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13_ncr:1_{08A0BEB8-66F6-4140-8F36-26A374B0E5BF}" xr6:coauthVersionLast="47" xr6:coauthVersionMax="47" xr10:uidLastSave="{00000000-0000-0000-0000-000000000000}"/>
  <bookViews>
    <workbookView xWindow="-120" yWindow="-120" windowWidth="29040" windowHeight="15720" tabRatio="751" firstSheet="6" activeTab="16" xr2:uid="{3CDFE83A-9C88-4766-961F-2D6C5E1FA6D2}"/>
  </bookViews>
  <sheets>
    <sheet name="Version" sheetId="44" r:id="rId1"/>
    <sheet name="AngeboteM" sheetId="83" r:id="rId2"/>
    <sheet name="AngeboteA" sheetId="84" r:id="rId3"/>
    <sheet name="Ueberhaenge" sheetId="1" r:id="rId4"/>
    <sheet name="Call_Front" sheetId="187" r:id="rId5"/>
    <sheet name="Put_Front" sheetId="188" r:id="rId6"/>
    <sheet name="CallFront-1" sheetId="189" r:id="rId7"/>
    <sheet name="PutFront-1" sheetId="190" r:id="rId8"/>
    <sheet name="Call+01" sheetId="191" r:id="rId9"/>
    <sheet name="Put+01" sheetId="192"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Hist'!$A$1:$C$24</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L41" i="55"/>
  <c r="M42"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<sst xmlns="http://schemas.openxmlformats.org/spreadsheetml/2006/main" count="8600" uniqueCount="827">
  <si>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</si>
  <si>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</si>
  <si>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</si>
  <si>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</si>
  <si>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</si>
  <si>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</si>
  <si>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</si>
  <si>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</si>
  <si>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</si>
  <si>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</si>
  <si>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</si>
  <si>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</si>
  <si>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</si>
  <si>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</si>
  <si>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</si>
  <si>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</si>
  <si>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</si>
  <si>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</si>
  <si>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</si>
  <si>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</si>
  <si>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</si>
  <si>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</si>
  <si>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</si>
  <si>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</si>
  <si>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</si>
  <si>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</si>
  <si>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</si>
  <si>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</si>
  <si>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</si>
  <si>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</si>
  <si>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</si>
  <si>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</si>
  <si>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</si>
  <si>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</si>
  <si>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</si>
  <si>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</si>
  <si>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</si>
  <si>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</si>
  <si>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</si>
  <si>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</si>
  <si>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</si>
  <si>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</si>
  <si>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</si>
  <si>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</si>
  <si>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</si>
  <si>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</si>
  <si>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</si>
  <si>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</si>
  <si>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</si>
  <si>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</si>
  <si>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</si>
  <si>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</si>
  <si>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</si>
  <si>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</si>
  <si>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</si>
  <si>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</si>
  <si>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</si>
  <si>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</si>
  <si>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</si>
  <si>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</si>
  <si>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</si>
  <si>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</si>
  <si>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</si>
  <si>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</si>
  <si>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</si>
  <si>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</si>
  <si>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</si>
  <si>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</si>
  <si>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</si>
  <si>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</si>
  <si>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</si>
  <si>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</si>
  <si>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</si>
  <si>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</si>
  <si>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</si>
  <si>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</si>
  <si>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</si>
  <si>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</si>
  <si>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</si>
  <si>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</si>
  <si>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</si>
  <si>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</si>
  <si>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</si>
  <si>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</si>
  <si>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</si>
  <si>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</si>
  <si>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</si>
  <si>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</si>
  <si>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</si>
  <si>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</si>
  <si>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</si>
  <si>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</si>
  <si>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</si>
  <si>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</si>
  <si>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</si>
  <si>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</si>
  <si>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</si>
  <si>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</si>
  <si>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</si>
  <si>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</si>
  <si>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</si>
  <si>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</si>
  <si>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</si>
  <si>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</si>
  <si>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</si>
  <si>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</si>
  <si>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</si>
  <si>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</si>
  <si>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</si>
  <si>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</si>
  <si>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</si>
  <si>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</si>
  <si>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</si>
  <si>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</si>
  <si>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</si>
  <si>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</si>
  <si>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</si>
  <si>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</si>
  <si>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</si>
  <si>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</si>
  <si>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</si>
  <si>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</si>
  <si>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</si>
  <si>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</si>
  <si>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</si>
  <si>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</si>
  <si>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</si>
  <si>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</si>
  <si>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</si>
  <si>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</si>
  <si>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</si>
  <si>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</si>
  <si>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</si>
  <si>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</si>
  <si>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</si>
  <si>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</si>
  <si>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</si>
  <si>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</si>
  <si>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</si>
  <si>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</si>
  <si>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</si>
  <si>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</si>
  <si>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</si>
  <si>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</si>
  <si>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</si>
  <si>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</si>
  <si>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</si>
  <si>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</si>
  <si>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</si>
  <si>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</si>
  <si>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</si>
  <si>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</si>
  <si>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</si>
  <si>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</si>
  <si>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</si>
  <si>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</si>
  <si>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</si>
  <si>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</si>
  <si>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</si>
  <si>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</si>
  <si>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</si>
  <si>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</si>
  <si>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</si>
  <si>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</si>
  <si>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</si>
  <si>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</si>
  <si>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</si>
  <si>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</si>
  <si>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</si>
  <si>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</si>
  <si>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</si>
  <si>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</si>
  <si>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</si>
  <si>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</si>
  <si>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</si>
  <si>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</si>
  <si>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</si>
  <si>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</si>
  <si>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</si>
  <si>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</si>
  <si>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</si>
  <si>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</si>
  <si>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</si>
  <si>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</si>
  <si>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</si>
  <si>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</si>
  <si>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</si>
  <si>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</si>
  <si>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</si>
  <si>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</si>
  <si>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</si>
  <si>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</si>
  <si>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</si>
  <si>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</si>
  <si>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</si>
  <si>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</si>
  <si>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</si>
  <si>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</si>
  <si>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</si>
  <si>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</si>
  <si>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</si>
  <si>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</si>
  <si>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</si>
  <si>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</si>
  <si>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</si>
  <si>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</si>
  <si>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</si>
  <si>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</si>
  <si>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</si>
  <si>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</si>
  <si>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</si>
  <si>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</si>
  <si>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</si>
  <si>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</si>
  <si>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</si>
  <si>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</si>
  <si>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</si>
  <si>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</si>
  <si>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</si>
  <si>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</si>
  <si>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</si>
  <si>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</si>
  <si>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</si>
  <si>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</si>
  <si>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</si>
  <si>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</si>
  <si>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</si>
  <si>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</si>
  <si>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</si>
  <si>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</si>
  <si>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</si>
  <si>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</si>
  <si>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</si>
  <si>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</si>
  <si>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</si>
  <si>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</si>
  <si>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</si>
  <si>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</si>
  <si>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</si>
  <si>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</si>
  <si>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</si>
  <si>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</si>
  <si>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</si>
  <si>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</si>
  <si>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</si>
  <si>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</si>
  <si>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</si>
  <si>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</si>
  <si>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</si>
  <si>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</si>
  <si>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</si>
  <si>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</si>
  <si>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</si>
  <si>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</si>
  <si>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</si>
  <si>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</si>
  <si>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</si>
  <si>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</si>
  <si>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</si>
  <si>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</si>
  <si>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</si>
  <si>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</si>
  <si>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</si>
  <si>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</si>
  <si>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</si>
  <si>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</si>
  <si>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</si>
  <si>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</si>
  <si>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</si>
  <si>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</si>
  <si>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</si>
  <si>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</si>
  <si>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</si>
  <si>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</si>
  <si>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</si>
  <si>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</si>
  <si>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</si>
  <si>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</si>
  <si>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</si>
  <si>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</si>
  <si>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</si>
  <si>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</si>
  <si>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</si>
  <si>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</si>
  <si>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</si>
  <si>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</si>
  <si>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</si>
  <si>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</si>
  <si>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</si>
  <si>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</si>
  <si>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</si>
  <si>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</si>
  <si>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</si>
  <si>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</si>
  <si>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</si>
  <si>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</si>
  <si>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</si>
  <si>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</si>
  <si>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</si>
  <si>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</si>
  <si>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</si>
  <si>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</si>
  <si>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</si>
  <si>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</si>
  <si>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</si>
  <si>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</si>
  <si>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</si>
  <si>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</si>
  <si>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</si>
  <si>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</si>
  <si>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</si>
  <si>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</si>
  <si>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</si>
  <si>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</si>
  <si>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</si>
  <si>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</si>
  <si>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</si>
  <si>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</si>
  <si>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</si>
  <si>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</si>
  <si>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</si>
  <si>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</si>
  <si>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</si>
  <si>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</si>
  <si>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</si>
  <si>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</si>
  <si>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</si>
  <si>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</si>
  <si>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</si>
  <si>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</si>
  <si>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</si>
  <si>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</si>
  <si>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</si>
  <si>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</si>
  <si>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</si>
  <si>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</si>
  <si>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</si>
  <si>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</si>
  <si>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</si>
  <si>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</si>
  <si>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</si>
  <si>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</si>
  <si>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</si>
  <si>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</si>
  <si>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</si>
  <si>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</si>
  <si>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</si>
  <si>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</si>
  <si>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</si>
  <si>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</si>
  <si>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</si>
  <si>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</si>
  <si>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</si>
  <si>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</si>
  <si>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</si>
  <si>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</si>
  <si>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</si>
  <si>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</si>
  <si>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</si>
  <si>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</si>
  <si>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</si>
  <si>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</si>
  <si>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</si>
  <si>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</si>
  <si>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</si>
  <si>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</si>
  <si>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</si>
  <si>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</si>
  <si>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</si>
  <si>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</si>
  <si>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</si>
  <si>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</si>
  <si>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</si>
  <si>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</si>
  <si>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</si>
  <si>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</si>
  <si>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</si>
  <si>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</si>
  <si>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</si>
  <si>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</si>
  <si>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</si>
  <si>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</si>
  <si>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</si>
  <si>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</si>
  <si>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</si>
  <si>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</si>
  <si>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</si>
  <si>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</si>
  <si>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</si>
  <si>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</si>
  <si>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</si>
  <si>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</si>
  <si>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</si>
  <si>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</si>
  <si>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</si>
  <si>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</si>
  <si>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</si>
  <si>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</si>
  <si>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</si>
  <si>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</si>
  <si>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</si>
  <si>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</si>
  <si>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</si>
  <si>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</si>
  <si>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</si>
  <si>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</si>
  <si>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</si>
  <si>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</si>
  <si>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</si>
  <si>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</si>
  <si>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</si>
  <si>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</si>
  <si>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</si>
  <si>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</si>
  <si>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</si>
  <si>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</si>
  <si>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</si>
  <si>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</si>
  <si>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</si>
  <si>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</si>
  <si>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</si>
  <si>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</si>
  <si>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</si>
  <si>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</si>
  <si>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</si>
  <si>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</si>
  <si>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</si>
  <si>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</si>
  <si>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</si>
  <si>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</si>
  <si>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</si>
  <si>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</si>
  <si>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</si>
  <si>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</si>
  <si>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</si>
  <si>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</si>
  <si>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</si>
  <si>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</si>
  <si>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</si>
  <si>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</si>
  <si>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</si>
  <si>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</si>
  <si>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</si>
  <si>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</si>
  <si>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</si>
  <si>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</si>
  <si>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</si>
  <si>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</si>
  <si>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</si>
  <si>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</si>
  <si>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</si>
  <si>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</si>
  <si>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</si>
  <si>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</si>
  <si>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</si>
  <si>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</si>
  <si>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</si>
  <si>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</si>
  <si>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</si>
  <si>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</si>
  <si>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</si>
  <si>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</si>
  <si>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</si>
  <si>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</si>
  <si>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</si>
  <si>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</si>
  <si>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</si>
  <si>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</si>
  <si>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</si>
  <si>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</si>
  <si>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</si>
  <si>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</si>
  <si>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</si>
  <si>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</si>
  <si>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</si>
  <si>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</si>
  <si>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</si>
  <si>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</si>
  <si>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</si>
  <si>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</si>
  <si>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</si>
  <si>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</si>
  <si>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</si>
  <si>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</si>
  <si>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</si>
  <si>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</si>
  <si>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</si>
  <si>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</si>
  <si>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</si>
  <si>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</si>
  <si>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</si>
  <si>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</si>
  <si>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</si>
  <si>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</si>
  <si>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</si>
  <si>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</si>
  <si>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</si>
  <si>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</si>
  <si>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</si>
  <si>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</si>
  <si>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</si>
  <si>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</si>
  <si>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</si>
  <si>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</si>
  <si>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</si>
  <si>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</si>
  <si>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</si>
  <si>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</si>
  <si>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</si>
  <si>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</si>
  <si>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</si>
  <si>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</si>
  <si>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</si>
  <si>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</si>
  <si>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</si>
  <si>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</si>
  <si>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</si>
  <si>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</si>
  <si>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</si>
  <si>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</si>
  <si>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</si>
  <si>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</si>
  <si>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</si>
  <si>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</si>
  <si>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</si>
  <si>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</si>
  <si>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</si>
  <si>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</si>
  <si>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</si>
  <si>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</si>
  <si>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</si>
  <si>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</si>
  <si>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</si>
  <si>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</si>
  <si>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</si>
  <si>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</si>
  <si>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</si>
  <si>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</si>
  <si>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</si>
  <si>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</si>
  <si>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</si>
  <si>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</si>
  <si>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</si>
  <si>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</si>
  <si>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</si>
  <si>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</si>
  <si>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</si>
  <si>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</si>
  <si>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</si>
  <si>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</si>
  <si>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</si>
  <si>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</si>
  <si>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</si>
  <si>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</si>
  <si>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</si>
  <si>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</si>
  <si>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</si>
  <si>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</si>
  <si>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</si>
  <si>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</si>
  <si>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</si>
  <si>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</si>
  <si>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</si>
  <si>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</si>
  <si>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</si>
  <si>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</si>
  <si>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</si>
  <si>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</si>
  <si>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</si>
  <si>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</si>
  <si>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</si>
  <si>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</si>
  <si>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</si>
  <si>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</si>
  <si>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</si>
  <si>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</si>
  <si>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</si>
  <si>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</si>
  <si>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</si>
  <si>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</si>
  <si>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</si>
  <si>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</si>
  <si>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</si>
  <si>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</si>
  <si>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</si>
  <si>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</si>
  <si>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</si>
  <si>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</si>
  <si>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</si>
  <si>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</si>
  <si>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</si>
  <si>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</si>
  <si>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</si>
  <si>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</si>
  <si>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</si>
  <si>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</si>
  <si>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</si>
  <si>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</si>
  <si>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</si>
  <si>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</si>
  <si>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</si>
  <si>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</si>
  <si>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</si>
  <si>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</si>
  <si>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</si>
  <si>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</si>
  <si>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</si>
  <si>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</si>
  <si>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</si>
  <si>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</si>
  <si>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</si>
  <si>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</si>
  <si>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</si>
  <si>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</si>
  <si>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</si>
  <si>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</si>
  <si>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</si>
  <si>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</si>
  <si>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</si>
  <si>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</si>
  <si>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</si>
  <si>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</si>
  <si>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</si>
  <si>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</si>
  <si>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</si>
  <si>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</si>
  <si>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</si>
  <si>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</si>
  <si>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</si>
  <si>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</si>
  <si>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</si>
  <si>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</si>
  <si>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</si>
  <si>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</si>
  <si>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</si>
  <si>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</si>
  <si>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</si>
  <si>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</si>
  <si>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</si>
  <si>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</si>
  <si>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</si>
  <si>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</si>
  <si>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</si>
  <si>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</si>
  <si>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</si>
  <si>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</si>
  <si>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</si>
  <si>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</si>
  <si>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</si>
  <si>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</si>
  <si>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</si>
  <si>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</si>
  <si>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</si>
  <si>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</si>
  <si>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</si>
  <si>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</si>
  <si>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</si>
  <si>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</si>
  <si>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</si>
  <si>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</si>
  <si>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</si>
  <si>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</si>
  <si>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</si>
  <si>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</si>
  <si>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</si>
  <si>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</si>
  <si>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</si>
  <si>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</si>
  <si>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</si>
  <si>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</si>
  <si>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</si>
  <si>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</si>
  <si>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</si>
  <si>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</si>
  <si>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</si>
  <si>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</si>
  <si>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</si>
  <si>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</si>
  <si>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</si>
  <si>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</si>
  <si>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</si>
  <si>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</si>
  <si>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</si>
  <si>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</si>
  <si>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</si>
  <si>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</si>
  <si>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</si>
  <si>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</si>
  <si>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</si>
  <si>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</si>
  <si>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</si>
  <si>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</si>
  <si>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</si>
  <si>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</si>
  <si>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</si>
  <si>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</si>
  <si>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</si>
  <si>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</si>
  <si>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</si>
  <si>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</si>
  <si>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</si>
  <si>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</si>
  <si>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</si>
  <si>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</si>
  <si>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</si>
  <si>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</si>
  <si>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</si>
  <si>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</si>
  <si>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</si>
  <si>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</si>
  <si>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</si>
  <si>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</si>
  <si>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</si>
  <si>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</si>
  <si>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</si>
  <si>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</si>
  <si>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</si>
  <si>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</si>
  <si>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</si>
  <si>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</si>
  <si>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</si>
  <si>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</si>
  <si>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</si>
  <si>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</si>
  <si>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</si>
  <si>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</si>
  <si>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</si>
  <si>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</si>
  <si>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</si>
  <si>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</si>
  <si>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</si>
  <si>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</si>
  <si>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</si>
  <si>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</si>
  <si>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</si>
  <si>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</si>
  <si>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</si>
  <si>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</si>
  <si>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</si>
  <si>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</si>
  <si>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</si>
  <si>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</si>
  <si>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</si>
  <si>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</si>
  <si>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</si>
  <si>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</si>
  <si>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</si>
  <si>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</si>
  <si>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</si>
  <si>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</si>
  <si>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</si>
  <si>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</si>
  <si>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</si>
  <si>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</si>
  <si>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</si>
  <si>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</si>
  <si>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</si>
  <si>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</si>
  <si>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</si>
  <si>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</si>
  <si>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</si>
  <si>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</si>
  <si>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</si>
  <si>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</si>
  <si>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</si>
  <si>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</si>
  <si>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</si>
  <si>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</si>
  <si>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</si>
  <si>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</si>
  <si>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</si>
  <si>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</si>
  <si>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</si>
  <si>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</si>
  <si>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</si>
  <si>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</si>
  <si>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</si>
  <si>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</si>
  <si>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</si>
  <si>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</si>
  <si>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</si>
  <si>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</si>
  <si>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</si>
  <si>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</si>
  <si>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</si>
  <si>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</si>
  <si>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</si>
  <si>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</si>
  <si>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09</t>
  </si>
  <si>
    <t>groß</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</si>
  <si>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</si>
  <si>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</si>
  <si>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</si>
  <si>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</si>
  <si>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</si>
  <si>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</si>
  <si>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</si>
  <si>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</si>
  <si>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</si>
  <si>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</si>
  <si>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strike</t>
  </si>
  <si>
    <t>PS</t>
  </si>
  <si>
    <t>openInterest</t>
  </si>
  <si>
    <t>callOrPut</t>
  </si>
  <si>
    <t>versionNumber</t>
  </si>
  <si>
    <t>volume</t>
  </si>
  <si>
    <t>open</t>
  </si>
  <si>
    <t>high</t>
  </si>
  <si>
    <t>low</t>
  </si>
  <si>
    <t>last</t>
  </si>
  <si>
    <t>dSettle</t>
  </si>
  <si>
    <t>Hedge fertig</t>
  </si>
  <si>
    <t>10</t>
  </si>
  <si>
    <t>C:\Detlef\Tradematiker\Research\Optionen\OI-Abfrage\STOXX\STOXX_OI-Abfrage 2023-09-08 V9.00.xlsm</t>
  </si>
  <si>
    <t>12:56:00.000</t>
  </si>
  <si>
    <t>15.741,50 €</t>
  </si>
  <si>
    <t>12:53:00.000</t>
  </si>
  <si>
    <t>12:50:00.000</t>
  </si>
  <si>
    <t>12:47:00.000</t>
  </si>
  <si>
    <t>12:44:00.000</t>
  </si>
  <si>
    <t>12:41:00.000</t>
  </si>
  <si>
    <t>12:38:00.000</t>
  </si>
  <si>
    <t>12:35:00.000</t>
  </si>
  <si>
    <t>12:32:00.000</t>
  </si>
  <si>
    <t>C:\Detlef\Tradematiker\Research\Optionen\OI-Abfrage\send\OI-Abfrage 2023-9-11 V9.00.pdf</t>
  </si>
  <si>
    <t>C:\Detlef\Tradematiker\Research\Optionen\OI-Abfrage\send\STOXX OI-Abfrage 2023-9-11 V9.00.pdf</t>
  </si>
  <si>
    <t>C:\Detlef\Tradematiker\Research\Optionen\OI-Abfrage\send\Prof_OI-Tabelle2023-9-11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</si>
</sst>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17" fillId="0" borderId="22" xfId="0" applyFont="1" applyBorder="1" applyAlignment="1">
      <alignment horizontal="center" vertical="top"/>
    </xf>
    <xf numFmtId="0" fontId="0" fillId="13" borderId="0" xfId="0" applyFill="1" applyAlignment="1"/>
    <xf numFmtId="0" fontId="0" fillId="2" borderId="0" xfId="0" applyFill="1" applyAlignment="1">
      <alignment horizontal="center"/>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cellXfs>
  <cellStyles count="2">
    <cellStyle name="Link" xfId="1" builtinId="8"/>
    <cellStyle name="Standard" xfId="0" builtinId="0"/>
  </cellStyles>
  <dxfs count="181">
    <dxf>
      <numFmt numFmtId="167" formatCode="[$-F400]h:mm:ss\ AM/PM"/>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3.2439937499393916</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-0.66200560254134155</c:v>
                </c:pt>
                <c:pt idx="1">
                  <c:v>-0.66434677468182657</c:v>
                </c:pt>
                <c:pt idx="2">
                  <c:v>-0.66645604088131927</c:v>
                </c:pt>
                <c:pt idx="3">
                  <c:v>-0.66832666960091847</c:v>
                </c:pt>
                <c:pt idx="4">
                  <c:v>-0.66995192804036263</c:v>
                </c:pt>
                <c:pt idx="5">
                  <c:v>-0.67132508730801821</c:v>
                </c:pt>
                <c:pt idx="6">
                  <c:v>-0.67243942770366605</c:v>
                </c:pt>
                <c:pt idx="7">
                  <c:v>-0.67328824411123323</c:v>
                </c:pt>
                <c:pt idx="8">
                  <c:v>-0.67386485149840014</c:v>
                </c:pt>
                <c:pt idx="9">
                  <c:v>-0.67416259051987681</c:v>
                </c:pt>
                <c:pt idx="10">
                  <c:v>-0.67417483322085969</c:v>
                </c:pt>
                <c:pt idx="11">
                  <c:v>-0.6738949888370992</c:v>
                </c:pt>
                <c:pt idx="12">
                  <c:v>-0.67331650968769363</c:v>
                </c:pt>
                <c:pt idx="13">
                  <c:v>-0.67243289715667076</c:v>
                </c:pt>
                <c:pt idx="14">
                  <c:v>-0.67123770775907488</c:v>
                </c:pt>
                <c:pt idx="15">
                  <c:v>-0.66972455928724139</c:v>
                </c:pt>
                <c:pt idx="16">
                  <c:v>-0.66788713703261715</c:v>
                </c:pt>
                <c:pt idx="17">
                  <c:v>-0.66571920007840113</c:v>
                </c:pt>
                <c:pt idx="18">
                  <c:v>-0.66321458765800601</c:v>
                </c:pt>
                <c:pt idx="19">
                  <c:v>-0.66036722557425731</c:v>
                </c:pt>
                <c:pt idx="20">
                  <c:v>-0.65717113267394067</c:v>
                </c:pt>
                <c:pt idx="21">
                  <c:v>-0.65362042737227066</c:v>
                </c:pt>
                <c:pt idx="22">
                  <c:v>-0.64970933422153521</c:v>
                </c:pt>
                <c:pt idx="23">
                  <c:v>-0.64543219051813105</c:v>
                </c:pt>
                <c:pt idx="24">
                  <c:v>-0.64078345294190464</c:v>
                </c:pt>
                <c:pt idx="25">
                  <c:v>-0.63575770422168965</c:v>
                </c:pt>
                <c:pt idx="26">
                  <c:v>-0.63034965982061808</c:v>
                </c:pt>
                <c:pt idx="27">
                  <c:v>-0.62455417463478347</c:v>
                </c:pt>
                <c:pt idx="28">
                  <c:v>-0.61836624969851339</c:v>
                </c:pt>
                <c:pt idx="29">
                  <c:v>-0.61178103888954116</c:v>
                </c:pt>
                <c:pt idx="30">
                  <c:v>-0.60479385562704469</c:v>
                </c:pt>
                <c:pt idx="31">
                  <c:v>-0.59740017955556446</c:v>
                </c:pt>
                <c:pt idx="32">
                  <c:v>-0.58959566320748957</c:v>
                </c:pt>
                <c:pt idx="33">
                  <c:v>-0.58137613863688897</c:v>
                </c:pt>
                <c:pt idx="34">
                  <c:v>-0.57273762401712525</c:v>
                </c:pt>
                <c:pt idx="35">
                  <c:v>-0.56367633019479402</c:v>
                </c:pt>
                <c:pt idx="36">
                  <c:v>-0.55418866719224125</c:v>
                </c:pt>
                <c:pt idx="37">
                  <c:v>-0.54427125065096804</c:v>
                </c:pt>
                <c:pt idx="38">
                  <c:v>-0.53392090820800719</c:v>
                </c:pt>
                <c:pt idx="39">
                  <c:v>-0.52313468579742872</c:v>
                </c:pt>
                <c:pt idx="40">
                  <c:v>-0.51190985386887977</c:v>
                </c:pt>
                <c:pt idx="41">
                  <c:v>-0.50024391351521091</c:v>
                </c:pt>
                <c:pt idx="42">
                  <c:v>-0.48813460250095769</c:v>
                </c:pt>
                <c:pt idx="43">
                  <c:v>-0.47557990118364751</c:v>
                </c:pt>
                <c:pt idx="44">
                  <c:v>-0.46257803831960809</c:v>
                </c:pt>
                <c:pt idx="45">
                  <c:v>-0.4491274967461954</c:v>
                </c:pt>
                <c:pt idx="46">
                  <c:v>-0.43522701893209381</c:v>
                </c:pt>
                <c:pt idx="47">
                  <c:v>-0.42087561238755744</c:v>
                </c:pt>
                <c:pt idx="48">
                  <c:v>-0.40607255492626471</c:v>
                </c:pt>
                <c:pt idx="49">
                  <c:v>-0.39081739977068369</c:v>
                </c:pt>
                <c:pt idx="50">
                  <c:v>-0.37510998049264949</c:v>
                </c:pt>
                <c:pt idx="51">
                  <c:v>-0.35895041578113579</c:v>
                </c:pt>
                <c:pt idx="52">
                  <c:v>-0.34233911402899425</c:v>
                </c:pt>
                <c:pt idx="53">
                  <c:v>-0.32527677773076408</c:v>
                </c:pt>
                <c:pt idx="54">
                  <c:v>-0.30776440768347185</c:v>
                </c:pt>
                <c:pt idx="55">
                  <c:v>-0.2898033069826535</c:v>
                </c:pt>
                <c:pt idx="56">
                  <c:v>-0.27139508480573887</c:v>
                </c:pt>
                <c:pt idx="57">
                  <c:v>-0.25254165997520867</c:v>
                </c:pt>
                <c:pt idx="58">
                  <c:v>-0.23324526429390088</c:v>
                </c:pt>
                <c:pt idx="59">
                  <c:v>-0.2135084456451436</c:v>
                </c:pt>
                <c:pt idx="60">
                  <c:v>-0.19333407085035684</c:v>
                </c:pt>
                <c:pt idx="61">
                  <c:v>-0.17272532827711728</c:v>
                </c:pt>
                <c:pt idx="62">
                  <c:v>-0.15168573019064638</c:v>
                </c:pt>
                <c:pt idx="63">
                  <c:v>-0.13021911484206811</c:v>
                </c:pt>
                <c:pt idx="64">
                  <c:v>-0.10832964828679806</c:v>
                </c:pt>
                <c:pt idx="65">
                  <c:v>-8.6021825926781981E-2</c:v>
                </c:pt>
                <c:pt idx="66">
                  <c:v>-6.3300473770390511E-2</c:v>
                </c:pt>
                <c:pt idx="67">
                  <c:v>-4.0170749404152904E-2</c:v>
                </c:pt>
                <c:pt idx="68">
                  <c:v>-1.6638142670575472E-2</c:v>
                </c:pt>
                <c:pt idx="69">
                  <c:v>7.2915239532271737E-3</c:v>
                </c:pt>
                <c:pt idx="70">
                  <c:v>3.1612095281351962E-2</c:v>
                </c:pt>
                <c:pt idx="71">
                  <c:v>5.6317083654076464E-2</c:v>
                </c:pt>
                <c:pt idx="72">
                  <c:v>8.1399669486679926E-2</c:v>
                </c:pt>
                <c:pt idx="73">
                  <c:v>0.10685270213623774</c:v>
                </c:pt>
                <c:pt idx="74">
                  <c:v>0.13266870109043305</c:v>
                </c:pt>
                <c:pt idx="75">
                  <c:v>0.1588398574819081</c:v>
                </c:pt>
                <c:pt idx="76">
                  <c:v>0.18535803593150685</c:v>
                </c:pt>
                <c:pt idx="77">
                  <c:v>0.21221477672326741</c:v>
                </c:pt>
                <c:pt idx="78">
                  <c:v>0.23940129831381959</c:v>
                </c:pt>
                <c:pt idx="79">
                  <c:v>0.26690850017829343</c:v>
                </c:pt>
                <c:pt idx="80">
                  <c:v>0.29472696599469417</c:v>
                </c:pt>
                <c:pt idx="81">
                  <c:v>0.32284696716804645</c:v>
                </c:pt>
                <c:pt idx="82">
                  <c:v>0.35125846669550781</c:v>
                </c:pt>
                <c:pt idx="83">
                  <c:v>0.37995112337298276</c:v>
                </c:pt>
                <c:pt idx="84">
                  <c:v>0.40891429634358073</c:v>
                </c:pt>
                <c:pt idx="85">
                  <c:v>0.43813704998765696</c:v>
                </c:pt>
                <c:pt idx="86">
                  <c:v>0.46760815915392223</c:v>
                </c:pt>
                <c:pt idx="87">
                  <c:v>0.49731611473052628</c:v>
                </c:pt>
                <c:pt idx="88">
                  <c:v>0.52724912955472947</c:v>
                </c:pt>
                <c:pt idx="89">
                  <c:v>0.55739514465918238</c:v>
                </c:pt>
                <c:pt idx="90">
                  <c:v>0.58774183585256812</c:v>
                </c:pt>
                <c:pt idx="91">
                  <c:v>0.6182766206316952</c:v>
                </c:pt>
                <c:pt idx="92">
                  <c:v>0.64898666542193761</c:v>
                </c:pt>
                <c:pt idx="93">
                  <c:v>0.67985889314218451</c:v>
                </c:pt>
                <c:pt idx="94">
                  <c:v>0.71087999109028077</c:v>
                </c:pt>
                <c:pt idx="95">
                  <c:v>0.74203641914420404</c:v>
                </c:pt>
                <c:pt idx="96">
                  <c:v>0.77331441827405567</c:v>
                </c:pt>
                <c:pt idx="97">
                  <c:v>0.80470001935919933</c:v>
                </c:pt>
                <c:pt idx="98">
                  <c:v>0.83617905230467382</c:v>
                </c:pt>
                <c:pt idx="99">
                  <c:v>0.86773715545033869</c:v>
                </c:pt>
                <c:pt idx="100">
                  <c:v>0.89935978526593341</c:v>
                </c:pt>
                <c:pt idx="101">
                  <c:v>0.93103222632463001</c:v>
                </c:pt>
                <c:pt idx="102">
                  <c:v>0.96273960154735005</c:v>
                </c:pt>
                <c:pt idx="103">
                  <c:v>0.99446688270952099</c:v>
                </c:pt>
                <c:pt idx="104">
                  <c:v>1.026198901201683</c:v>
                </c:pt>
                <c:pt idx="105">
                  <c:v>1.0579203590347208</c:v>
                </c:pt>
                <c:pt idx="106">
                  <c:v>1.089615840080302</c:v>
                </c:pt>
                <c:pt idx="107">
                  <c:v>1.1212698215364438</c:v>
                </c:pt>
                <c:pt idx="108">
                  <c:v>1.1528666856079373</c:v>
                </c:pt>
                <c:pt idx="109">
                  <c:v>1.184390731390776</c:v>
                </c:pt>
                <c:pt idx="110">
                  <c:v>1.2158261869494835</c:v>
                </c:pt>
                <c:pt idx="111">
                  <c:v>1.2471572215757547</c:v>
                </c:pt>
                <c:pt idx="112">
                  <c:v>1.2783679582165268</c:v>
                </c:pt>
                <c:pt idx="113">
                  <c:v>1.3094424860591722</c:v>
                </c:pt>
                <c:pt idx="114">
                  <c:v>1.3403648732612483</c:v>
                </c:pt>
                <c:pt idx="115">
                  <c:v>1.371119179811763</c:v>
                </c:pt>
                <c:pt idx="116">
                  <c:v>1.4016894705108172</c:v>
                </c:pt>
                <c:pt idx="117">
                  <c:v>1.4320598280539163</c:v>
                </c:pt>
                <c:pt idx="118">
                  <c:v>1.4622143662072178</c:v>
                </c:pt>
                <c:pt idx="119">
                  <c:v>1.4921372430595008</c:v>
                </c:pt>
                <c:pt idx="120">
                  <c:v>1.5218126743365281</c:v>
                </c:pt>
                <c:pt idx="121">
                  <c:v>1.5512249467631596</c:v>
                </c:pt>
                <c:pt idx="122">
                  <c:v>1.5803584314584243</c:v>
                </c:pt>
                <c:pt idx="123">
                  <c:v>1.609197597348468</c:v>
                </c:pt>
                <c:pt idx="124">
                  <c:v>1.6377270245822295</c:v>
                </c:pt>
                <c:pt idx="125">
                  <c:v>1.6659314179344238</c:v>
                </c:pt>
                <c:pt idx="126">
                  <c:v>1.6937956201803908</c:v>
                </c:pt>
                <c:pt idx="127">
                  <c:v>1.7213046254271271</c:v>
                </c:pt>
                <c:pt idx="128">
                  <c:v>1.7484435923848498</c:v>
                </c:pt>
                <c:pt idx="129">
                  <c:v>1.7751978575632639</c:v>
                </c:pt>
                <c:pt idx="130">
                  <c:v>1.8015529483767077</c:v>
                </c:pt>
                <c:pt idx="131">
                  <c:v>1.8274945961423312</c:v>
                </c:pt>
                <c:pt idx="132">
                  <c:v>1.8530087489554203</c:v>
                </c:pt>
                <c:pt idx="133">
                  <c:v>1.8780815844260286</c:v>
                </c:pt>
                <c:pt idx="134">
                  <c:v>1.9026995222611107</c:v>
                </c:pt>
                <c:pt idx="135">
                  <c:v>1.9268492366764214</c:v>
                </c:pt>
                <c:pt idx="136">
                  <c:v>1.9505176686225276</c:v>
                </c:pt>
                <c:pt idx="137">
                  <c:v>1.9736920378094187</c:v>
                </c:pt>
                <c:pt idx="138">
                  <c:v>1.9963598545143031</c:v>
                </c:pt>
                <c:pt idx="139">
                  <c:v>2.0185089311573909</c:v>
                </c:pt>
                <c:pt idx="140">
                  <c:v>2.0401273936305846</c:v>
                </c:pt>
                <c:pt idx="141">
                  <c:v>2.061203692364304</c:v>
                </c:pt>
                <c:pt idx="142">
                  <c:v>2.0817266131178234</c:v>
                </c:pt>
                <c:pt idx="143">
                  <c:v>2.1016852874787904</c:v>
                </c:pt>
                <c:pt idx="144">
                  <c:v>2.1210692030579317</c:v>
                </c:pt>
                <c:pt idx="145">
                  <c:v>2.139868213365145</c:v>
                </c:pt>
                <c:pt idx="146">
                  <c:v>2.1580725473536404</c:v>
                </c:pt>
                <c:pt idx="147">
                  <c:v>2.1756728186190677</c:v>
                </c:pt>
                <c:pt idx="148">
                  <c:v>2.1926600342409501</c:v>
                </c:pt>
                <c:pt idx="149">
                  <c:v>2.2090256032541924</c:v>
                </c:pt>
                <c:pt idx="150">
                  <c:v>2.2247613447387953</c:v>
                </c:pt>
                <c:pt idx="151">
                  <c:v>2.239859495516404</c:v>
                </c:pt>
                <c:pt idx="152">
                  <c:v>2.2543127174427591</c:v>
                </c:pt>
                <c:pt idx="153">
                  <c:v>2.2681141042855946</c:v>
                </c:pt>
                <c:pt idx="154">
                  <c:v>2.2812571881780612</c:v>
                </c:pt>
                <c:pt idx="155">
                  <c:v>2.2937359456382511</c:v>
                </c:pt>
                <c:pt idx="156">
                  <c:v>2.3055448031459713</c:v>
                </c:pt>
                <c:pt idx="157">
                  <c:v>2.3166786422684265</c:v>
                </c:pt>
                <c:pt idx="158">
                  <c:v>2.3271328043271264</c:v>
                </c:pt>
                <c:pt idx="159">
                  <c:v>2.3369030945988278</c:v>
                </c:pt>
                <c:pt idx="160">
                  <c:v>2.3459857860440123</c:v>
                </c:pt>
                <c:pt idx="161">
                  <c:v>2.3543776225569863</c:v>
                </c:pt>
                <c:pt idx="162">
                  <c:v>2.3620758217323243</c:v>
                </c:pt>
                <c:pt idx="163">
                  <c:v>2.3690780771430173</c:v>
                </c:pt>
                <c:pt idx="164">
                  <c:v>2.3753825601263894</c:v>
                </c:pt>
                <c:pt idx="165">
                  <c:v>2.38098792107444</c:v>
                </c:pt>
                <c:pt idx="166">
                  <c:v>2.3858932902260257</c:v>
                </c:pt>
                <c:pt idx="167">
                  <c:v>2.3900982779589088</c:v>
                </c:pt>
                <c:pt idx="168">
                  <c:v>2.3936029745804572</c:v>
                </c:pt>
                <c:pt idx="169">
                  <c:v>2.396407949616405</c:v>
                </c:pt>
                <c:pt idx="170">
                  <c:v>2.3985142505978687</c:v>
                </c:pt>
                <c:pt idx="171">
                  <c:v>2.3999234013474262</c:v>
                </c:pt>
                <c:pt idx="172">
                  <c:v>2.4006373997658574</c:v>
                </c:pt>
                <c:pt idx="173">
                  <c:v>2.4006587151217755</c:v>
                </c:pt>
                <c:pt idx="174">
                  <c:v>2.3999902848471626</c:v>
                </c:pt>
                <c:pt idx="175">
                  <c:v>2.3986355108424382</c:v>
                </c:pt>
                <c:pt idx="176">
                  <c:v>2.3965982552954745</c:v>
                </c:pt>
                <c:pt idx="177">
                  <c:v>2.3938828360196163</c:v>
                </c:pt>
                <c:pt idx="178">
                  <c:v>2.3904940213164605</c:v>
                </c:pt>
                <c:pt idx="179">
                  <c:v>2.3864370243698678</c:v>
                </c:pt>
                <c:pt idx="180">
                  <c:v>2.3817174971782951</c:v>
                </c:pt>
                <c:pt idx="181">
                  <c:v>2.3763415240332737</c:v>
                </c:pt>
                <c:pt idx="182">
                  <c:v>2.3703156145524469</c:v>
                </c:pt>
                <c:pt idx="183">
                  <c:v>2.3636466962762843</c:v>
                </c:pt>
                <c:pt idx="184">
                  <c:v>2.3563421068381643</c:v>
                </c:pt>
                <c:pt idx="185">
                  <c:v>2.3484095857181773</c:v>
                </c:pt>
                <c:pt idx="186">
                  <c:v>2.3398572655915908</c:v>
                </c:pt>
                <c:pt idx="187">
                  <c:v>2.3306936632834754</c:v>
                </c:pt>
                <c:pt idx="188">
                  <c:v>2.3209276703416042</c:v>
                </c:pt>
                <c:pt idx="189">
                  <c:v>2.3105685432402323</c:v>
                </c:pt>
                <c:pt idx="190">
                  <c:v>2.2996258932279563</c:v>
                </c:pt>
                <c:pt idx="191">
                  <c:v>2.2881096758332848</c:v>
                </c:pt>
                <c:pt idx="192">
                  <c:v>2.2760301800421048</c:v>
                </c:pt>
                <c:pt idx="193">
                  <c:v>2.2633980171616352</c:v>
                </c:pt>
                <c:pt idx="194">
                  <c:v>2.2502241093859596</c:v>
                </c:pt>
                <c:pt idx="195">
                  <c:v>2.2365196780785612</c:v>
                </c:pt>
                <c:pt idx="196">
                  <c:v>2.2222962317877681</c:v>
                </c:pt>
                <c:pt idx="197">
                  <c:v>2.2075655540112828</c:v>
                </c:pt>
                <c:pt idx="198">
                  <c:v>2.1923396907263983</c:v>
                </c:pt>
                <c:pt idx="199">
                  <c:v>2.1766309377027309</c:v>
                </c:pt>
                <c:pt idx="200">
                  <c:v>2.1604518276146281</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-4.0419173349924185</c:v>
                </c:pt>
                <c:pt idx="1">
                  <c:v>-4.2778816497117997</c:v>
                </c:pt>
                <c:pt idx="2">
                  <c:v>-4.4894812022353614</c:v>
                </c:pt>
                <c:pt idx="3">
                  <c:v>-4.6750356358312475</c:v>
                </c:pt>
                <c:pt idx="4">
                  <c:v>-4.8341129663142981</c:v>
                </c:pt>
                <c:pt idx="5">
                  <c:v>-4.9673111108173957</c:v>
                </c:pt>
                <c:pt idx="6">
                  <c:v>-5.0759861313353518</c:v>
                </c:pt>
                <c:pt idx="7">
                  <c:v>-5.161979916200794</c:v>
                </c:pt>
                <c:pt idx="8">
                  <c:v>-5.2273898343109613</c:v>
                </c:pt>
                <c:pt idx="9">
                  <c:v>-5.274404696962093</c:v>
                </c:pt>
                <c:pt idx="10">
                  <c:v>-5.3052106504441134</c:v>
                </c:pt>
                <c:pt idx="11">
                  <c:v>-5.321953177225053</c:v>
                </c:pt>
                <c:pt idx="12">
                  <c:v>-5.3267315347012483</c:v>
                </c:pt>
                <c:pt idx="13">
                  <c:v>-5.3216013572166512</c:v>
                </c:pt>
                <c:pt idx="14">
                  <c:v>-5.3085684184009452</c:v>
                </c:pt>
                <c:pt idx="15">
                  <c:v>-5.2895679615922475</c:v>
                </c:pt>
                <c:pt idx="16">
                  <c:v>-5.2664348676273125</c:v>
                </c:pt>
                <c:pt idx="17">
                  <c:v>-5.2408762662508872</c:v>
                </c:pt>
                <c:pt idx="18">
                  <c:v>-5.2144580857391611</c:v>
                </c:pt>
                <c:pt idx="19">
                  <c:v>-5.1886111519283888</c:v>
                </c:pt>
                <c:pt idx="20">
                  <c:v>-5.1646536611345155</c:v>
                </c:pt>
                <c:pt idx="21">
                  <c:v>-5.1438190311747212</c:v>
                </c:pt>
                <c:pt idx="22">
                  <c:v>-5.1272746393263597</c:v>
                </c:pt>
                <c:pt idx="23">
                  <c:v>-5.1161193648805856</c:v>
                </c:pt>
                <c:pt idx="24">
                  <c:v>-5.1113554078631305</c:v>
                </c:pt>
                <c:pt idx="25">
                  <c:v>-5.1138397957290938</c:v>
                </c:pt>
                <c:pt idx="26">
                  <c:v>-5.1242296429591683</c:v>
                </c:pt>
                <c:pt idx="27">
                  <c:v>-5.1429394070243566</c:v>
                </c:pt>
                <c:pt idx="28">
                  <c:v>-5.1701265621398464</c:v>
                </c:pt>
                <c:pt idx="29">
                  <c:v>-5.2057149329283963</c:v>
                </c:pt>
                <c:pt idx="30">
                  <c:v>-5.249454871864363</c:v>
                </c:pt>
                <c:pt idx="31">
                  <c:v>-5.3010098216522703</c:v>
                </c:pt>
                <c:pt idx="32">
                  <c:v>-5.360052408004937</c:v>
                </c:pt>
                <c:pt idx="33">
                  <c:v>-5.4263514091168599</c:v>
                </c:pt>
                <c:pt idx="34">
                  <c:v>-5.4998332609008349</c:v>
                </c:pt>
                <c:pt idx="35">
                  <c:v>-5.580606306480532</c:v>
                </c:pt>
                <c:pt idx="36">
                  <c:v>-5.6689405509903379</c:v>
                </c:pt>
                <c:pt idx="37">
                  <c:v>-5.7651988076257945</c:v>
                </c:pt>
                <c:pt idx="38">
                  <c:v>-5.8697169496691615</c:v>
                </c:pt>
                <c:pt idx="39">
                  <c:v>-5.9826331916892341</c:v>
                </c:pt>
                <c:pt idx="40">
                  <c:v>-6.1036712807150382</c:v>
                </c:pt>
                <c:pt idx="41">
                  <c:v>-6.2318918774650776</c:v>
                </c:pt>
                <c:pt idx="42">
                  <c:v>-6.365439949316726</c:v>
                </c:pt>
                <c:pt idx="43">
                  <c:v>-6.5013307486341851</c:v>
                </c:pt>
                <c:pt idx="44">
                  <c:v>-6.6353277868211702</c:v>
                </c:pt>
                <c:pt idx="45">
                  <c:v>-6.7619673393245323</c:v>
                </c:pt>
                <c:pt idx="46">
                  <c:v>-6.8747711227173118</c:v>
                </c:pt>
                <c:pt idx="47">
                  <c:v>-6.966661093666338</c:v>
                </c:pt>
                <c:pt idx="48">
                  <c:v>-7.0305516887162662</c:v>
                </c:pt>
                <c:pt idx="49">
                  <c:v>-7.0600533730708719</c:v>
                </c:pt>
                <c:pt idx="50">
                  <c:v>-7.0501875662766054</c:v>
                </c:pt>
                <c:pt idx="51">
                  <c:v>-6.9979967368272709</c:v>
                </c:pt>
                <c:pt idx="52">
                  <c:v>-6.9029409151428274</c:v>
                </c:pt>
                <c:pt idx="53">
                  <c:v>-6.7670034426131771</c:v>
                </c:pt>
                <c:pt idx="54">
                  <c:v>-6.5944785044923178</c:v>
                </c:pt>
                <c:pt idx="55">
                  <c:v>-6.391470021150556</c:v>
                </c:pt>
                <c:pt idx="56">
                  <c:v>-6.1651829279017702</c:v>
                </c:pt>
                <c:pt idx="57">
                  <c:v>-5.9231223990831818</c:v>
                </c:pt>
                <c:pt idx="58">
                  <c:v>-5.6723273215951151</c:v>
                </c:pt>
                <c:pt idx="59">
                  <c:v>-5.4187505459873249</c:v>
                </c:pt>
                <c:pt idx="60">
                  <c:v>-5.166865216830983</c:v>
                </c:pt>
                <c:pt idx="61">
                  <c:v>-4.9195327977557444</c:v>
                </c:pt>
                <c:pt idx="62">
                  <c:v>-4.6781243211377754</c:v>
                </c:pt>
                <c:pt idx="63">
                  <c:v>-4.4428502540321571</c:v>
                </c:pt>
                <c:pt idx="64">
                  <c:v>-4.2132309535424897</c:v>
                </c:pt>
                <c:pt idx="65">
                  <c:v>-3.9886297355362688</c:v>
                </c:pt>
                <c:pt idx="66">
                  <c:v>-3.7687717276833608</c:v>
                </c:pt>
                <c:pt idx="67">
                  <c:v>-3.5541801590393463</c:v>
                </c:pt>
                <c:pt idx="68">
                  <c:v>-3.3464742037901107</c:v>
                </c:pt>
                <c:pt idx="69">
                  <c:v>-3.1484871788142264</c:v>
                </c:pt>
                <c:pt idx="70">
                  <c:v>-2.9641807640408517</c:v>
                </c:pt>
                <c:pt idx="71">
                  <c:v>-2.7983508747125558</c:v>
                </c:pt>
                <c:pt idx="72">
                  <c:v>-2.6561443756410501</c:v>
                </c:pt>
                <c:pt idx="73">
                  <c:v>-2.5424318905937722</c:v>
                </c:pt>
                <c:pt idx="74">
                  <c:v>-2.4611072817958304</c:v>
                </c:pt>
                <c:pt idx="75">
                  <c:v>-2.4144039972191007</c:v>
                </c:pt>
                <c:pt idx="76">
                  <c:v>-2.4023270299615898</c:v>
                </c:pt>
                <c:pt idx="77">
                  <c:v>-2.422292631485603</c:v>
                </c:pt>
                <c:pt idx="78">
                  <c:v>-2.4690449411426827</c:v>
                </c:pt>
                <c:pt idx="79">
                  <c:v>-2.5348817645163817</c:v>
                </c:pt>
                <c:pt idx="80">
                  <c:v>-2.6101767061714667</c:v>
                </c:pt>
                <c:pt idx="81">
                  <c:v>-2.6841398012077313</c:v>
                </c:pt>
                <c:pt idx="82">
                  <c:v>-2.7457221158676854</c:v>
                </c:pt>
                <c:pt idx="83">
                  <c:v>-2.7845483342927975</c:v>
                </c:pt>
                <c:pt idx="84">
                  <c:v>-2.7917588558148698</c:v>
                </c:pt>
                <c:pt idx="85">
                  <c:v>-2.7606593389215712</c:v>
                </c:pt>
                <c:pt idx="86">
                  <c:v>-2.6871073094514393</c:v>
                </c:pt>
                <c:pt idx="87">
                  <c:v>-2.569606179476823</c:v>
                </c:pt>
                <c:pt idx="88">
                  <c:v>-2.4091194365915078</c:v>
                </c:pt>
                <c:pt idx="89">
                  <c:v>-2.2086548753940418</c:v>
                </c:pt>
                <c:pt idx="90">
                  <c:v>-1.9726951980771539</c:v>
                </c:pt>
                <c:pt idx="91">
                  <c:v>-1.7065641470385269</c:v>
                </c:pt>
                <c:pt idx="92">
                  <c:v>-1.4158161766173685</c:v>
                </c:pt>
                <c:pt idx="93">
                  <c:v>-1.1057244189309023</c:v>
                </c:pt>
                <c:pt idx="94">
                  <c:v>-0.78091982179698216</c:v>
                </c:pt>
                <c:pt idx="95">
                  <c:v>-0.44520801758150086</c:v>
                </c:pt>
                <c:pt idx="96">
                  <c:v>-0.1015637838539647</c:v>
                </c:pt>
                <c:pt idx="97">
                  <c:v>0.24772079785633583</c:v>
                </c:pt>
                <c:pt idx="98">
                  <c:v>0.60077691559948687</c:v>
                </c:pt>
                <c:pt idx="99">
                  <c:v>0.95584283203996201</c:v>
                </c:pt>
                <c:pt idx="100">
                  <c:v>1.3109505275609146</c:v>
                </c:pt>
                <c:pt idx="101">
                  <c:v>1.6636728453699563</c:v>
                </c:pt>
                <c:pt idx="102">
                  <c:v>2.0109798812045239</c:v>
                </c:pt>
                <c:pt idx="103">
                  <c:v>2.3492377014674206</c:v>
                </c:pt>
                <c:pt idx="104">
                  <c:v>2.6743607946535479</c:v>
                </c:pt>
                <c:pt idx="105">
                  <c:v>2.9821036503050578</c:v>
                </c:pt>
                <c:pt idx="106">
                  <c:v>3.2684496203215576</c:v>
                </c:pt>
                <c:pt idx="107">
                  <c:v>3.5300313517293054</c:v>
                </c:pt>
                <c:pt idx="108">
                  <c:v>3.7645021677520605</c:v>
                </c:pt>
                <c:pt idx="109">
                  <c:v>3.9707771749996903</c:v>
                </c:pt>
                <c:pt idx="110">
                  <c:v>4.1490800584667316</c:v>
                </c:pt>
                <c:pt idx="111">
                  <c:v>4.3007663972630965</c:v>
                </c:pt>
                <c:pt idx="112">
                  <c:v>4.4279421714057854</c:v>
                </c:pt>
                <c:pt idx="113">
                  <c:v>4.5329477053697911</c:v>
                </c:pt>
                <c:pt idx="114">
                  <c:v>4.6178204447319793</c:v>
                </c:pt>
                <c:pt idx="115">
                  <c:v>4.6838724300925847</c:v>
                </c:pt>
                <c:pt idx="116">
                  <c:v>4.7315111943587862</c:v>
                </c:pt>
                <c:pt idx="117">
                  <c:v>4.7603934932673813</c:v>
                </c:pt>
                <c:pt idx="118">
                  <c:v>4.7699351426416783</c:v>
                </c:pt>
                <c:pt idx="119">
                  <c:v>4.7601200327765447</c:v>
                </c:pt>
                <c:pt idx="120">
                  <c:v>4.7324745706579527</c:v>
                </c:pt>
                <c:pt idx="121">
                  <c:v>4.6910182996252434</c:v>
                </c:pt>
                <c:pt idx="122">
                  <c:v>4.6429811374340435</c:v>
                </c:pt>
                <c:pt idx="123">
                  <c:v>4.5990988162297759</c:v>
                </c:pt>
                <c:pt idx="124">
                  <c:v>4.5733578153924945</c:v>
                </c:pt>
                <c:pt idx="125">
                  <c:v>4.582148201895861</c:v>
                </c:pt>
                <c:pt idx="126">
                  <c:v>4.6428808473980192</c:v>
                </c:pt>
                <c:pt idx="127">
                  <c:v>4.7722166509968531</c:v>
                </c:pt>
                <c:pt idx="128">
                  <c:v>4.9841243491099831</c:v>
                </c:pt>
                <c:pt idx="129">
                  <c:v>5.2880201232967607</c:v>
                </c:pt>
                <c:pt idx="130">
                  <c:v>5.6872425983276793</c:v>
                </c:pt>
                <c:pt idx="131">
                  <c:v>6.1780826382715013</c:v>
                </c:pt>
                <c:pt idx="132">
                  <c:v>6.7495243309221138</c:v>
                </c:pt>
                <c:pt idx="133">
                  <c:v>7.3837697702028064</c:v>
                </c:pt>
                <c:pt idx="134">
                  <c:v>8.0575249002621661</c:v>
                </c:pt>
                <c:pt idx="135">
                  <c:v>8.7439266556533077</c:v>
                </c:pt>
                <c:pt idx="136">
                  <c:v>9.4149035715943086</c:v>
                </c:pt>
                <c:pt idx="137">
                  <c:v>10.043694391758679</c:v>
                </c:pt>
                <c:pt idx="138">
                  <c:v>10.607213496416602</c:v>
                </c:pt>
                <c:pt idx="139">
                  <c:v>11.087957991550578</c:v>
                </c:pt>
                <c:pt idx="140">
                  <c:v>11.475204279983446</c:v>
                </c:pt>
                <c:pt idx="141">
                  <c:v>11.76533960269056</c:v>
                </c:pt>
                <c:pt idx="142">
                  <c:v>11.961304646910373</c:v>
                </c:pt>
                <c:pt idx="143">
                  <c:v>12.071265924785514</c:v>
                </c:pt>
                <c:pt idx="144">
                  <c:v>12.106764263320979</c:v>
                </c:pt>
                <c:pt idx="145">
                  <c:v>12.080671209435007</c:v>
                </c:pt>
                <c:pt idx="146">
                  <c:v>12.005308069164755</c:v>
                </c:pt>
                <c:pt idx="147">
                  <c:v>11.891035361306292</c:v>
                </c:pt>
                <c:pt idx="148">
                  <c:v>11.745512653891039</c:v>
                </c:pt>
                <c:pt idx="149">
                  <c:v>11.573684087525514</c:v>
                </c:pt>
                <c:pt idx="150">
                  <c:v>11.378396649892709</c:v>
                </c:pt>
                <c:pt idx="151">
                  <c:v>11.161440168546077</c:v>
                </c:pt>
                <c:pt idx="152">
                  <c:v>10.924735009275487</c:v>
                </c:pt>
                <c:pt idx="153">
                  <c:v>10.671395224839848</c:v>
                </c:pt>
                <c:pt idx="154">
                  <c:v>10.40645378130227</c:v>
                </c:pt>
                <c:pt idx="155">
                  <c:v>10.137131079954049</c:v>
                </c:pt>
                <c:pt idx="156">
                  <c:v>9.872630547537284</c:v>
                </c:pt>
                <c:pt idx="157">
                  <c:v>9.6235303923687248</c:v>
                </c:pt>
                <c:pt idx="158">
                  <c:v>9.4008932860373484</c:v>
                </c:pt>
                <c:pt idx="159">
                  <c:v>9.2152332304500835</c:v>
                </c:pt>
                <c:pt idx="160">
                  <c:v>9.0754699628887376</c:v>
                </c:pt>
                <c:pt idx="161">
                  <c:v>8.9879804118619724</c:v>
                </c:pt>
                <c:pt idx="162">
                  <c:v>8.9558371393733456</c:v>
                </c:pt>
                <c:pt idx="163">
                  <c:v>8.9783116848987383</c:v>
                </c:pt>
                <c:pt idx="164">
                  <c:v>9.0507136044493652</c:v>
                </c:pt>
                <c:pt idx="165">
                  <c:v>9.1646243935525931</c:v>
                </c:pt>
                <c:pt idx="166">
                  <c:v>9.308558761441974</c:v>
                </c:pt>
                <c:pt idx="167">
                  <c:v>9.4690383217174663</c:v>
                </c:pt>
                <c:pt idx="168">
                  <c:v>9.6319985796527376</c:v>
                </c:pt>
                <c:pt idx="169">
                  <c:v>9.7843828676884357</c:v>
                </c:pt>
                <c:pt idx="170">
                  <c:v>9.9157260782463439</c:v>
                </c:pt>
                <c:pt idx="171">
                  <c:v>10.019514649911525</c:v>
                </c:pt>
                <c:pt idx="172">
                  <c:v>10.094136258839832</c:v>
                </c:pt>
                <c:pt idx="173">
                  <c:v>10.14329837763777</c:v>
                </c:pt>
                <c:pt idx="174">
                  <c:v>10.175881423350265</c:v>
                </c:pt>
                <c:pt idx="175">
                  <c:v>10.205274460180988</c:v>
                </c:pt>
                <c:pt idx="176">
                  <c:v>10.248296287382612</c:v>
                </c:pt>
                <c:pt idx="177">
                  <c:v>10.323820585195056</c:v>
                </c:pt>
                <c:pt idx="178">
                  <c:v>10.451205694738878</c:v>
                </c:pt>
                <c:pt idx="179">
                  <c:v>10.648597982131459</c:v>
                </c:pt>
                <c:pt idx="180">
                  <c:v>10.931160034711928</c:v>
                </c:pt>
                <c:pt idx="181">
                  <c:v>11.30929317596301</c:v>
                </c:pt>
                <c:pt idx="182">
                  <c:v>11.786982714886264</c:v>
                </c:pt>
                <c:pt idx="183">
                  <c:v>12.360475490555817</c:v>
                </c:pt>
                <c:pt idx="184">
                  <c:v>13.017564390438215</c:v>
                </c:pt>
                <c:pt idx="185">
                  <c:v>13.737758587341911</c:v>
                </c:pt>
                <c:pt idx="186">
                  <c:v>14.493528119134805</c:v>
                </c:pt>
                <c:pt idx="187">
                  <c:v>15.252623408110864</c:v>
                </c:pt>
                <c:pt idx="188">
                  <c:v>15.981219000486524</c:v>
                </c:pt>
                <c:pt idx="189">
                  <c:v>16.647384322561862</c:v>
                </c:pt>
                <c:pt idx="190">
                  <c:v>17.224225236411257</c:v>
                </c:pt>
                <c:pt idx="191">
                  <c:v>17.692037836899054</c:v>
                </c:pt>
                <c:pt idx="192">
                  <c:v>18.03899858906615</c:v>
                </c:pt>
                <c:pt idx="193">
                  <c:v>18.260253623857906</c:v>
                </c:pt>
                <c:pt idx="194">
                  <c:v>18.355680833649103</c:v>
                </c:pt>
                <c:pt idx="195">
                  <c:v>18.326964523873606</c:v>
                </c:pt>
                <c:pt idx="196">
                  <c:v>18.174830079988133</c:v>
                </c:pt>
                <c:pt idx="197">
                  <c:v>17.897262745272229</c:v>
                </c:pt>
                <c:pt idx="198">
                  <c:v>17.489275047823998</c:v>
                </c:pt>
                <c:pt idx="199">
                  <c:v>16.944359067647941</c:v>
                </c:pt>
                <c:pt idx="200">
                  <c:v>16.257283408587757</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5.1071689321378217</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3.2439937499393916</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15735.5</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5357</c:v>
                </c:pt>
                <c:pt idx="1">
                  <c:v>503</c:v>
                </c:pt>
                <c:pt idx="2">
                  <c:v>4483</c:v>
                </c:pt>
                <c:pt idx="3">
                  <c:v>672</c:v>
                </c:pt>
                <c:pt idx="4">
                  <c:v>3980</c:v>
                </c:pt>
                <c:pt idx="5">
                  <c:v>665</c:v>
                </c:pt>
                <c:pt idx="6">
                  <c:v>4048</c:v>
                </c:pt>
                <c:pt idx="7">
                  <c:v>1207</c:v>
                </c:pt>
                <c:pt idx="8">
                  <c:v>4627</c:v>
                </c:pt>
                <c:pt idx="9">
                  <c:v>1020</c:v>
                </c:pt>
                <c:pt idx="10">
                  <c:v>10119</c:v>
                </c:pt>
                <c:pt idx="11">
                  <c:v>1233</c:v>
                </c:pt>
                <c:pt idx="12">
                  <c:v>3958</c:v>
                </c:pt>
                <c:pt idx="13">
                  <c:v>1416</c:v>
                </c:pt>
                <c:pt idx="14">
                  <c:v>5740</c:v>
                </c:pt>
                <c:pt idx="15">
                  <c:v>1621</c:v>
                </c:pt>
                <c:pt idx="16">
                  <c:v>5400</c:v>
                </c:pt>
                <c:pt idx="17">
                  <c:v>3459</c:v>
                </c:pt>
                <c:pt idx="18">
                  <c:v>2476</c:v>
                </c:pt>
                <c:pt idx="19">
                  <c:v>1098</c:v>
                </c:pt>
                <c:pt idx="20">
                  <c:v>16371</c:v>
                </c:pt>
                <c:pt idx="21">
                  <c:v>1724</c:v>
                </c:pt>
                <c:pt idx="22">
                  <c:v>9657</c:v>
                </c:pt>
                <c:pt idx="23">
                  <c:v>1024</c:v>
                </c:pt>
                <c:pt idx="24">
                  <c:v>3359</c:v>
                </c:pt>
                <c:pt idx="25">
                  <c:v>1263</c:v>
                </c:pt>
                <c:pt idx="26">
                  <c:v>6776</c:v>
                </c:pt>
                <c:pt idx="27">
                  <c:v>310</c:v>
                </c:pt>
                <c:pt idx="28">
                  <c:v>2088</c:v>
                </c:pt>
                <c:pt idx="29">
                  <c:v>179</c:v>
                </c:pt>
                <c:pt idx="30">
                  <c:v>6918</c:v>
                </c:pt>
                <c:pt idx="31">
                  <c:v>114</c:v>
                </c:pt>
                <c:pt idx="32">
                  <c:v>1184</c:v>
                </c:pt>
                <c:pt idx="33">
                  <c:v>132</c:v>
                </c:pt>
                <c:pt idx="34">
                  <c:v>401</c:v>
                </c:pt>
                <c:pt idx="35">
                  <c:v>104</c:v>
                </c:pt>
                <c:pt idx="36">
                  <c:v>759</c:v>
                </c:pt>
                <c:pt idx="37">
                  <c:v>102</c:v>
                </c:pt>
                <c:pt idx="38">
                  <c:v>161</c:v>
                </c:pt>
                <c:pt idx="39">
                  <c:v>16</c:v>
                </c:pt>
                <c:pt idx="40">
                  <c:v>707</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0</c:v>
                </c:pt>
                <c:pt idx="2">
                  <c:v>-204</c:v>
                </c:pt>
                <c:pt idx="3">
                  <c:v>-41</c:v>
                </c:pt>
                <c:pt idx="4">
                  <c:v>-226</c:v>
                </c:pt>
                <c:pt idx="5">
                  <c:v>-32</c:v>
                </c:pt>
                <c:pt idx="6">
                  <c:v>-452</c:v>
                </c:pt>
                <c:pt idx="7">
                  <c:v>-25</c:v>
                </c:pt>
                <c:pt idx="8">
                  <c:v>-403</c:v>
                </c:pt>
                <c:pt idx="9">
                  <c:v>-78</c:v>
                </c:pt>
                <c:pt idx="10">
                  <c:v>-3065</c:v>
                </c:pt>
                <c:pt idx="11">
                  <c:v>-199</c:v>
                </c:pt>
                <c:pt idx="12">
                  <c:v>-847</c:v>
                </c:pt>
                <c:pt idx="13">
                  <c:v>-89</c:v>
                </c:pt>
                <c:pt idx="14">
                  <c:v>-3424</c:v>
                </c:pt>
                <c:pt idx="15">
                  <c:v>-2468</c:v>
                </c:pt>
                <c:pt idx="16">
                  <c:v>-3155</c:v>
                </c:pt>
                <c:pt idx="17">
                  <c:v>-657</c:v>
                </c:pt>
                <c:pt idx="18">
                  <c:v>-1500</c:v>
                </c:pt>
                <c:pt idx="19">
                  <c:v>-562</c:v>
                </c:pt>
                <c:pt idx="20">
                  <c:v>-16560</c:v>
                </c:pt>
                <c:pt idx="21">
                  <c:v>-2844</c:v>
                </c:pt>
                <c:pt idx="22">
                  <c:v>-12655</c:v>
                </c:pt>
                <c:pt idx="23">
                  <c:v>-836</c:v>
                </c:pt>
                <c:pt idx="24">
                  <c:v>-7426</c:v>
                </c:pt>
                <c:pt idx="25">
                  <c:v>-1258</c:v>
                </c:pt>
                <c:pt idx="26">
                  <c:v>-6342</c:v>
                </c:pt>
                <c:pt idx="27">
                  <c:v>-4503</c:v>
                </c:pt>
                <c:pt idx="28">
                  <c:v>-10925</c:v>
                </c:pt>
                <c:pt idx="29">
                  <c:v>-2009</c:v>
                </c:pt>
                <c:pt idx="30">
                  <c:v>-14202</c:v>
                </c:pt>
                <c:pt idx="31">
                  <c:v>-2526</c:v>
                </c:pt>
                <c:pt idx="32">
                  <c:v>-4599</c:v>
                </c:pt>
                <c:pt idx="33">
                  <c:v>-1397</c:v>
                </c:pt>
                <c:pt idx="34">
                  <c:v>-7468</c:v>
                </c:pt>
                <c:pt idx="35">
                  <c:v>-1773</c:v>
                </c:pt>
                <c:pt idx="36">
                  <c:v>-5974</c:v>
                </c:pt>
                <c:pt idx="37">
                  <c:v>-687</c:v>
                </c:pt>
                <c:pt idx="38">
                  <c:v>-17051</c:v>
                </c:pt>
                <c:pt idx="39">
                  <c:v>-824</c:v>
                </c:pt>
                <c:pt idx="40">
                  <c:v>-16548</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-0.66200560254134155</c:v>
                </c:pt>
                <c:pt idx="1">
                  <c:v>-0.66434677468182657</c:v>
                </c:pt>
                <c:pt idx="2">
                  <c:v>-0.66645604088131927</c:v>
                </c:pt>
                <c:pt idx="3">
                  <c:v>-0.66832666960091847</c:v>
                </c:pt>
                <c:pt idx="4">
                  <c:v>-0.66995192804036263</c:v>
                </c:pt>
                <c:pt idx="5">
                  <c:v>-0.67132508730801821</c:v>
                </c:pt>
                <c:pt idx="6">
                  <c:v>-0.67243942770366605</c:v>
                </c:pt>
                <c:pt idx="7">
                  <c:v>-0.67328824411123323</c:v>
                </c:pt>
                <c:pt idx="8">
                  <c:v>-0.67386485149840014</c:v>
                </c:pt>
                <c:pt idx="9">
                  <c:v>-0.67416259051987681</c:v>
                </c:pt>
                <c:pt idx="10">
                  <c:v>-0.67417483322085969</c:v>
                </c:pt>
                <c:pt idx="11">
                  <c:v>-0.6738949888370992</c:v>
                </c:pt>
                <c:pt idx="12">
                  <c:v>-0.67331650968769363</c:v>
                </c:pt>
                <c:pt idx="13">
                  <c:v>-0.67243289715667076</c:v>
                </c:pt>
                <c:pt idx="14">
                  <c:v>-0.67123770775907488</c:v>
                </c:pt>
                <c:pt idx="15">
                  <c:v>-0.66972455928724139</c:v>
                </c:pt>
                <c:pt idx="16">
                  <c:v>-0.66788713703261715</c:v>
                </c:pt>
                <c:pt idx="17">
                  <c:v>-0.66571920007840113</c:v>
                </c:pt>
                <c:pt idx="18">
                  <c:v>-0.66321458765800601</c:v>
                </c:pt>
                <c:pt idx="19">
                  <c:v>-0.66036722557425731</c:v>
                </c:pt>
                <c:pt idx="20">
                  <c:v>-0.65717113267394067</c:v>
                </c:pt>
                <c:pt idx="21">
                  <c:v>-0.65362042737227066</c:v>
                </c:pt>
                <c:pt idx="22">
                  <c:v>-0.64970933422153521</c:v>
                </c:pt>
                <c:pt idx="23">
                  <c:v>-0.64543219051813105</c:v>
                </c:pt>
                <c:pt idx="24">
                  <c:v>-0.64078345294190464</c:v>
                </c:pt>
                <c:pt idx="25">
                  <c:v>-0.63575770422168965</c:v>
                </c:pt>
                <c:pt idx="26">
                  <c:v>-0.63034965982061808</c:v>
                </c:pt>
                <c:pt idx="27">
                  <c:v>-0.62455417463478347</c:v>
                </c:pt>
                <c:pt idx="28">
                  <c:v>-0.61836624969851339</c:v>
                </c:pt>
                <c:pt idx="29">
                  <c:v>-0.61178103888954116</c:v>
                </c:pt>
                <c:pt idx="30">
                  <c:v>-0.60479385562704469</c:v>
                </c:pt>
                <c:pt idx="31">
                  <c:v>-0.59740017955556446</c:v>
                </c:pt>
                <c:pt idx="32">
                  <c:v>-0.58959566320748957</c:v>
                </c:pt>
                <c:pt idx="33">
                  <c:v>-0.58137613863688897</c:v>
                </c:pt>
                <c:pt idx="34">
                  <c:v>-0.57273762401712525</c:v>
                </c:pt>
                <c:pt idx="35">
                  <c:v>-0.56367633019479402</c:v>
                </c:pt>
                <c:pt idx="36">
                  <c:v>-0.55418866719224125</c:v>
                </c:pt>
                <c:pt idx="37">
                  <c:v>-0.54427125065096804</c:v>
                </c:pt>
                <c:pt idx="38">
                  <c:v>-0.53392090820800719</c:v>
                </c:pt>
                <c:pt idx="39">
                  <c:v>-0.52313468579742872</c:v>
                </c:pt>
                <c:pt idx="40">
                  <c:v>-0.51190985386887977</c:v>
                </c:pt>
                <c:pt idx="41">
                  <c:v>-0.50024391351521091</c:v>
                </c:pt>
                <c:pt idx="42">
                  <c:v>-0.48813460250095769</c:v>
                </c:pt>
                <c:pt idx="43">
                  <c:v>-0.47557990118364751</c:v>
                </c:pt>
                <c:pt idx="44">
                  <c:v>-0.46257803831960809</c:v>
                </c:pt>
                <c:pt idx="45">
                  <c:v>-0.4491274967461954</c:v>
                </c:pt>
                <c:pt idx="46">
                  <c:v>-0.43522701893209381</c:v>
                </c:pt>
                <c:pt idx="47">
                  <c:v>-0.42087561238755744</c:v>
                </c:pt>
                <c:pt idx="48">
                  <c:v>-0.40607255492626471</c:v>
                </c:pt>
                <c:pt idx="49">
                  <c:v>-0.39081739977068369</c:v>
                </c:pt>
                <c:pt idx="50">
                  <c:v>-0.37510998049264949</c:v>
                </c:pt>
                <c:pt idx="51">
                  <c:v>-0.35895041578113579</c:v>
                </c:pt>
                <c:pt idx="52">
                  <c:v>-0.34233911402899425</c:v>
                </c:pt>
                <c:pt idx="53">
                  <c:v>-0.32527677773076408</c:v>
                </c:pt>
                <c:pt idx="54">
                  <c:v>-0.30776440768347185</c:v>
                </c:pt>
                <c:pt idx="55">
                  <c:v>-0.2898033069826535</c:v>
                </c:pt>
                <c:pt idx="56">
                  <c:v>-0.27139508480573887</c:v>
                </c:pt>
                <c:pt idx="57">
                  <c:v>-0.25254165997520867</c:v>
                </c:pt>
                <c:pt idx="58">
                  <c:v>-0.23324526429390088</c:v>
                </c:pt>
                <c:pt idx="59">
                  <c:v>-0.2135084456451436</c:v>
                </c:pt>
                <c:pt idx="60">
                  <c:v>-0.19333407085035684</c:v>
                </c:pt>
                <c:pt idx="61">
                  <c:v>-0.17272532827711728</c:v>
                </c:pt>
                <c:pt idx="62">
                  <c:v>-0.15168573019064638</c:v>
                </c:pt>
                <c:pt idx="63">
                  <c:v>-0.13021911484206811</c:v>
                </c:pt>
                <c:pt idx="64">
                  <c:v>-0.10832964828679806</c:v>
                </c:pt>
                <c:pt idx="65">
                  <c:v>-8.6021825926781981E-2</c:v>
                </c:pt>
                <c:pt idx="66">
                  <c:v>-6.3300473770390511E-2</c:v>
                </c:pt>
                <c:pt idx="67">
                  <c:v>-4.0170749404152904E-2</c:v>
                </c:pt>
                <c:pt idx="68">
                  <c:v>-1.6638142670575472E-2</c:v>
                </c:pt>
                <c:pt idx="69">
                  <c:v>7.2915239532271737E-3</c:v>
                </c:pt>
                <c:pt idx="70">
                  <c:v>3.1612095281351962E-2</c:v>
                </c:pt>
                <c:pt idx="71">
                  <c:v>5.6317083654076464E-2</c:v>
                </c:pt>
                <c:pt idx="72">
                  <c:v>8.1399669486679926E-2</c:v>
                </c:pt>
                <c:pt idx="73">
                  <c:v>0.10685270213623774</c:v>
                </c:pt>
                <c:pt idx="74">
                  <c:v>0.13266870109043305</c:v>
                </c:pt>
                <c:pt idx="75">
                  <c:v>0.1588398574819081</c:v>
                </c:pt>
                <c:pt idx="76">
                  <c:v>0.18535803593150685</c:v>
                </c:pt>
                <c:pt idx="77">
                  <c:v>0.21221477672326741</c:v>
                </c:pt>
                <c:pt idx="78">
                  <c:v>0.23940129831381959</c:v>
                </c:pt>
                <c:pt idx="79">
                  <c:v>0.26690850017829343</c:v>
                </c:pt>
                <c:pt idx="80">
                  <c:v>0.29472696599469417</c:v>
                </c:pt>
                <c:pt idx="81">
                  <c:v>0.32284696716804645</c:v>
                </c:pt>
                <c:pt idx="82">
                  <c:v>0.35125846669550781</c:v>
                </c:pt>
                <c:pt idx="83">
                  <c:v>0.37995112337298276</c:v>
                </c:pt>
                <c:pt idx="84">
                  <c:v>0.40891429634358073</c:v>
                </c:pt>
                <c:pt idx="85">
                  <c:v>0.43813704998765696</c:v>
                </c:pt>
                <c:pt idx="86">
                  <c:v>0.46760815915392223</c:v>
                </c:pt>
                <c:pt idx="87">
                  <c:v>0.49731611473052628</c:v>
                </c:pt>
                <c:pt idx="88">
                  <c:v>0.52724912955472947</c:v>
                </c:pt>
                <c:pt idx="89">
                  <c:v>0.55739514465918238</c:v>
                </c:pt>
                <c:pt idx="90">
                  <c:v>0.58774183585256812</c:v>
                </c:pt>
                <c:pt idx="91">
                  <c:v>0.6182766206316952</c:v>
                </c:pt>
                <c:pt idx="92">
                  <c:v>0.64898666542193761</c:v>
                </c:pt>
                <c:pt idx="93">
                  <c:v>0.67985889314218451</c:v>
                </c:pt>
                <c:pt idx="94">
                  <c:v>0.71087999109028077</c:v>
                </c:pt>
                <c:pt idx="95">
                  <c:v>0.74203641914420404</c:v>
                </c:pt>
                <c:pt idx="96">
                  <c:v>0.77331441827405567</c:v>
                </c:pt>
                <c:pt idx="97">
                  <c:v>0.80470001935919933</c:v>
                </c:pt>
                <c:pt idx="98">
                  <c:v>0.83617905230467382</c:v>
                </c:pt>
                <c:pt idx="99">
                  <c:v>0.86773715545033869</c:v>
                </c:pt>
                <c:pt idx="100">
                  <c:v>0.89935978526593341</c:v>
                </c:pt>
                <c:pt idx="101">
                  <c:v>0.93103222632463001</c:v>
                </c:pt>
                <c:pt idx="102">
                  <c:v>0.96273960154735005</c:v>
                </c:pt>
                <c:pt idx="103">
                  <c:v>0.99446688270952099</c:v>
                </c:pt>
                <c:pt idx="104">
                  <c:v>1.026198901201683</c:v>
                </c:pt>
                <c:pt idx="105">
                  <c:v>1.0579203590347208</c:v>
                </c:pt>
                <c:pt idx="106">
                  <c:v>1.089615840080302</c:v>
                </c:pt>
                <c:pt idx="107">
                  <c:v>1.1212698215364438</c:v>
                </c:pt>
                <c:pt idx="108">
                  <c:v>1.1528666856079373</c:v>
                </c:pt>
                <c:pt idx="109">
                  <c:v>1.184390731390776</c:v>
                </c:pt>
                <c:pt idx="110">
                  <c:v>1.2158261869494835</c:v>
                </c:pt>
                <c:pt idx="111">
                  <c:v>1.2471572215757547</c:v>
                </c:pt>
                <c:pt idx="112">
                  <c:v>1.2783679582165268</c:v>
                </c:pt>
                <c:pt idx="113">
                  <c:v>1.3094424860591722</c:v>
                </c:pt>
                <c:pt idx="114">
                  <c:v>1.3403648732612483</c:v>
                </c:pt>
                <c:pt idx="115">
                  <c:v>1.371119179811763</c:v>
                </c:pt>
                <c:pt idx="116">
                  <c:v>1.4016894705108172</c:v>
                </c:pt>
                <c:pt idx="117">
                  <c:v>1.4320598280539163</c:v>
                </c:pt>
                <c:pt idx="118">
                  <c:v>1.4622143662072178</c:v>
                </c:pt>
                <c:pt idx="119">
                  <c:v>1.4921372430595008</c:v>
                </c:pt>
                <c:pt idx="120">
                  <c:v>1.5218126743365281</c:v>
                </c:pt>
                <c:pt idx="121">
                  <c:v>1.5512249467631596</c:v>
                </c:pt>
                <c:pt idx="122">
                  <c:v>1.5803584314584243</c:v>
                </c:pt>
                <c:pt idx="123">
                  <c:v>1.609197597348468</c:v>
                </c:pt>
                <c:pt idx="124">
                  <c:v>1.6377270245822295</c:v>
                </c:pt>
                <c:pt idx="125">
                  <c:v>1.6659314179344238</c:v>
                </c:pt>
                <c:pt idx="126">
                  <c:v>1.6937956201803908</c:v>
                </c:pt>
                <c:pt idx="127">
                  <c:v>1.7213046254271271</c:v>
                </c:pt>
                <c:pt idx="128">
                  <c:v>1.7484435923848498</c:v>
                </c:pt>
                <c:pt idx="129">
                  <c:v>1.7751978575632639</c:v>
                </c:pt>
                <c:pt idx="130">
                  <c:v>1.8015529483767077</c:v>
                </c:pt>
                <c:pt idx="131">
                  <c:v>1.8274945961423312</c:v>
                </c:pt>
                <c:pt idx="132">
                  <c:v>1.8530087489554203</c:v>
                </c:pt>
                <c:pt idx="133">
                  <c:v>1.8780815844260286</c:v>
                </c:pt>
                <c:pt idx="134">
                  <c:v>1.9026995222611107</c:v>
                </c:pt>
                <c:pt idx="135">
                  <c:v>1.9268492366764214</c:v>
                </c:pt>
                <c:pt idx="136">
                  <c:v>1.9505176686225276</c:v>
                </c:pt>
                <c:pt idx="137">
                  <c:v>1.9736920378094187</c:v>
                </c:pt>
                <c:pt idx="138">
                  <c:v>1.9963598545143031</c:v>
                </c:pt>
                <c:pt idx="139">
                  <c:v>2.0185089311573909</c:v>
                </c:pt>
                <c:pt idx="140">
                  <c:v>2.0401273936305846</c:v>
                </c:pt>
                <c:pt idx="141">
                  <c:v>2.061203692364304</c:v>
                </c:pt>
                <c:pt idx="142">
                  <c:v>2.0817266131178234</c:v>
                </c:pt>
                <c:pt idx="143">
                  <c:v>2.1016852874787904</c:v>
                </c:pt>
                <c:pt idx="144">
                  <c:v>2.1210692030579317</c:v>
                </c:pt>
                <c:pt idx="145">
                  <c:v>2.139868213365145</c:v>
                </c:pt>
                <c:pt idx="146">
                  <c:v>2.1580725473536404</c:v>
                </c:pt>
                <c:pt idx="147">
                  <c:v>2.1756728186190677</c:v>
                </c:pt>
                <c:pt idx="148">
                  <c:v>2.1926600342409501</c:v>
                </c:pt>
                <c:pt idx="149">
                  <c:v>2.2090256032541924</c:v>
                </c:pt>
                <c:pt idx="150">
                  <c:v>2.2247613447387953</c:v>
                </c:pt>
                <c:pt idx="151">
                  <c:v>2.239859495516404</c:v>
                </c:pt>
                <c:pt idx="152">
                  <c:v>2.2543127174427591</c:v>
                </c:pt>
                <c:pt idx="153">
                  <c:v>2.2681141042855946</c:v>
                </c:pt>
                <c:pt idx="154">
                  <c:v>2.2812571881780612</c:v>
                </c:pt>
                <c:pt idx="155">
                  <c:v>2.2937359456382511</c:v>
                </c:pt>
                <c:pt idx="156">
                  <c:v>2.3055448031459713</c:v>
                </c:pt>
                <c:pt idx="157">
                  <c:v>2.3166786422684265</c:v>
                </c:pt>
                <c:pt idx="158">
                  <c:v>2.3271328043271264</c:v>
                </c:pt>
                <c:pt idx="159">
                  <c:v>2.3369030945988278</c:v>
                </c:pt>
                <c:pt idx="160">
                  <c:v>2.3459857860440123</c:v>
                </c:pt>
                <c:pt idx="161">
                  <c:v>2.3543776225569863</c:v>
                </c:pt>
                <c:pt idx="162">
                  <c:v>2.3620758217323243</c:v>
                </c:pt>
                <c:pt idx="163">
                  <c:v>2.3690780771430173</c:v>
                </c:pt>
                <c:pt idx="164">
                  <c:v>2.3753825601263894</c:v>
                </c:pt>
                <c:pt idx="165">
                  <c:v>2.38098792107444</c:v>
                </c:pt>
                <c:pt idx="166">
                  <c:v>2.3858932902260257</c:v>
                </c:pt>
                <c:pt idx="167">
                  <c:v>2.3900982779589088</c:v>
                </c:pt>
                <c:pt idx="168">
                  <c:v>2.3936029745804572</c:v>
                </c:pt>
                <c:pt idx="169">
                  <c:v>2.396407949616405</c:v>
                </c:pt>
                <c:pt idx="170">
                  <c:v>2.3985142505978687</c:v>
                </c:pt>
                <c:pt idx="171">
                  <c:v>2.3999234013474262</c:v>
                </c:pt>
                <c:pt idx="172">
                  <c:v>2.4006373997658574</c:v>
                </c:pt>
                <c:pt idx="173">
                  <c:v>2.4006587151217755</c:v>
                </c:pt>
                <c:pt idx="174">
                  <c:v>2.3999902848471626</c:v>
                </c:pt>
                <c:pt idx="175">
                  <c:v>2.3986355108424382</c:v>
                </c:pt>
                <c:pt idx="176">
                  <c:v>2.3965982552954745</c:v>
                </c:pt>
                <c:pt idx="177">
                  <c:v>2.3938828360196163</c:v>
                </c:pt>
                <c:pt idx="178">
                  <c:v>2.3904940213164605</c:v>
                </c:pt>
                <c:pt idx="179">
                  <c:v>2.3864370243698678</c:v>
                </c:pt>
                <c:pt idx="180">
                  <c:v>2.3817174971782951</c:v>
                </c:pt>
                <c:pt idx="181">
                  <c:v>2.3763415240332737</c:v>
                </c:pt>
                <c:pt idx="182">
                  <c:v>2.3703156145524469</c:v>
                </c:pt>
                <c:pt idx="183">
                  <c:v>2.3636466962762843</c:v>
                </c:pt>
                <c:pt idx="184">
                  <c:v>2.3563421068381643</c:v>
                </c:pt>
                <c:pt idx="185">
                  <c:v>2.3484095857181773</c:v>
                </c:pt>
                <c:pt idx="186">
                  <c:v>2.3398572655915908</c:v>
                </c:pt>
                <c:pt idx="187">
                  <c:v>2.3306936632834754</c:v>
                </c:pt>
                <c:pt idx="188">
                  <c:v>2.3209276703416042</c:v>
                </c:pt>
                <c:pt idx="189">
                  <c:v>2.3105685432402323</c:v>
                </c:pt>
                <c:pt idx="190">
                  <c:v>2.2996258932279563</c:v>
                </c:pt>
                <c:pt idx="191">
                  <c:v>2.2881096758332848</c:v>
                </c:pt>
                <c:pt idx="192">
                  <c:v>2.2760301800421048</c:v>
                </c:pt>
                <c:pt idx="193">
                  <c:v>2.2633980171616352</c:v>
                </c:pt>
                <c:pt idx="194">
                  <c:v>2.2502241093859596</c:v>
                </c:pt>
                <c:pt idx="195">
                  <c:v>2.2365196780785612</c:v>
                </c:pt>
                <c:pt idx="196">
                  <c:v>2.2222962317877681</c:v>
                </c:pt>
                <c:pt idx="197">
                  <c:v>2.2075655540112828</c:v>
                </c:pt>
                <c:pt idx="198">
                  <c:v>2.1923396907263983</c:v>
                </c:pt>
                <c:pt idx="199">
                  <c:v>2.1766309377027309</c:v>
                </c:pt>
                <c:pt idx="200">
                  <c:v>2.1604518276146281</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-4.0419173349924185</c:v>
                </c:pt>
                <c:pt idx="1">
                  <c:v>-4.2778816497117997</c:v>
                </c:pt>
                <c:pt idx="2">
                  <c:v>-4.4894812022353614</c:v>
                </c:pt>
                <c:pt idx="3">
                  <c:v>-4.6750356358312475</c:v>
                </c:pt>
                <c:pt idx="4">
                  <c:v>-4.8341129663142981</c:v>
                </c:pt>
                <c:pt idx="5">
                  <c:v>-4.9673111108173957</c:v>
                </c:pt>
                <c:pt idx="6">
                  <c:v>-5.0759861313353518</c:v>
                </c:pt>
                <c:pt idx="7">
                  <c:v>-5.161979916200794</c:v>
                </c:pt>
                <c:pt idx="8">
                  <c:v>-5.2273898343109613</c:v>
                </c:pt>
                <c:pt idx="9">
                  <c:v>-5.274404696962093</c:v>
                </c:pt>
                <c:pt idx="10">
                  <c:v>-5.3052106504441134</c:v>
                </c:pt>
                <c:pt idx="11">
                  <c:v>-5.321953177225053</c:v>
                </c:pt>
                <c:pt idx="12">
                  <c:v>-5.3267315347012483</c:v>
                </c:pt>
                <c:pt idx="13">
                  <c:v>-5.3216013572166512</c:v>
                </c:pt>
                <c:pt idx="14">
                  <c:v>-5.3085684184009452</c:v>
                </c:pt>
                <c:pt idx="15">
                  <c:v>-5.2895679615922475</c:v>
                </c:pt>
                <c:pt idx="16">
                  <c:v>-5.2664348676273125</c:v>
                </c:pt>
                <c:pt idx="17">
                  <c:v>-5.2408762662508872</c:v>
                </c:pt>
                <c:pt idx="18">
                  <c:v>-5.2144580857391611</c:v>
                </c:pt>
                <c:pt idx="19">
                  <c:v>-5.1886111519283888</c:v>
                </c:pt>
                <c:pt idx="20">
                  <c:v>-5.1646536611345155</c:v>
                </c:pt>
                <c:pt idx="21">
                  <c:v>-5.1438190311747212</c:v>
                </c:pt>
                <c:pt idx="22">
                  <c:v>-5.1272746393263597</c:v>
                </c:pt>
                <c:pt idx="23">
                  <c:v>-5.1161193648805856</c:v>
                </c:pt>
                <c:pt idx="24">
                  <c:v>-5.1113554078631305</c:v>
                </c:pt>
                <c:pt idx="25">
                  <c:v>-5.1138397957290938</c:v>
                </c:pt>
                <c:pt idx="26">
                  <c:v>-5.1242296429591683</c:v>
                </c:pt>
                <c:pt idx="27">
                  <c:v>-5.1429394070243566</c:v>
                </c:pt>
                <c:pt idx="28">
                  <c:v>-5.1701265621398464</c:v>
                </c:pt>
                <c:pt idx="29">
                  <c:v>-5.2057149329283963</c:v>
                </c:pt>
                <c:pt idx="30">
                  <c:v>-5.249454871864363</c:v>
                </c:pt>
                <c:pt idx="31">
                  <c:v>-5.3010098216522703</c:v>
                </c:pt>
                <c:pt idx="32">
                  <c:v>-5.360052408004937</c:v>
                </c:pt>
                <c:pt idx="33">
                  <c:v>-5.4263514091168599</c:v>
                </c:pt>
                <c:pt idx="34">
                  <c:v>-5.4998332609008349</c:v>
                </c:pt>
                <c:pt idx="35">
                  <c:v>-5.580606306480532</c:v>
                </c:pt>
                <c:pt idx="36">
                  <c:v>-5.6689405509903379</c:v>
                </c:pt>
                <c:pt idx="37">
                  <c:v>-5.7651988076257945</c:v>
                </c:pt>
                <c:pt idx="38">
                  <c:v>-5.8697169496691615</c:v>
                </c:pt>
                <c:pt idx="39">
                  <c:v>-5.9826331916892341</c:v>
                </c:pt>
                <c:pt idx="40">
                  <c:v>-6.1036712807150382</c:v>
                </c:pt>
                <c:pt idx="41">
                  <c:v>-6.2318918774650776</c:v>
                </c:pt>
                <c:pt idx="42">
                  <c:v>-6.365439949316726</c:v>
                </c:pt>
                <c:pt idx="43">
                  <c:v>-6.5013307486341851</c:v>
                </c:pt>
                <c:pt idx="44">
                  <c:v>-6.6353277868211702</c:v>
                </c:pt>
                <c:pt idx="45">
                  <c:v>-6.7619673393245323</c:v>
                </c:pt>
                <c:pt idx="46">
                  <c:v>-6.8747711227173118</c:v>
                </c:pt>
                <c:pt idx="47">
                  <c:v>-6.966661093666338</c:v>
                </c:pt>
                <c:pt idx="48">
                  <c:v>-7.0305516887162662</c:v>
                </c:pt>
                <c:pt idx="49">
                  <c:v>-7.0600533730708719</c:v>
                </c:pt>
                <c:pt idx="50">
                  <c:v>-7.0501875662766054</c:v>
                </c:pt>
                <c:pt idx="51">
                  <c:v>-6.9979967368272709</c:v>
                </c:pt>
                <c:pt idx="52">
                  <c:v>-6.9029409151428274</c:v>
                </c:pt>
                <c:pt idx="53">
                  <c:v>-6.7670034426131771</c:v>
                </c:pt>
                <c:pt idx="54">
                  <c:v>-6.5944785044923178</c:v>
                </c:pt>
                <c:pt idx="55">
                  <c:v>-6.391470021150556</c:v>
                </c:pt>
                <c:pt idx="56">
                  <c:v>-6.1651829279017702</c:v>
                </c:pt>
                <c:pt idx="57">
                  <c:v>-5.9231223990831818</c:v>
                </c:pt>
                <c:pt idx="58">
                  <c:v>-5.6723273215951151</c:v>
                </c:pt>
                <c:pt idx="59">
                  <c:v>-5.4187505459873249</c:v>
                </c:pt>
                <c:pt idx="60">
                  <c:v>-5.166865216830983</c:v>
                </c:pt>
                <c:pt idx="61">
                  <c:v>-4.9195327977557444</c:v>
                </c:pt>
                <c:pt idx="62">
                  <c:v>-4.6781243211377754</c:v>
                </c:pt>
                <c:pt idx="63">
                  <c:v>-4.4428502540321571</c:v>
                </c:pt>
                <c:pt idx="64">
                  <c:v>-4.2132309535424897</c:v>
                </c:pt>
                <c:pt idx="65">
                  <c:v>-3.9886297355362688</c:v>
                </c:pt>
                <c:pt idx="66">
                  <c:v>-3.7687717276833608</c:v>
                </c:pt>
                <c:pt idx="67">
                  <c:v>-3.5541801590393463</c:v>
                </c:pt>
                <c:pt idx="68">
                  <c:v>-3.3464742037901107</c:v>
                </c:pt>
                <c:pt idx="69">
                  <c:v>-3.1484871788142264</c:v>
                </c:pt>
                <c:pt idx="70">
                  <c:v>-2.9641807640408517</c:v>
                </c:pt>
                <c:pt idx="71">
                  <c:v>-2.7983508747125558</c:v>
                </c:pt>
                <c:pt idx="72">
                  <c:v>-2.6561443756410501</c:v>
                </c:pt>
                <c:pt idx="73">
                  <c:v>-2.5424318905937722</c:v>
                </c:pt>
                <c:pt idx="74">
                  <c:v>-2.4611072817958304</c:v>
                </c:pt>
                <c:pt idx="75">
                  <c:v>-2.4144039972191007</c:v>
                </c:pt>
                <c:pt idx="76">
                  <c:v>-2.4023270299615898</c:v>
                </c:pt>
                <c:pt idx="77">
                  <c:v>-2.422292631485603</c:v>
                </c:pt>
                <c:pt idx="78">
                  <c:v>-2.4690449411426827</c:v>
                </c:pt>
                <c:pt idx="79">
                  <c:v>-2.5348817645163817</c:v>
                </c:pt>
                <c:pt idx="80">
                  <c:v>-2.6101767061714667</c:v>
                </c:pt>
                <c:pt idx="81">
                  <c:v>-2.6841398012077313</c:v>
                </c:pt>
                <c:pt idx="82">
                  <c:v>-2.7457221158676854</c:v>
                </c:pt>
                <c:pt idx="83">
                  <c:v>-2.7845483342927975</c:v>
                </c:pt>
                <c:pt idx="84">
                  <c:v>-2.7917588558148698</c:v>
                </c:pt>
                <c:pt idx="85">
                  <c:v>-2.7606593389215712</c:v>
                </c:pt>
                <c:pt idx="86">
                  <c:v>-2.6871073094514393</c:v>
                </c:pt>
                <c:pt idx="87">
                  <c:v>-2.569606179476823</c:v>
                </c:pt>
                <c:pt idx="88">
                  <c:v>-2.4091194365915078</c:v>
                </c:pt>
                <c:pt idx="89">
                  <c:v>-2.2086548753940418</c:v>
                </c:pt>
                <c:pt idx="90">
                  <c:v>-1.9726951980771539</c:v>
                </c:pt>
                <c:pt idx="91">
                  <c:v>-1.7065641470385269</c:v>
                </c:pt>
                <c:pt idx="92">
                  <c:v>-1.4158161766173685</c:v>
                </c:pt>
                <c:pt idx="93">
                  <c:v>-1.1057244189309023</c:v>
                </c:pt>
                <c:pt idx="94">
                  <c:v>-0.78091982179698216</c:v>
                </c:pt>
                <c:pt idx="95">
                  <c:v>-0.44520801758150086</c:v>
                </c:pt>
                <c:pt idx="96">
                  <c:v>-0.1015637838539647</c:v>
                </c:pt>
                <c:pt idx="97">
                  <c:v>0.24772079785633583</c:v>
                </c:pt>
                <c:pt idx="98">
                  <c:v>0.60077691559948687</c:v>
                </c:pt>
                <c:pt idx="99">
                  <c:v>0.95584283203996201</c:v>
                </c:pt>
                <c:pt idx="100">
                  <c:v>1.3109505275609146</c:v>
                </c:pt>
                <c:pt idx="101">
                  <c:v>1.6636728453699563</c:v>
                </c:pt>
                <c:pt idx="102">
                  <c:v>2.0109798812045239</c:v>
                </c:pt>
                <c:pt idx="103">
                  <c:v>2.3492377014674206</c:v>
                </c:pt>
                <c:pt idx="104">
                  <c:v>2.6743607946535479</c:v>
                </c:pt>
                <c:pt idx="105">
                  <c:v>2.9821036503050578</c:v>
                </c:pt>
                <c:pt idx="106">
                  <c:v>3.2684496203215576</c:v>
                </c:pt>
                <c:pt idx="107">
                  <c:v>3.5300313517293054</c:v>
                </c:pt>
                <c:pt idx="108">
                  <c:v>3.7645021677520605</c:v>
                </c:pt>
                <c:pt idx="109">
                  <c:v>3.9707771749996903</c:v>
                </c:pt>
                <c:pt idx="110">
                  <c:v>4.1490800584667316</c:v>
                </c:pt>
                <c:pt idx="111">
                  <c:v>4.3007663972630965</c:v>
                </c:pt>
                <c:pt idx="112">
                  <c:v>4.4279421714057854</c:v>
                </c:pt>
                <c:pt idx="113">
                  <c:v>4.5329477053697911</c:v>
                </c:pt>
                <c:pt idx="114">
                  <c:v>4.6178204447319793</c:v>
                </c:pt>
                <c:pt idx="115">
                  <c:v>4.6838724300925847</c:v>
                </c:pt>
                <c:pt idx="116">
                  <c:v>4.7315111943587862</c:v>
                </c:pt>
                <c:pt idx="117">
                  <c:v>4.7603934932673813</c:v>
                </c:pt>
                <c:pt idx="118">
                  <c:v>4.7699351426416783</c:v>
                </c:pt>
                <c:pt idx="119">
                  <c:v>4.7601200327765447</c:v>
                </c:pt>
                <c:pt idx="120">
                  <c:v>4.7324745706579527</c:v>
                </c:pt>
                <c:pt idx="121">
                  <c:v>4.6910182996252434</c:v>
                </c:pt>
                <c:pt idx="122">
                  <c:v>4.6429811374340435</c:v>
                </c:pt>
                <c:pt idx="123">
                  <c:v>4.5990988162297759</c:v>
                </c:pt>
                <c:pt idx="124">
                  <c:v>4.5733578153924945</c:v>
                </c:pt>
                <c:pt idx="125">
                  <c:v>4.582148201895861</c:v>
                </c:pt>
                <c:pt idx="126">
                  <c:v>4.6428808473980192</c:v>
                </c:pt>
                <c:pt idx="127">
                  <c:v>4.7722166509968531</c:v>
                </c:pt>
                <c:pt idx="128">
                  <c:v>4.9841243491099831</c:v>
                </c:pt>
                <c:pt idx="129">
                  <c:v>5.2880201232967607</c:v>
                </c:pt>
                <c:pt idx="130">
                  <c:v>5.6872425983276793</c:v>
                </c:pt>
                <c:pt idx="131">
                  <c:v>6.1780826382715013</c:v>
                </c:pt>
                <c:pt idx="132">
                  <c:v>6.7495243309221138</c:v>
                </c:pt>
                <c:pt idx="133">
                  <c:v>7.3837697702028064</c:v>
                </c:pt>
                <c:pt idx="134">
                  <c:v>8.0575249002621661</c:v>
                </c:pt>
                <c:pt idx="135">
                  <c:v>8.7439266556533077</c:v>
                </c:pt>
                <c:pt idx="136">
                  <c:v>9.4149035715943086</c:v>
                </c:pt>
                <c:pt idx="137">
                  <c:v>10.043694391758679</c:v>
                </c:pt>
                <c:pt idx="138">
                  <c:v>10.607213496416602</c:v>
                </c:pt>
                <c:pt idx="139">
                  <c:v>11.087957991550578</c:v>
                </c:pt>
                <c:pt idx="140">
                  <c:v>11.475204279983446</c:v>
                </c:pt>
                <c:pt idx="141">
                  <c:v>11.76533960269056</c:v>
                </c:pt>
                <c:pt idx="142">
                  <c:v>11.961304646910373</c:v>
                </c:pt>
                <c:pt idx="143">
                  <c:v>12.071265924785514</c:v>
                </c:pt>
                <c:pt idx="144">
                  <c:v>12.106764263320979</c:v>
                </c:pt>
                <c:pt idx="145">
                  <c:v>12.080671209435007</c:v>
                </c:pt>
                <c:pt idx="146">
                  <c:v>12.005308069164755</c:v>
                </c:pt>
                <c:pt idx="147">
                  <c:v>11.891035361306292</c:v>
                </c:pt>
                <c:pt idx="148">
                  <c:v>11.745512653891039</c:v>
                </c:pt>
                <c:pt idx="149">
                  <c:v>11.573684087525514</c:v>
                </c:pt>
                <c:pt idx="150">
                  <c:v>11.378396649892709</c:v>
                </c:pt>
                <c:pt idx="151">
                  <c:v>11.161440168546077</c:v>
                </c:pt>
                <c:pt idx="152">
                  <c:v>10.924735009275487</c:v>
                </c:pt>
                <c:pt idx="153">
                  <c:v>10.671395224839848</c:v>
                </c:pt>
                <c:pt idx="154">
                  <c:v>10.40645378130227</c:v>
                </c:pt>
                <c:pt idx="155">
                  <c:v>10.137131079954049</c:v>
                </c:pt>
                <c:pt idx="156">
                  <c:v>9.872630547537284</c:v>
                </c:pt>
                <c:pt idx="157">
                  <c:v>9.6235303923687248</c:v>
                </c:pt>
                <c:pt idx="158">
                  <c:v>9.4008932860373484</c:v>
                </c:pt>
                <c:pt idx="159">
                  <c:v>9.2152332304500835</c:v>
                </c:pt>
                <c:pt idx="160">
                  <c:v>9.0754699628887376</c:v>
                </c:pt>
                <c:pt idx="161">
                  <c:v>8.9879804118619724</c:v>
                </c:pt>
                <c:pt idx="162">
                  <c:v>8.9558371393733456</c:v>
                </c:pt>
                <c:pt idx="163">
                  <c:v>8.9783116848987383</c:v>
                </c:pt>
                <c:pt idx="164">
                  <c:v>9.0507136044493652</c:v>
                </c:pt>
                <c:pt idx="165">
                  <c:v>9.1646243935525931</c:v>
                </c:pt>
                <c:pt idx="166">
                  <c:v>9.308558761441974</c:v>
                </c:pt>
                <c:pt idx="167">
                  <c:v>9.4690383217174663</c:v>
                </c:pt>
                <c:pt idx="168">
                  <c:v>9.6319985796527376</c:v>
                </c:pt>
                <c:pt idx="169">
                  <c:v>9.7843828676884357</c:v>
                </c:pt>
                <c:pt idx="170">
                  <c:v>9.9157260782463439</c:v>
                </c:pt>
                <c:pt idx="171">
                  <c:v>10.019514649911525</c:v>
                </c:pt>
                <c:pt idx="172">
                  <c:v>10.094136258839832</c:v>
                </c:pt>
                <c:pt idx="173">
                  <c:v>10.14329837763777</c:v>
                </c:pt>
                <c:pt idx="174">
                  <c:v>10.175881423350265</c:v>
                </c:pt>
                <c:pt idx="175">
                  <c:v>10.205274460180988</c:v>
                </c:pt>
                <c:pt idx="176">
                  <c:v>10.248296287382612</c:v>
                </c:pt>
                <c:pt idx="177">
                  <c:v>10.323820585195056</c:v>
                </c:pt>
                <c:pt idx="178">
                  <c:v>10.451205694738878</c:v>
                </c:pt>
                <c:pt idx="179">
                  <c:v>10.648597982131459</c:v>
                </c:pt>
                <c:pt idx="180">
                  <c:v>10.931160034711928</c:v>
                </c:pt>
                <c:pt idx="181">
                  <c:v>11.30929317596301</c:v>
                </c:pt>
                <c:pt idx="182">
                  <c:v>11.786982714886264</c:v>
                </c:pt>
                <c:pt idx="183">
                  <c:v>12.360475490555817</c:v>
                </c:pt>
                <c:pt idx="184">
                  <c:v>13.017564390438215</c:v>
                </c:pt>
                <c:pt idx="185">
                  <c:v>13.737758587341911</c:v>
                </c:pt>
                <c:pt idx="186">
                  <c:v>14.493528119134805</c:v>
                </c:pt>
                <c:pt idx="187">
                  <c:v>15.252623408110864</c:v>
                </c:pt>
                <c:pt idx="188">
                  <c:v>15.981219000486524</c:v>
                </c:pt>
                <c:pt idx="189">
                  <c:v>16.647384322561862</c:v>
                </c:pt>
                <c:pt idx="190">
                  <c:v>17.224225236411257</c:v>
                </c:pt>
                <c:pt idx="191">
                  <c:v>17.692037836899054</c:v>
                </c:pt>
                <c:pt idx="192">
                  <c:v>18.03899858906615</c:v>
                </c:pt>
                <c:pt idx="193">
                  <c:v>18.260253623857906</c:v>
                </c:pt>
                <c:pt idx="194">
                  <c:v>18.355680833649103</c:v>
                </c:pt>
                <c:pt idx="195">
                  <c:v>18.326964523873606</c:v>
                </c:pt>
                <c:pt idx="196">
                  <c:v>18.174830079988133</c:v>
                </c:pt>
                <c:pt idx="197">
                  <c:v>17.897262745272229</c:v>
                </c:pt>
                <c:pt idx="198">
                  <c:v>17.489275047823998</c:v>
                </c:pt>
                <c:pt idx="199">
                  <c:v>16.944359067647941</c:v>
                </c:pt>
                <c:pt idx="200">
                  <c:v>16.257283408587757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5.1071689321378217</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3.2439937499393916</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250"/>
          <c:min val="152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3.2439937499393916</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-0.66200560254134155</c:v>
                </c:pt>
                <c:pt idx="1">
                  <c:v>-0.66434677468182657</c:v>
                </c:pt>
                <c:pt idx="2">
                  <c:v>-0.66645604088131927</c:v>
                </c:pt>
                <c:pt idx="3">
                  <c:v>-0.66832666960091847</c:v>
                </c:pt>
                <c:pt idx="4">
                  <c:v>-0.66995192804036263</c:v>
                </c:pt>
                <c:pt idx="5">
                  <c:v>-0.67132508730801821</c:v>
                </c:pt>
                <c:pt idx="6">
                  <c:v>-0.67243942770366605</c:v>
                </c:pt>
                <c:pt idx="7">
                  <c:v>-0.67328824411123323</c:v>
                </c:pt>
                <c:pt idx="8">
                  <c:v>-0.67386485149840014</c:v>
                </c:pt>
                <c:pt idx="9">
                  <c:v>-0.67416259051987681</c:v>
                </c:pt>
                <c:pt idx="10">
                  <c:v>-0.67417483322085969</c:v>
                </c:pt>
                <c:pt idx="11">
                  <c:v>-0.6738949888370992</c:v>
                </c:pt>
                <c:pt idx="12">
                  <c:v>-0.67331650968769363</c:v>
                </c:pt>
                <c:pt idx="13">
                  <c:v>-0.67243289715667076</c:v>
                </c:pt>
                <c:pt idx="14">
                  <c:v>-0.67123770775907488</c:v>
                </c:pt>
                <c:pt idx="15">
                  <c:v>-0.66972455928724139</c:v>
                </c:pt>
                <c:pt idx="16">
                  <c:v>-0.66788713703261715</c:v>
                </c:pt>
                <c:pt idx="17">
                  <c:v>-0.66571920007840113</c:v>
                </c:pt>
                <c:pt idx="18">
                  <c:v>-0.66321458765800601</c:v>
                </c:pt>
                <c:pt idx="19">
                  <c:v>-0.66036722557425731</c:v>
                </c:pt>
                <c:pt idx="20">
                  <c:v>-0.65717113267394067</c:v>
                </c:pt>
                <c:pt idx="21">
                  <c:v>-0.65362042737227066</c:v>
                </c:pt>
                <c:pt idx="22">
                  <c:v>-0.64970933422153521</c:v>
                </c:pt>
                <c:pt idx="23">
                  <c:v>-0.64543219051813105</c:v>
                </c:pt>
                <c:pt idx="24">
                  <c:v>-0.64078345294190464</c:v>
                </c:pt>
                <c:pt idx="25">
                  <c:v>-0.63575770422168965</c:v>
                </c:pt>
                <c:pt idx="26">
                  <c:v>-0.63034965982061808</c:v>
                </c:pt>
                <c:pt idx="27">
                  <c:v>-0.62455417463478347</c:v>
                </c:pt>
                <c:pt idx="28">
                  <c:v>-0.61836624969851339</c:v>
                </c:pt>
                <c:pt idx="29">
                  <c:v>-0.61178103888954116</c:v>
                </c:pt>
                <c:pt idx="30">
                  <c:v>-0.60479385562704469</c:v>
                </c:pt>
                <c:pt idx="31">
                  <c:v>-0.59740017955556446</c:v>
                </c:pt>
                <c:pt idx="32">
                  <c:v>-0.58959566320748957</c:v>
                </c:pt>
                <c:pt idx="33">
                  <c:v>-0.58137613863688897</c:v>
                </c:pt>
                <c:pt idx="34">
                  <c:v>-0.57273762401712525</c:v>
                </c:pt>
                <c:pt idx="35">
                  <c:v>-0.56367633019479402</c:v>
                </c:pt>
                <c:pt idx="36">
                  <c:v>-0.55418866719224125</c:v>
                </c:pt>
                <c:pt idx="37">
                  <c:v>-0.54427125065096804</c:v>
                </c:pt>
                <c:pt idx="38">
                  <c:v>-0.53392090820800719</c:v>
                </c:pt>
                <c:pt idx="39">
                  <c:v>-0.52313468579742872</c:v>
                </c:pt>
                <c:pt idx="40">
                  <c:v>-0.51190985386887977</c:v>
                </c:pt>
                <c:pt idx="41">
                  <c:v>-0.50024391351521091</c:v>
                </c:pt>
                <c:pt idx="42">
                  <c:v>-0.48813460250095769</c:v>
                </c:pt>
                <c:pt idx="43">
                  <c:v>-0.47557990118364751</c:v>
                </c:pt>
                <c:pt idx="44">
                  <c:v>-0.46257803831960809</c:v>
                </c:pt>
                <c:pt idx="45">
                  <c:v>-0.4491274967461954</c:v>
                </c:pt>
                <c:pt idx="46">
                  <c:v>-0.43522701893209381</c:v>
                </c:pt>
                <c:pt idx="47">
                  <c:v>-0.42087561238755744</c:v>
                </c:pt>
                <c:pt idx="48">
                  <c:v>-0.40607255492626471</c:v>
                </c:pt>
                <c:pt idx="49">
                  <c:v>-0.39081739977068369</c:v>
                </c:pt>
                <c:pt idx="50">
                  <c:v>-0.37510998049264949</c:v>
                </c:pt>
                <c:pt idx="51">
                  <c:v>-0.35895041578113579</c:v>
                </c:pt>
                <c:pt idx="52">
                  <c:v>-0.34233911402899425</c:v>
                </c:pt>
                <c:pt idx="53">
                  <c:v>-0.32527677773076408</c:v>
                </c:pt>
                <c:pt idx="54">
                  <c:v>-0.30776440768347185</c:v>
                </c:pt>
                <c:pt idx="55">
                  <c:v>-0.2898033069826535</c:v>
                </c:pt>
                <c:pt idx="56">
                  <c:v>-0.27139508480573887</c:v>
                </c:pt>
                <c:pt idx="57">
                  <c:v>-0.25254165997520867</c:v>
                </c:pt>
                <c:pt idx="58">
                  <c:v>-0.23324526429390088</c:v>
                </c:pt>
                <c:pt idx="59">
                  <c:v>-0.2135084456451436</c:v>
                </c:pt>
                <c:pt idx="60">
                  <c:v>-0.19333407085035684</c:v>
                </c:pt>
                <c:pt idx="61">
                  <c:v>-0.17272532827711728</c:v>
                </c:pt>
                <c:pt idx="62">
                  <c:v>-0.15168573019064638</c:v>
                </c:pt>
                <c:pt idx="63">
                  <c:v>-0.13021911484206811</c:v>
                </c:pt>
                <c:pt idx="64">
                  <c:v>-0.10832964828679806</c:v>
                </c:pt>
                <c:pt idx="65">
                  <c:v>-8.6021825926781981E-2</c:v>
                </c:pt>
                <c:pt idx="66">
                  <c:v>-6.3300473770390511E-2</c:v>
                </c:pt>
                <c:pt idx="67">
                  <c:v>-4.0170749404152904E-2</c:v>
                </c:pt>
                <c:pt idx="68">
                  <c:v>-1.6638142670575472E-2</c:v>
                </c:pt>
                <c:pt idx="69">
                  <c:v>7.2915239532271737E-3</c:v>
                </c:pt>
                <c:pt idx="70">
                  <c:v>3.1612095281351962E-2</c:v>
                </c:pt>
                <c:pt idx="71">
                  <c:v>5.6317083654076464E-2</c:v>
                </c:pt>
                <c:pt idx="72">
                  <c:v>8.1399669486679926E-2</c:v>
                </c:pt>
                <c:pt idx="73">
                  <c:v>0.10685270213623774</c:v>
                </c:pt>
                <c:pt idx="74">
                  <c:v>0.13266870109043305</c:v>
                </c:pt>
                <c:pt idx="75">
                  <c:v>0.1588398574819081</c:v>
                </c:pt>
                <c:pt idx="76">
                  <c:v>0.18535803593150685</c:v>
                </c:pt>
                <c:pt idx="77">
                  <c:v>0.21221477672326741</c:v>
                </c:pt>
                <c:pt idx="78">
                  <c:v>0.23940129831381959</c:v>
                </c:pt>
                <c:pt idx="79">
                  <c:v>0.26690850017829343</c:v>
                </c:pt>
                <c:pt idx="80">
                  <c:v>0.29472696599469417</c:v>
                </c:pt>
                <c:pt idx="81">
                  <c:v>0.32284696716804645</c:v>
                </c:pt>
                <c:pt idx="82">
                  <c:v>0.35125846669550781</c:v>
                </c:pt>
                <c:pt idx="83">
                  <c:v>0.37995112337298276</c:v>
                </c:pt>
                <c:pt idx="84">
                  <c:v>0.40891429634358073</c:v>
                </c:pt>
                <c:pt idx="85">
                  <c:v>0.43813704998765696</c:v>
                </c:pt>
                <c:pt idx="86">
                  <c:v>0.46760815915392223</c:v>
                </c:pt>
                <c:pt idx="87">
                  <c:v>0.49731611473052628</c:v>
                </c:pt>
                <c:pt idx="88">
                  <c:v>0.52724912955472947</c:v>
                </c:pt>
                <c:pt idx="89">
                  <c:v>0.55739514465918238</c:v>
                </c:pt>
                <c:pt idx="90">
                  <c:v>0.58774183585256812</c:v>
                </c:pt>
                <c:pt idx="91">
                  <c:v>0.6182766206316952</c:v>
                </c:pt>
                <c:pt idx="92">
                  <c:v>0.64898666542193761</c:v>
                </c:pt>
                <c:pt idx="93">
                  <c:v>0.67985889314218451</c:v>
                </c:pt>
                <c:pt idx="94">
                  <c:v>0.71087999109028077</c:v>
                </c:pt>
                <c:pt idx="95">
                  <c:v>0.74203641914420404</c:v>
                </c:pt>
                <c:pt idx="96">
                  <c:v>0.77331441827405567</c:v>
                </c:pt>
                <c:pt idx="97">
                  <c:v>0.80470001935919933</c:v>
                </c:pt>
                <c:pt idx="98">
                  <c:v>0.83617905230467382</c:v>
                </c:pt>
                <c:pt idx="99">
                  <c:v>0.86773715545033869</c:v>
                </c:pt>
                <c:pt idx="100">
                  <c:v>0.89935978526593341</c:v>
                </c:pt>
                <c:pt idx="101">
                  <c:v>0.93103222632463001</c:v>
                </c:pt>
                <c:pt idx="102">
                  <c:v>0.96273960154735005</c:v>
                </c:pt>
                <c:pt idx="103">
                  <c:v>0.99446688270952099</c:v>
                </c:pt>
                <c:pt idx="104">
                  <c:v>1.026198901201683</c:v>
                </c:pt>
                <c:pt idx="105">
                  <c:v>1.0579203590347208</c:v>
                </c:pt>
                <c:pt idx="106">
                  <c:v>1.089615840080302</c:v>
                </c:pt>
                <c:pt idx="107">
                  <c:v>1.1212698215364438</c:v>
                </c:pt>
                <c:pt idx="108">
                  <c:v>1.1528666856079373</c:v>
                </c:pt>
                <c:pt idx="109">
                  <c:v>1.184390731390776</c:v>
                </c:pt>
                <c:pt idx="110">
                  <c:v>1.2158261869494835</c:v>
                </c:pt>
                <c:pt idx="111">
                  <c:v>1.2471572215757547</c:v>
                </c:pt>
                <c:pt idx="112">
                  <c:v>1.2783679582165268</c:v>
                </c:pt>
                <c:pt idx="113">
                  <c:v>1.3094424860591722</c:v>
                </c:pt>
                <c:pt idx="114">
                  <c:v>1.3403648732612483</c:v>
                </c:pt>
                <c:pt idx="115">
                  <c:v>1.371119179811763</c:v>
                </c:pt>
                <c:pt idx="116">
                  <c:v>1.4016894705108172</c:v>
                </c:pt>
                <c:pt idx="117">
                  <c:v>1.4320598280539163</c:v>
                </c:pt>
                <c:pt idx="118">
                  <c:v>1.4622143662072178</c:v>
                </c:pt>
                <c:pt idx="119">
                  <c:v>1.4921372430595008</c:v>
                </c:pt>
                <c:pt idx="120">
                  <c:v>1.5218126743365281</c:v>
                </c:pt>
                <c:pt idx="121">
                  <c:v>1.5512249467631596</c:v>
                </c:pt>
                <c:pt idx="122">
                  <c:v>1.5803584314584243</c:v>
                </c:pt>
                <c:pt idx="123">
                  <c:v>1.609197597348468</c:v>
                </c:pt>
                <c:pt idx="124">
                  <c:v>1.6377270245822295</c:v>
                </c:pt>
                <c:pt idx="125">
                  <c:v>1.6659314179344238</c:v>
                </c:pt>
                <c:pt idx="126">
                  <c:v>1.6937956201803908</c:v>
                </c:pt>
                <c:pt idx="127">
                  <c:v>1.7213046254271271</c:v>
                </c:pt>
                <c:pt idx="128">
                  <c:v>1.7484435923848498</c:v>
                </c:pt>
                <c:pt idx="129">
                  <c:v>1.7751978575632639</c:v>
                </c:pt>
                <c:pt idx="130">
                  <c:v>1.8015529483767077</c:v>
                </c:pt>
                <c:pt idx="131">
                  <c:v>1.8274945961423312</c:v>
                </c:pt>
                <c:pt idx="132">
                  <c:v>1.8530087489554203</c:v>
                </c:pt>
                <c:pt idx="133">
                  <c:v>1.8780815844260286</c:v>
                </c:pt>
                <c:pt idx="134">
                  <c:v>1.9026995222611107</c:v>
                </c:pt>
                <c:pt idx="135">
                  <c:v>1.9268492366764214</c:v>
                </c:pt>
                <c:pt idx="136">
                  <c:v>1.9505176686225276</c:v>
                </c:pt>
                <c:pt idx="137">
                  <c:v>1.9736920378094187</c:v>
                </c:pt>
                <c:pt idx="138">
                  <c:v>1.9963598545143031</c:v>
                </c:pt>
                <c:pt idx="139">
                  <c:v>2.0185089311573909</c:v>
                </c:pt>
                <c:pt idx="140">
                  <c:v>2.0401273936305846</c:v>
                </c:pt>
                <c:pt idx="141">
                  <c:v>2.061203692364304</c:v>
                </c:pt>
                <c:pt idx="142">
                  <c:v>2.0817266131178234</c:v>
                </c:pt>
                <c:pt idx="143">
                  <c:v>2.1016852874787904</c:v>
                </c:pt>
                <c:pt idx="144">
                  <c:v>2.1210692030579317</c:v>
                </c:pt>
                <c:pt idx="145">
                  <c:v>2.139868213365145</c:v>
                </c:pt>
                <c:pt idx="146">
                  <c:v>2.1580725473536404</c:v>
                </c:pt>
                <c:pt idx="147">
                  <c:v>2.1756728186190677</c:v>
                </c:pt>
                <c:pt idx="148">
                  <c:v>2.1926600342409501</c:v>
                </c:pt>
                <c:pt idx="149">
                  <c:v>2.2090256032541924</c:v>
                </c:pt>
                <c:pt idx="150">
                  <c:v>2.2247613447387953</c:v>
                </c:pt>
                <c:pt idx="151">
                  <c:v>2.239859495516404</c:v>
                </c:pt>
                <c:pt idx="152">
                  <c:v>2.2543127174427591</c:v>
                </c:pt>
                <c:pt idx="153">
                  <c:v>2.2681141042855946</c:v>
                </c:pt>
                <c:pt idx="154">
                  <c:v>2.2812571881780612</c:v>
                </c:pt>
                <c:pt idx="155">
                  <c:v>2.2937359456382511</c:v>
                </c:pt>
                <c:pt idx="156">
                  <c:v>2.3055448031459713</c:v>
                </c:pt>
                <c:pt idx="157">
                  <c:v>2.3166786422684265</c:v>
                </c:pt>
                <c:pt idx="158">
                  <c:v>2.3271328043271264</c:v>
                </c:pt>
                <c:pt idx="159">
                  <c:v>2.3369030945988278</c:v>
                </c:pt>
                <c:pt idx="160">
                  <c:v>2.3459857860440123</c:v>
                </c:pt>
                <c:pt idx="161">
                  <c:v>2.3543776225569863</c:v>
                </c:pt>
                <c:pt idx="162">
                  <c:v>2.3620758217323243</c:v>
                </c:pt>
                <c:pt idx="163">
                  <c:v>2.3690780771430173</c:v>
                </c:pt>
                <c:pt idx="164">
                  <c:v>2.3753825601263894</c:v>
                </c:pt>
                <c:pt idx="165">
                  <c:v>2.38098792107444</c:v>
                </c:pt>
                <c:pt idx="166">
                  <c:v>2.3858932902260257</c:v>
                </c:pt>
                <c:pt idx="167">
                  <c:v>2.3900982779589088</c:v>
                </c:pt>
                <c:pt idx="168">
                  <c:v>2.3936029745804572</c:v>
                </c:pt>
                <c:pt idx="169">
                  <c:v>2.396407949616405</c:v>
                </c:pt>
                <c:pt idx="170">
                  <c:v>2.3985142505978687</c:v>
                </c:pt>
                <c:pt idx="171">
                  <c:v>2.3999234013474262</c:v>
                </c:pt>
                <c:pt idx="172">
                  <c:v>2.4006373997658574</c:v>
                </c:pt>
                <c:pt idx="173">
                  <c:v>2.4006587151217755</c:v>
                </c:pt>
                <c:pt idx="174">
                  <c:v>2.3999902848471626</c:v>
                </c:pt>
                <c:pt idx="175">
                  <c:v>2.3986355108424382</c:v>
                </c:pt>
                <c:pt idx="176">
                  <c:v>2.3965982552954745</c:v>
                </c:pt>
                <c:pt idx="177">
                  <c:v>2.3938828360196163</c:v>
                </c:pt>
                <c:pt idx="178">
                  <c:v>2.3904940213164605</c:v>
                </c:pt>
                <c:pt idx="179">
                  <c:v>2.3864370243698678</c:v>
                </c:pt>
                <c:pt idx="180">
                  <c:v>2.3817174971782951</c:v>
                </c:pt>
                <c:pt idx="181">
                  <c:v>2.3763415240332737</c:v>
                </c:pt>
                <c:pt idx="182">
                  <c:v>2.3703156145524469</c:v>
                </c:pt>
                <c:pt idx="183">
                  <c:v>2.3636466962762843</c:v>
                </c:pt>
                <c:pt idx="184">
                  <c:v>2.3563421068381643</c:v>
                </c:pt>
                <c:pt idx="185">
                  <c:v>2.3484095857181773</c:v>
                </c:pt>
                <c:pt idx="186">
                  <c:v>2.3398572655915908</c:v>
                </c:pt>
                <c:pt idx="187">
                  <c:v>2.3306936632834754</c:v>
                </c:pt>
                <c:pt idx="188">
                  <c:v>2.3209276703416042</c:v>
                </c:pt>
                <c:pt idx="189">
                  <c:v>2.3105685432402323</c:v>
                </c:pt>
                <c:pt idx="190">
                  <c:v>2.2996258932279563</c:v>
                </c:pt>
                <c:pt idx="191">
                  <c:v>2.2881096758332848</c:v>
                </c:pt>
                <c:pt idx="192">
                  <c:v>2.2760301800421048</c:v>
                </c:pt>
                <c:pt idx="193">
                  <c:v>2.2633980171616352</c:v>
                </c:pt>
                <c:pt idx="194">
                  <c:v>2.2502241093859596</c:v>
                </c:pt>
                <c:pt idx="195">
                  <c:v>2.2365196780785612</c:v>
                </c:pt>
                <c:pt idx="196">
                  <c:v>2.2222962317877681</c:v>
                </c:pt>
                <c:pt idx="197">
                  <c:v>2.2075655540112828</c:v>
                </c:pt>
                <c:pt idx="198">
                  <c:v>2.1923396907263983</c:v>
                </c:pt>
                <c:pt idx="199">
                  <c:v>2.1766309377027309</c:v>
                </c:pt>
                <c:pt idx="200">
                  <c:v>2.1604518276146281</c:v>
                </c:pt>
              </c:numCache>
            </c:numRef>
          </c:xVal>
          <c:yVal>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-4.0419173349924185</c:v>
                </c:pt>
                <c:pt idx="1">
                  <c:v>-4.2778816497117997</c:v>
                </c:pt>
                <c:pt idx="2">
                  <c:v>-4.4894812022353614</c:v>
                </c:pt>
                <c:pt idx="3">
                  <c:v>-4.6750356358312475</c:v>
                </c:pt>
                <c:pt idx="4">
                  <c:v>-4.8341129663142981</c:v>
                </c:pt>
                <c:pt idx="5">
                  <c:v>-4.9673111108173957</c:v>
                </c:pt>
                <c:pt idx="6">
                  <c:v>-5.0759861313353518</c:v>
                </c:pt>
                <c:pt idx="7">
                  <c:v>-5.161979916200794</c:v>
                </c:pt>
                <c:pt idx="8">
                  <c:v>-5.2273898343109613</c:v>
                </c:pt>
                <c:pt idx="9">
                  <c:v>-5.274404696962093</c:v>
                </c:pt>
                <c:pt idx="10">
                  <c:v>-5.3052106504441134</c:v>
                </c:pt>
                <c:pt idx="11">
                  <c:v>-5.321953177225053</c:v>
                </c:pt>
                <c:pt idx="12">
                  <c:v>-5.3267315347012483</c:v>
                </c:pt>
                <c:pt idx="13">
                  <c:v>-5.3216013572166512</c:v>
                </c:pt>
                <c:pt idx="14">
                  <c:v>-5.3085684184009452</c:v>
                </c:pt>
                <c:pt idx="15">
                  <c:v>-5.2895679615922475</c:v>
                </c:pt>
                <c:pt idx="16">
                  <c:v>-5.2664348676273125</c:v>
                </c:pt>
                <c:pt idx="17">
                  <c:v>-5.2408762662508872</c:v>
                </c:pt>
                <c:pt idx="18">
                  <c:v>-5.2144580857391611</c:v>
                </c:pt>
                <c:pt idx="19">
                  <c:v>-5.1886111519283888</c:v>
                </c:pt>
                <c:pt idx="20">
                  <c:v>-5.1646536611345155</c:v>
                </c:pt>
                <c:pt idx="21">
                  <c:v>-5.1438190311747212</c:v>
                </c:pt>
                <c:pt idx="22">
                  <c:v>-5.1272746393263597</c:v>
                </c:pt>
                <c:pt idx="23">
                  <c:v>-5.1161193648805856</c:v>
                </c:pt>
                <c:pt idx="24">
                  <c:v>-5.1113554078631305</c:v>
                </c:pt>
                <c:pt idx="25">
                  <c:v>-5.1138397957290938</c:v>
                </c:pt>
                <c:pt idx="26">
                  <c:v>-5.1242296429591683</c:v>
                </c:pt>
                <c:pt idx="27">
                  <c:v>-5.1429394070243566</c:v>
                </c:pt>
                <c:pt idx="28">
                  <c:v>-5.1701265621398464</c:v>
                </c:pt>
                <c:pt idx="29">
                  <c:v>-5.2057149329283963</c:v>
                </c:pt>
                <c:pt idx="30">
                  <c:v>-5.249454871864363</c:v>
                </c:pt>
                <c:pt idx="31">
                  <c:v>-5.3010098216522703</c:v>
                </c:pt>
                <c:pt idx="32">
                  <c:v>-5.360052408004937</c:v>
                </c:pt>
                <c:pt idx="33">
                  <c:v>-5.4263514091168599</c:v>
                </c:pt>
                <c:pt idx="34">
                  <c:v>-5.4998332609008349</c:v>
                </c:pt>
                <c:pt idx="35">
                  <c:v>-5.580606306480532</c:v>
                </c:pt>
                <c:pt idx="36">
                  <c:v>-5.6689405509903379</c:v>
                </c:pt>
                <c:pt idx="37">
                  <c:v>-5.7651988076257945</c:v>
                </c:pt>
                <c:pt idx="38">
                  <c:v>-5.8697169496691615</c:v>
                </c:pt>
                <c:pt idx="39">
                  <c:v>-5.9826331916892341</c:v>
                </c:pt>
                <c:pt idx="40">
                  <c:v>-6.1036712807150382</c:v>
                </c:pt>
                <c:pt idx="41">
                  <c:v>-6.2318918774650776</c:v>
                </c:pt>
                <c:pt idx="42">
                  <c:v>-6.365439949316726</c:v>
                </c:pt>
                <c:pt idx="43">
                  <c:v>-6.5013307486341851</c:v>
                </c:pt>
                <c:pt idx="44">
                  <c:v>-6.6353277868211702</c:v>
                </c:pt>
                <c:pt idx="45">
                  <c:v>-6.7619673393245323</c:v>
                </c:pt>
                <c:pt idx="46">
                  <c:v>-6.8747711227173118</c:v>
                </c:pt>
                <c:pt idx="47">
                  <c:v>-6.966661093666338</c:v>
                </c:pt>
                <c:pt idx="48">
                  <c:v>-7.0305516887162662</c:v>
                </c:pt>
                <c:pt idx="49">
                  <c:v>-7.0600533730708719</c:v>
                </c:pt>
                <c:pt idx="50">
                  <c:v>-7.0501875662766054</c:v>
                </c:pt>
                <c:pt idx="51">
                  <c:v>-6.9979967368272709</c:v>
                </c:pt>
                <c:pt idx="52">
                  <c:v>-6.9029409151428274</c:v>
                </c:pt>
                <c:pt idx="53">
                  <c:v>-6.7670034426131771</c:v>
                </c:pt>
                <c:pt idx="54">
                  <c:v>-6.5944785044923178</c:v>
                </c:pt>
                <c:pt idx="55">
                  <c:v>-6.391470021150556</c:v>
                </c:pt>
                <c:pt idx="56">
                  <c:v>-6.1651829279017702</c:v>
                </c:pt>
                <c:pt idx="57">
                  <c:v>-5.9231223990831818</c:v>
                </c:pt>
                <c:pt idx="58">
                  <c:v>-5.6723273215951151</c:v>
                </c:pt>
                <c:pt idx="59">
                  <c:v>-5.4187505459873249</c:v>
                </c:pt>
                <c:pt idx="60">
                  <c:v>-5.166865216830983</c:v>
                </c:pt>
                <c:pt idx="61">
                  <c:v>-4.9195327977557444</c:v>
                </c:pt>
                <c:pt idx="62">
                  <c:v>-4.6781243211377754</c:v>
                </c:pt>
                <c:pt idx="63">
                  <c:v>-4.4428502540321571</c:v>
                </c:pt>
                <c:pt idx="64">
                  <c:v>-4.2132309535424897</c:v>
                </c:pt>
                <c:pt idx="65">
                  <c:v>-3.9886297355362688</c:v>
                </c:pt>
                <c:pt idx="66">
                  <c:v>-3.7687717276833608</c:v>
                </c:pt>
                <c:pt idx="67">
                  <c:v>-3.5541801590393463</c:v>
                </c:pt>
                <c:pt idx="68">
                  <c:v>-3.3464742037901107</c:v>
                </c:pt>
                <c:pt idx="69">
                  <c:v>-3.1484871788142264</c:v>
                </c:pt>
                <c:pt idx="70">
                  <c:v>-2.9641807640408517</c:v>
                </c:pt>
                <c:pt idx="71">
                  <c:v>-2.7983508747125558</c:v>
                </c:pt>
                <c:pt idx="72">
                  <c:v>-2.6561443756410501</c:v>
                </c:pt>
                <c:pt idx="73">
                  <c:v>-2.5424318905937722</c:v>
                </c:pt>
                <c:pt idx="74">
                  <c:v>-2.4611072817958304</c:v>
                </c:pt>
                <c:pt idx="75">
                  <c:v>-2.4144039972191007</c:v>
                </c:pt>
                <c:pt idx="76">
                  <c:v>-2.4023270299615898</c:v>
                </c:pt>
                <c:pt idx="77">
                  <c:v>-2.422292631485603</c:v>
                </c:pt>
                <c:pt idx="78">
                  <c:v>-2.4690449411426827</c:v>
                </c:pt>
                <c:pt idx="79">
                  <c:v>-2.5348817645163817</c:v>
                </c:pt>
                <c:pt idx="80">
                  <c:v>-2.6101767061714667</c:v>
                </c:pt>
                <c:pt idx="81">
                  <c:v>-2.6841398012077313</c:v>
                </c:pt>
                <c:pt idx="82">
                  <c:v>-2.7457221158676854</c:v>
                </c:pt>
                <c:pt idx="83">
                  <c:v>-2.7845483342927975</c:v>
                </c:pt>
                <c:pt idx="84">
                  <c:v>-2.7917588558148698</c:v>
                </c:pt>
                <c:pt idx="85">
                  <c:v>-2.7606593389215712</c:v>
                </c:pt>
                <c:pt idx="86">
                  <c:v>-2.6871073094514393</c:v>
                </c:pt>
                <c:pt idx="87">
                  <c:v>-2.569606179476823</c:v>
                </c:pt>
                <c:pt idx="88">
                  <c:v>-2.4091194365915078</c:v>
                </c:pt>
                <c:pt idx="89">
                  <c:v>-2.2086548753940418</c:v>
                </c:pt>
                <c:pt idx="90">
                  <c:v>-1.9726951980771539</c:v>
                </c:pt>
                <c:pt idx="91">
                  <c:v>-1.7065641470385269</c:v>
                </c:pt>
                <c:pt idx="92">
                  <c:v>-1.4158161766173685</c:v>
                </c:pt>
                <c:pt idx="93">
                  <c:v>-1.1057244189309023</c:v>
                </c:pt>
                <c:pt idx="94">
                  <c:v>-0.78091982179698216</c:v>
                </c:pt>
                <c:pt idx="95">
                  <c:v>-0.44520801758150086</c:v>
                </c:pt>
                <c:pt idx="96">
                  <c:v>-0.1015637838539647</c:v>
                </c:pt>
                <c:pt idx="97">
                  <c:v>0.24772079785633583</c:v>
                </c:pt>
                <c:pt idx="98">
                  <c:v>0.60077691559948687</c:v>
                </c:pt>
                <c:pt idx="99">
                  <c:v>0.95584283203996201</c:v>
                </c:pt>
                <c:pt idx="100">
                  <c:v>1.3109505275609146</c:v>
                </c:pt>
                <c:pt idx="101">
                  <c:v>1.6636728453699563</c:v>
                </c:pt>
                <c:pt idx="102">
                  <c:v>2.0109798812045239</c:v>
                </c:pt>
                <c:pt idx="103">
                  <c:v>2.3492377014674206</c:v>
                </c:pt>
                <c:pt idx="104">
                  <c:v>2.6743607946535479</c:v>
                </c:pt>
                <c:pt idx="105">
                  <c:v>2.9821036503050578</c:v>
                </c:pt>
                <c:pt idx="106">
                  <c:v>3.2684496203215576</c:v>
                </c:pt>
                <c:pt idx="107">
                  <c:v>3.5300313517293054</c:v>
                </c:pt>
                <c:pt idx="108">
                  <c:v>3.7645021677520605</c:v>
                </c:pt>
                <c:pt idx="109">
                  <c:v>3.9707771749996903</c:v>
                </c:pt>
                <c:pt idx="110">
                  <c:v>4.1490800584667316</c:v>
                </c:pt>
                <c:pt idx="111">
                  <c:v>4.3007663972630965</c:v>
                </c:pt>
                <c:pt idx="112">
                  <c:v>4.4279421714057854</c:v>
                </c:pt>
                <c:pt idx="113">
                  <c:v>4.5329477053697911</c:v>
                </c:pt>
                <c:pt idx="114">
                  <c:v>4.6178204447319793</c:v>
                </c:pt>
                <c:pt idx="115">
                  <c:v>4.6838724300925847</c:v>
                </c:pt>
                <c:pt idx="116">
                  <c:v>4.7315111943587862</c:v>
                </c:pt>
                <c:pt idx="117">
                  <c:v>4.7603934932673813</c:v>
                </c:pt>
                <c:pt idx="118">
                  <c:v>4.7699351426416783</c:v>
                </c:pt>
                <c:pt idx="119">
                  <c:v>4.7601200327765447</c:v>
                </c:pt>
                <c:pt idx="120">
                  <c:v>4.7324745706579527</c:v>
                </c:pt>
                <c:pt idx="121">
                  <c:v>4.6910182996252434</c:v>
                </c:pt>
                <c:pt idx="122">
                  <c:v>4.6429811374340435</c:v>
                </c:pt>
                <c:pt idx="123">
                  <c:v>4.5990988162297759</c:v>
                </c:pt>
                <c:pt idx="124">
                  <c:v>4.5733578153924945</c:v>
                </c:pt>
                <c:pt idx="125">
                  <c:v>4.582148201895861</c:v>
                </c:pt>
                <c:pt idx="126">
                  <c:v>4.6428808473980192</c:v>
                </c:pt>
                <c:pt idx="127">
                  <c:v>4.7722166509968531</c:v>
                </c:pt>
                <c:pt idx="128">
                  <c:v>4.9841243491099831</c:v>
                </c:pt>
                <c:pt idx="129">
                  <c:v>5.2880201232967607</c:v>
                </c:pt>
                <c:pt idx="130">
                  <c:v>5.6872425983276793</c:v>
                </c:pt>
                <c:pt idx="131">
                  <c:v>6.1780826382715013</c:v>
                </c:pt>
                <c:pt idx="132">
                  <c:v>6.7495243309221138</c:v>
                </c:pt>
                <c:pt idx="133">
                  <c:v>7.3837697702028064</c:v>
                </c:pt>
                <c:pt idx="134">
                  <c:v>8.0575249002621661</c:v>
                </c:pt>
                <c:pt idx="135">
                  <c:v>8.7439266556533077</c:v>
                </c:pt>
                <c:pt idx="136">
                  <c:v>9.4149035715943086</c:v>
                </c:pt>
                <c:pt idx="137">
                  <c:v>10.043694391758679</c:v>
                </c:pt>
                <c:pt idx="138">
                  <c:v>10.607213496416602</c:v>
                </c:pt>
                <c:pt idx="139">
                  <c:v>11.087957991550578</c:v>
                </c:pt>
                <c:pt idx="140">
                  <c:v>11.475204279983446</c:v>
                </c:pt>
                <c:pt idx="141">
                  <c:v>11.76533960269056</c:v>
                </c:pt>
                <c:pt idx="142">
                  <c:v>11.961304646910373</c:v>
                </c:pt>
                <c:pt idx="143">
                  <c:v>12.071265924785514</c:v>
                </c:pt>
                <c:pt idx="144">
                  <c:v>12.106764263320979</c:v>
                </c:pt>
                <c:pt idx="145">
                  <c:v>12.080671209435007</c:v>
                </c:pt>
                <c:pt idx="146">
                  <c:v>12.005308069164755</c:v>
                </c:pt>
                <c:pt idx="147">
                  <c:v>11.891035361306292</c:v>
                </c:pt>
                <c:pt idx="148">
                  <c:v>11.745512653891039</c:v>
                </c:pt>
                <c:pt idx="149">
                  <c:v>11.573684087525514</c:v>
                </c:pt>
                <c:pt idx="150">
                  <c:v>11.378396649892709</c:v>
                </c:pt>
                <c:pt idx="151">
                  <c:v>11.161440168546077</c:v>
                </c:pt>
                <c:pt idx="152">
                  <c:v>10.924735009275487</c:v>
                </c:pt>
                <c:pt idx="153">
                  <c:v>10.671395224839848</c:v>
                </c:pt>
                <c:pt idx="154">
                  <c:v>10.40645378130227</c:v>
                </c:pt>
                <c:pt idx="155">
                  <c:v>10.137131079954049</c:v>
                </c:pt>
                <c:pt idx="156">
                  <c:v>9.872630547537284</c:v>
                </c:pt>
                <c:pt idx="157">
                  <c:v>9.6235303923687248</c:v>
                </c:pt>
                <c:pt idx="158">
                  <c:v>9.4008932860373484</c:v>
                </c:pt>
                <c:pt idx="159">
                  <c:v>9.2152332304500835</c:v>
                </c:pt>
                <c:pt idx="160">
                  <c:v>9.0754699628887376</c:v>
                </c:pt>
                <c:pt idx="161">
                  <c:v>8.9879804118619724</c:v>
                </c:pt>
                <c:pt idx="162">
                  <c:v>8.9558371393733456</c:v>
                </c:pt>
                <c:pt idx="163">
                  <c:v>8.9783116848987383</c:v>
                </c:pt>
                <c:pt idx="164">
                  <c:v>9.0507136044493652</c:v>
                </c:pt>
                <c:pt idx="165">
                  <c:v>9.1646243935525931</c:v>
                </c:pt>
                <c:pt idx="166">
                  <c:v>9.308558761441974</c:v>
                </c:pt>
                <c:pt idx="167">
                  <c:v>9.4690383217174663</c:v>
                </c:pt>
                <c:pt idx="168">
                  <c:v>9.6319985796527376</c:v>
                </c:pt>
                <c:pt idx="169">
                  <c:v>9.7843828676884357</c:v>
                </c:pt>
                <c:pt idx="170">
                  <c:v>9.9157260782463439</c:v>
                </c:pt>
                <c:pt idx="171">
                  <c:v>10.019514649911525</c:v>
                </c:pt>
                <c:pt idx="172">
                  <c:v>10.094136258839832</c:v>
                </c:pt>
                <c:pt idx="173">
                  <c:v>10.14329837763777</c:v>
                </c:pt>
                <c:pt idx="174">
                  <c:v>10.175881423350265</c:v>
                </c:pt>
                <c:pt idx="175">
                  <c:v>10.205274460180988</c:v>
                </c:pt>
                <c:pt idx="176">
                  <c:v>10.248296287382612</c:v>
                </c:pt>
                <c:pt idx="177">
                  <c:v>10.323820585195056</c:v>
                </c:pt>
                <c:pt idx="178">
                  <c:v>10.451205694738878</c:v>
                </c:pt>
                <c:pt idx="179">
                  <c:v>10.648597982131459</c:v>
                </c:pt>
                <c:pt idx="180">
                  <c:v>10.931160034711928</c:v>
                </c:pt>
                <c:pt idx="181">
                  <c:v>11.30929317596301</c:v>
                </c:pt>
                <c:pt idx="182">
                  <c:v>11.786982714886264</c:v>
                </c:pt>
                <c:pt idx="183">
                  <c:v>12.360475490555817</c:v>
                </c:pt>
                <c:pt idx="184">
                  <c:v>13.017564390438215</c:v>
                </c:pt>
                <c:pt idx="185">
                  <c:v>13.737758587341911</c:v>
                </c:pt>
                <c:pt idx="186">
                  <c:v>14.493528119134805</c:v>
                </c:pt>
                <c:pt idx="187">
                  <c:v>15.252623408110864</c:v>
                </c:pt>
                <c:pt idx="188">
                  <c:v>15.981219000486524</c:v>
                </c:pt>
                <c:pt idx="189">
                  <c:v>16.647384322561862</c:v>
                </c:pt>
                <c:pt idx="190">
                  <c:v>17.224225236411257</c:v>
                </c:pt>
                <c:pt idx="191">
                  <c:v>17.692037836899054</c:v>
                </c:pt>
                <c:pt idx="192">
                  <c:v>18.03899858906615</c:v>
                </c:pt>
                <c:pt idx="193">
                  <c:v>18.260253623857906</c:v>
                </c:pt>
                <c:pt idx="194">
                  <c:v>18.355680833649103</c:v>
                </c:pt>
                <c:pt idx="195">
                  <c:v>18.326964523873606</c:v>
                </c:pt>
                <c:pt idx="196">
                  <c:v>18.174830079988133</c:v>
                </c:pt>
                <c:pt idx="197">
                  <c:v>17.897262745272229</c:v>
                </c:pt>
                <c:pt idx="198">
                  <c:v>17.489275047823998</c:v>
                </c:pt>
                <c:pt idx="199">
                  <c:v>16.944359067647941</c:v>
                </c:pt>
                <c:pt idx="200">
                  <c:v>16.257283408587757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5.1071689321378217</c:v>
                </c:pt>
              </c:numCache>
            </c:numRef>
          </c:xVal>
          <c:yVal>
            <c:numRef>
              <c:f>Ueberhaenge!$X$4</c:f>
              <c:numCache>
                <c:formatCode>#,##0.00</c:formatCode>
                <c:ptCount val="1"/>
                <c:pt idx="0">
                  <c:v>15735.5</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-3.379911732451077</c:v>
                      </c:pt>
                      <c:pt idx="1">
                        <c:v>-3.6135348750299729</c:v>
                      </c:pt>
                      <c:pt idx="2">
                        <c:v>-3.8230251613540425</c:v>
                      </c:pt>
                      <c:pt idx="3">
                        <c:v>-4.0067089662303292</c:v>
                      </c:pt>
                      <c:pt idx="4">
                        <c:v>-4.1641610382739351</c:v>
                      </c:pt>
                      <c:pt idx="5">
                        <c:v>-4.2959860235093776</c:v>
                      </c:pt>
                      <c:pt idx="6">
                        <c:v>-4.4035467036316858</c:v>
                      </c:pt>
                      <c:pt idx="7">
                        <c:v>-4.4886916720895611</c:v>
                      </c:pt>
                      <c:pt idx="8">
                        <c:v>-4.5535249828125615</c:v>
                      </c:pt>
                      <c:pt idx="9">
                        <c:v>-4.6002421064422165</c:v>
                      </c:pt>
                      <c:pt idx="10">
                        <c:v>-4.6310358172232533</c:v>
                      </c:pt>
                      <c:pt idx="11">
                        <c:v>-4.6480581883879539</c:v>
                      </c:pt>
                      <c:pt idx="12">
                        <c:v>-4.6534150250135546</c:v>
                      </c:pt>
                      <c:pt idx="13">
                        <c:v>-4.6491684600599807</c:v>
                      </c:pt>
                      <c:pt idx="14">
                        <c:v>-4.6373307106418702</c:v>
                      </c:pt>
                      <c:pt idx="15">
                        <c:v>-4.6198434023050057</c:v>
                      </c:pt>
                      <c:pt idx="16">
                        <c:v>-4.5985477305946958</c:v>
                      </c:pt>
                      <c:pt idx="17">
                        <c:v>-4.5751570661724861</c:v>
                      </c:pt>
                      <c:pt idx="18">
                        <c:v>-4.5512434980811554</c:v>
                      </c:pt>
                      <c:pt idx="19">
                        <c:v>-4.5282439263541319</c:v>
                      </c:pt>
                      <c:pt idx="20">
                        <c:v>-4.5074825284605753</c:v>
                      </c:pt>
                      <c:pt idx="21">
                        <c:v>-4.4901986038024502</c:v>
                      </c:pt>
                      <c:pt idx="22">
                        <c:v>-4.4775653051048243</c:v>
                      </c:pt>
                      <c:pt idx="23">
                        <c:v>-4.4706871743624541</c:v>
                      </c:pt>
                      <c:pt idx="24">
                        <c:v>-4.4705719549212262</c:v>
                      </c:pt>
                      <c:pt idx="25">
                        <c:v>-4.478082091507404</c:v>
                      </c:pt>
                      <c:pt idx="26">
                        <c:v>-4.4938799831385499</c:v>
                      </c:pt>
                      <c:pt idx="27">
                        <c:v>-4.5183852323895728</c:v>
                      </c:pt>
                      <c:pt idx="28">
                        <c:v>-4.5517603124413331</c:v>
                      </c:pt>
                      <c:pt idx="29">
                        <c:v>-4.5939338940388552</c:v>
                      </c:pt>
                      <c:pt idx="30">
                        <c:v>-4.6446610162373183</c:v>
                      </c:pt>
                      <c:pt idx="31">
                        <c:v>-4.7036096420967057</c:v>
                      </c:pt>
                      <c:pt idx="32">
                        <c:v>-4.7704567447974471</c:v>
                      </c:pt>
                      <c:pt idx="33">
                        <c:v>-4.8449752704799707</c:v>
                      </c:pt>
                      <c:pt idx="34">
                        <c:v>-4.9270956368837098</c:v>
                      </c:pt>
                      <c:pt idx="35">
                        <c:v>-5.0169299762857378</c:v>
                      </c:pt>
                      <c:pt idx="36">
                        <c:v>-5.114751883798097</c:v>
                      </c:pt>
                      <c:pt idx="37">
                        <c:v>-5.2209275569748268</c:v>
                      </c:pt>
                      <c:pt idx="38">
                        <c:v>-5.3357960414611547</c:v>
                      </c:pt>
                      <c:pt idx="39">
                        <c:v>-5.4594985058918057</c:v>
                      </c:pt>
                      <c:pt idx="40">
                        <c:v>-5.5917614268461584</c:v>
                      </c:pt>
                      <c:pt idx="41">
                        <c:v>-5.7316479639498663</c:v>
                      </c:pt>
                      <c:pt idx="42">
                        <c:v>-5.8773053468157679</c:v>
                      </c:pt>
                      <c:pt idx="43">
                        <c:v>-6.0257508474505377</c:v>
                      </c:pt>
                      <c:pt idx="44">
                        <c:v>-6.1727497485015617</c:v>
                      </c:pt>
                      <c:pt idx="45">
                        <c:v>-6.3128398425783372</c:v>
                      </c:pt>
                      <c:pt idx="46">
                        <c:v>-6.4395441037852184</c:v>
                      </c:pt>
                      <c:pt idx="47">
                        <c:v>-6.5457854812787808</c:v>
                      </c:pt>
                      <c:pt idx="48">
                        <c:v>-6.6244791337900013</c:v>
                      </c:pt>
                      <c:pt idx="49">
                        <c:v>-6.6692359733001885</c:v>
                      </c:pt>
                      <c:pt idx="50">
                        <c:v>-6.6750775857839555</c:v>
                      </c:pt>
                      <c:pt idx="51">
                        <c:v>-6.639046321046135</c:v>
                      </c:pt>
                      <c:pt idx="52">
                        <c:v>-6.5606018011138332</c:v>
                      </c:pt>
                      <c:pt idx="53">
                        <c:v>-6.4417266648824132</c:v>
                      </c:pt>
                      <c:pt idx="54">
                        <c:v>-6.2867140968088462</c:v>
                      </c:pt>
                      <c:pt idx="55">
                        <c:v>-6.1016667141679024</c:v>
                      </c:pt>
                      <c:pt idx="56">
                        <c:v>-5.8937878430960318</c:v>
                      </c:pt>
                      <c:pt idx="57">
                        <c:v>-5.6705807391079732</c:v>
                      </c:pt>
                      <c:pt idx="58">
                        <c:v>-5.4390820573012144</c:v>
                      </c:pt>
                      <c:pt idx="59">
                        <c:v>-5.2052421003421809</c:v>
                      </c:pt>
                      <c:pt idx="60">
                        <c:v>-4.9735311459806262</c:v>
                      </c:pt>
                      <c:pt idx="61">
                        <c:v>-4.7468074694786271</c:v>
                      </c:pt>
                      <c:pt idx="62">
                        <c:v>-4.5264385909471292</c:v>
                      </c:pt>
                      <c:pt idx="63">
                        <c:v>-4.3126311391900893</c:v>
                      </c:pt>
                      <c:pt idx="64">
                        <c:v>-4.1049013052556917</c:v>
                      </c:pt>
                      <c:pt idx="65">
                        <c:v>-3.902607909609487</c:v>
                      </c:pt>
                      <c:pt idx="66">
                        <c:v>-3.7054712539129704</c:v>
                      </c:pt>
                      <c:pt idx="67">
                        <c:v>-3.5140094096351935</c:v>
                      </c:pt>
                      <c:pt idx="68">
                        <c:v>-3.3298360611195355</c:v>
                      </c:pt>
                      <c:pt idx="69">
                        <c:v>-3.1557787027674533</c:v>
                      </c:pt>
                      <c:pt idx="70">
                        <c:v>-2.9957928593222038</c:v>
                      </c:pt>
                      <c:pt idx="71">
                        <c:v>-2.8546679583666323</c:v>
                      </c:pt>
                      <c:pt idx="72">
                        <c:v>-2.7375440451277302</c:v>
                      </c:pt>
                      <c:pt idx="73">
                        <c:v>-2.6492845927300097</c:v>
                      </c:pt>
                      <c:pt idx="74">
                        <c:v>-2.5937759828862634</c:v>
                      </c:pt>
                      <c:pt idx="75">
                        <c:v>-2.5732438547010088</c:v>
                      </c:pt>
                      <c:pt idx="76">
                        <c:v>-2.5876850658930968</c:v>
                      </c:pt>
                      <c:pt idx="77">
                        <c:v>-2.6345074082088704</c:v>
                      </c:pt>
                      <c:pt idx="78">
                        <c:v>-2.7084462394565021</c:v>
                      </c:pt>
                      <c:pt idx="79">
                        <c:v>-2.8017902646946751</c:v>
                      </c:pt>
                      <c:pt idx="80">
                        <c:v>-2.904903672166161</c:v>
                      </c:pt>
                      <c:pt idx="81">
                        <c:v>-3.0069867683757776</c:v>
                      </c:pt>
                      <c:pt idx="82">
                        <c:v>-3.0969805825631931</c:v>
                      </c:pt>
                      <c:pt idx="83">
                        <c:v>-3.1644994576657801</c:v>
                      </c:pt>
                      <c:pt idx="84">
                        <c:v>-3.2006731521584504</c:v>
                      </c:pt>
                      <c:pt idx="85">
                        <c:v>-3.1987963889092281</c:v>
                      </c:pt>
                      <c:pt idx="86">
                        <c:v>-3.1547154686053616</c:v>
                      </c:pt>
                      <c:pt idx="87">
                        <c:v>-3.0669222942073491</c:v>
                      </c:pt>
                      <c:pt idx="88">
                        <c:v>-2.9363685661462373</c:v>
                      </c:pt>
                      <c:pt idx="89">
                        <c:v>-2.7660500200532243</c:v>
                      </c:pt>
                      <c:pt idx="90">
                        <c:v>-2.560437033929722</c:v>
                      </c:pt>
                      <c:pt idx="91">
                        <c:v>-2.3248407676702221</c:v>
                      </c:pt>
                      <c:pt idx="92">
                        <c:v>-2.0648028420393061</c:v>
                      </c:pt>
                      <c:pt idx="93">
                        <c:v>-1.7855833120730868</c:v>
                      </c:pt>
                      <c:pt idx="94">
                        <c:v>-1.4917998128872629</c:v>
                      </c:pt>
                      <c:pt idx="95">
                        <c:v>-1.1872444367257049</c:v>
                      </c:pt>
                      <c:pt idx="96">
                        <c:v>-0.87487820212802037</c:v>
                      </c:pt>
                      <c:pt idx="97">
                        <c:v>-0.5569792215028635</c:v>
                      </c:pt>
                      <c:pt idx="98">
                        <c:v>-0.23540213670518698</c:v>
                      </c:pt>
                      <c:pt idx="99">
                        <c:v>8.8105676589623358E-2</c:v>
                      </c:pt>
                      <c:pt idx="100">
                        <c:v>0.41159074229498127</c:v>
                      </c:pt>
                      <c:pt idx="101">
                        <c:v>0.7326406190453264</c:v>
                      </c:pt>
                      <c:pt idx="102">
                        <c:v>1.0482402796571739</c:v>
                      </c:pt>
                      <c:pt idx="103">
                        <c:v>1.3547708187578995</c:v>
                      </c:pt>
                      <c:pt idx="104">
                        <c:v>1.6481618934518649</c:v>
                      </c:pt>
                      <c:pt idx="105">
                        <c:v>1.9241832912703369</c:v>
                      </c:pt>
                      <c:pt idx="106">
                        <c:v>2.1788337802412556</c:v>
                      </c:pt>
                      <c:pt idx="107">
                        <c:v>2.4087615301928618</c:v>
                      </c:pt>
                      <c:pt idx="108">
                        <c:v>2.6116354821441234</c:v>
                      </c:pt>
                      <c:pt idx="109">
                        <c:v>2.7863864436089143</c:v>
                      </c:pt>
                      <c:pt idx="110">
                        <c:v>2.9332538715172483</c:v>
                      </c:pt>
                      <c:pt idx="111">
                        <c:v>3.0536091756873422</c:v>
                      </c:pt>
                      <c:pt idx="112">
                        <c:v>3.1495742131892586</c:v>
                      </c:pt>
                      <c:pt idx="113">
                        <c:v>3.2235052193106188</c:v>
                      </c:pt>
                      <c:pt idx="114">
                        <c:v>3.2774555714707314</c:v>
                      </c:pt>
                      <c:pt idx="115">
                        <c:v>3.3127532502808221</c:v>
                      </c:pt>
                      <c:pt idx="116">
                        <c:v>3.329821723847969</c:v>
                      </c:pt>
                      <c:pt idx="117">
                        <c:v>3.3283336652134645</c:v>
                      </c:pt>
                      <c:pt idx="118">
                        <c:v>3.3077207764344605</c:v>
                      </c:pt>
                      <c:pt idx="119">
                        <c:v>3.2679827897170437</c:v>
                      </c:pt>
                      <c:pt idx="120">
                        <c:v>3.2106618963214246</c:v>
                      </c:pt>
                      <c:pt idx="121">
                        <c:v>3.1397933528620841</c:v>
                      </c:pt>
                      <c:pt idx="122">
                        <c:v>3.0626227059756195</c:v>
                      </c:pt>
                      <c:pt idx="123">
                        <c:v>2.9899012188813079</c:v>
                      </c:pt>
                      <c:pt idx="124">
                        <c:v>2.935630790810265</c:v>
                      </c:pt>
                      <c:pt idx="125">
                        <c:v>2.9162167839614375</c:v>
                      </c:pt>
                      <c:pt idx="126">
                        <c:v>2.9490852272176284</c:v>
                      </c:pt>
                      <c:pt idx="127">
                        <c:v>3.0509120255697262</c:v>
                      </c:pt>
                      <c:pt idx="128">
                        <c:v>3.2356807567251331</c:v>
                      </c:pt>
                      <c:pt idx="129">
                        <c:v>3.5128222657334969</c:v>
                      </c:pt>
                      <c:pt idx="130">
                        <c:v>3.8856896499509719</c:v>
                      </c:pt>
                      <c:pt idx="131">
                        <c:v>4.3505880421291696</c:v>
                      </c:pt>
                      <c:pt idx="132">
                        <c:v>4.8965155819666935</c:v>
                      </c:pt>
                      <c:pt idx="133">
                        <c:v>5.5056881857767781</c:v>
                      </c:pt>
                      <c:pt idx="134">
                        <c:v>6.1548253780010551</c:v>
                      </c:pt>
                      <c:pt idx="135">
                        <c:v>6.8170774189768863</c:v>
                      </c:pt>
                      <c:pt idx="136">
                        <c:v>7.464385902971781</c:v>
                      </c:pt>
                      <c:pt idx="137">
                        <c:v>8.0700023539492598</c:v>
                      </c:pt>
                      <c:pt idx="138">
                        <c:v>8.610853641902299</c:v>
                      </c:pt>
                      <c:pt idx="139">
                        <c:v>9.0694490603931861</c:v>
                      </c:pt>
                      <c:pt idx="140">
                        <c:v>9.4350768863528618</c:v>
                      </c:pt>
                      <c:pt idx="141">
                        <c:v>9.7041359103262561</c:v>
                      </c:pt>
                      <c:pt idx="142">
                        <c:v>9.8795780337925496</c:v>
                      </c:pt>
                      <c:pt idx="143">
                        <c:v>9.9695806373067235</c:v>
                      </c:pt>
                      <c:pt idx="144">
                        <c:v>9.9856950602630477</c:v>
                      </c:pt>
                      <c:pt idx="145">
                        <c:v>9.9408029960698627</c:v>
                      </c:pt>
                      <c:pt idx="146">
                        <c:v>9.8472355218111147</c:v>
                      </c:pt>
                      <c:pt idx="147">
                        <c:v>9.7153625426872239</c:v>
                      </c:pt>
                      <c:pt idx="148">
                        <c:v>9.5528526196500891</c:v>
                      </c:pt>
                      <c:pt idx="149">
                        <c:v>9.3646584842713221</c:v>
                      </c:pt>
                      <c:pt idx="150">
                        <c:v>9.1536353051539141</c:v>
                      </c:pt>
                      <c:pt idx="151">
                        <c:v>8.9215806730296734</c:v>
                      </c:pt>
                      <c:pt idx="152">
                        <c:v>8.6704222918327289</c:v>
                      </c:pt>
                      <c:pt idx="153">
                        <c:v>8.4032811205542544</c:v>
                      </c:pt>
                      <c:pt idx="154">
                        <c:v>8.1251965931242083</c:v>
                      </c:pt>
                      <c:pt idx="155">
                        <c:v>7.8433951343157986</c:v>
                      </c:pt>
                      <c:pt idx="156">
                        <c:v>7.5670857443913135</c:v>
                      </c:pt>
                      <c:pt idx="157">
                        <c:v>7.3068517501002983</c:v>
                      </c:pt>
                      <c:pt idx="158">
                        <c:v>7.0737604817102211</c:v>
                      </c:pt>
                      <c:pt idx="159">
                        <c:v>6.8783301358512556</c:v>
                      </c:pt>
                      <c:pt idx="160">
                        <c:v>6.7294841768447249</c:v>
                      </c:pt>
                      <c:pt idx="161">
                        <c:v>6.6336027893049865</c:v>
                      </c:pt>
                      <c:pt idx="162">
                        <c:v>6.5937613176410217</c:v>
                      </c:pt>
                      <c:pt idx="163">
                        <c:v>6.609233607755721</c:v>
                      </c:pt>
                      <c:pt idx="164">
                        <c:v>6.6753310443229754</c:v>
                      </c:pt>
                      <c:pt idx="165">
                        <c:v>6.7836364724781522</c:v>
                      </c:pt>
                      <c:pt idx="166">
                        <c:v>6.9226654712159483</c:v>
                      </c:pt>
                      <c:pt idx="167">
                        <c:v>7.078940043758557</c:v>
                      </c:pt>
                      <c:pt idx="168">
                        <c:v>7.23839560507228</c:v>
                      </c:pt>
                      <c:pt idx="169">
                        <c:v>7.3879749180720315</c:v>
                      </c:pt>
                      <c:pt idx="170">
                        <c:v>7.5172118276484747</c:v>
                      </c:pt>
                      <c:pt idx="171">
                        <c:v>7.6195912485640989</c:v>
                      </c:pt>
                      <c:pt idx="172">
                        <c:v>7.6934988590739755</c:v>
                      </c:pt>
                      <c:pt idx="173">
                        <c:v>7.7426396625159937</c:v>
                      </c:pt>
                      <c:pt idx="174">
                        <c:v>7.7758911385031038</c:v>
                      </c:pt>
                      <c:pt idx="175">
                        <c:v>7.8066389493385495</c:v>
                      </c:pt>
                      <c:pt idx="176">
                        <c:v>7.8516980320871363</c:v>
                      </c:pt>
                      <c:pt idx="177">
                        <c:v>7.9299377491754406</c:v>
                      </c:pt>
                      <c:pt idx="178">
                        <c:v>8.0607116734224178</c:v>
                      </c:pt>
                      <c:pt idx="179">
                        <c:v>8.2621609577615907</c:v>
                      </c:pt>
                      <c:pt idx="180">
                        <c:v>8.5494425375336327</c:v>
                      </c:pt>
                      <c:pt idx="181">
                        <c:v>8.9329516519297361</c:v>
                      </c:pt>
                      <c:pt idx="182">
                        <c:v>9.416667100333818</c:v>
                      </c:pt>
                      <c:pt idx="183">
                        <c:v>9.9968287942795335</c:v>
                      </c:pt>
                      <c:pt idx="184">
                        <c:v>10.661222283600051</c:v>
                      </c:pt>
                      <c:pt idx="185">
                        <c:v>11.389349001623735</c:v>
                      </c:pt>
                      <c:pt idx="186">
                        <c:v>12.153670853543213</c:v>
                      </c:pt>
                      <c:pt idx="187">
                        <c:v>12.921929744827388</c:v>
                      </c:pt>
                      <c:pt idx="188">
                        <c:v>13.66029133014492</c:v>
                      </c:pt>
                      <c:pt idx="189">
                        <c:v>14.336815779321631</c:v>
                      </c:pt>
                      <c:pt idx="190">
                        <c:v>14.924599343183299</c:v>
                      </c:pt>
                      <c:pt idx="191">
                        <c:v>15.403928161065771</c:v>
                      </c:pt>
                      <c:pt idx="192">
                        <c:v>15.762968409024044</c:v>
                      </c:pt>
                      <c:pt idx="193">
                        <c:v>15.996855606696272</c:v>
                      </c:pt>
                      <c:pt idx="194">
                        <c:v>16.105456724263142</c:v>
                      </c:pt>
                      <c:pt idx="195">
                        <c:v>16.090444845795044</c:v>
                      </c:pt>
                      <c:pt idx="196">
                        <c:v>15.952533848200364</c:v>
                      </c:pt>
                      <c:pt idx="197">
                        <c:v>15.689697191260947</c:v>
                      </c:pt>
                      <c:pt idx="198">
                        <c:v>15.296935357097601</c:v>
                      </c:pt>
                      <c:pt idx="199">
                        <c:v>14.76772812994521</c:v>
                      </c:pt>
                      <c:pt idx="200">
                        <c:v>14.096831580973127</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3.2439937499393916</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15735.5</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6250"/>
          <c:min val="152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- 4 Tage bis Verfall  - 11.9.2023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-0.66200560254134155</c:v>
                </c:pt>
                <c:pt idx="1">
                  <c:v>-0.66434677468182657</c:v>
                </c:pt>
                <c:pt idx="2">
                  <c:v>-0.66645604088131927</c:v>
                </c:pt>
                <c:pt idx="3">
                  <c:v>-0.66832666960091847</c:v>
                </c:pt>
                <c:pt idx="4">
                  <c:v>-0.66995192804036263</c:v>
                </c:pt>
                <c:pt idx="5">
                  <c:v>-0.67132508730801821</c:v>
                </c:pt>
                <c:pt idx="6">
                  <c:v>-0.67243942770366605</c:v>
                </c:pt>
                <c:pt idx="7">
                  <c:v>-0.67328824411123323</c:v>
                </c:pt>
                <c:pt idx="8">
                  <c:v>-0.67386485149840014</c:v>
                </c:pt>
                <c:pt idx="9">
                  <c:v>-0.67416259051987681</c:v>
                </c:pt>
                <c:pt idx="10">
                  <c:v>-0.67417483322085969</c:v>
                </c:pt>
                <c:pt idx="11">
                  <c:v>-0.6738949888370992</c:v>
                </c:pt>
                <c:pt idx="12">
                  <c:v>-0.67331650968769363</c:v>
                </c:pt>
                <c:pt idx="13">
                  <c:v>-0.67243289715667076</c:v>
                </c:pt>
                <c:pt idx="14">
                  <c:v>-0.67123770775907488</c:v>
                </c:pt>
                <c:pt idx="15">
                  <c:v>-0.66972455928724139</c:v>
                </c:pt>
                <c:pt idx="16">
                  <c:v>-0.66788713703261715</c:v>
                </c:pt>
                <c:pt idx="17">
                  <c:v>-0.66571920007840113</c:v>
                </c:pt>
                <c:pt idx="18">
                  <c:v>-0.66321458765800601</c:v>
                </c:pt>
                <c:pt idx="19">
                  <c:v>-0.66036722557425731</c:v>
                </c:pt>
                <c:pt idx="20">
                  <c:v>-0.65717113267394067</c:v>
                </c:pt>
                <c:pt idx="21">
                  <c:v>-0.65362042737227066</c:v>
                </c:pt>
                <c:pt idx="22">
                  <c:v>-0.64970933422153521</c:v>
                </c:pt>
                <c:pt idx="23">
                  <c:v>-0.64543219051813105</c:v>
                </c:pt>
                <c:pt idx="24">
                  <c:v>-0.64078345294190464</c:v>
                </c:pt>
                <c:pt idx="25">
                  <c:v>-0.63575770422168965</c:v>
                </c:pt>
                <c:pt idx="26">
                  <c:v>-0.63034965982061808</c:v>
                </c:pt>
                <c:pt idx="27">
                  <c:v>-0.62455417463478347</c:v>
                </c:pt>
                <c:pt idx="28">
                  <c:v>-0.61836624969851339</c:v>
                </c:pt>
                <c:pt idx="29">
                  <c:v>-0.61178103888954116</c:v>
                </c:pt>
                <c:pt idx="30">
                  <c:v>-0.60479385562704469</c:v>
                </c:pt>
                <c:pt idx="31">
                  <c:v>-0.59740017955556446</c:v>
                </c:pt>
                <c:pt idx="32">
                  <c:v>-0.58959566320748957</c:v>
                </c:pt>
                <c:pt idx="33">
                  <c:v>-0.58137613863688897</c:v>
                </c:pt>
                <c:pt idx="34">
                  <c:v>-0.57273762401712525</c:v>
                </c:pt>
                <c:pt idx="35">
                  <c:v>-0.56367633019479402</c:v>
                </c:pt>
                <c:pt idx="36">
                  <c:v>-0.55418866719224125</c:v>
                </c:pt>
                <c:pt idx="37">
                  <c:v>-0.54427125065096804</c:v>
                </c:pt>
                <c:pt idx="38">
                  <c:v>-0.53392090820800719</c:v>
                </c:pt>
                <c:pt idx="39">
                  <c:v>-0.52313468579742872</c:v>
                </c:pt>
                <c:pt idx="40">
                  <c:v>-0.51190985386887977</c:v>
                </c:pt>
                <c:pt idx="41">
                  <c:v>-0.50024391351521091</c:v>
                </c:pt>
                <c:pt idx="42">
                  <c:v>-0.48813460250095769</c:v>
                </c:pt>
                <c:pt idx="43">
                  <c:v>-0.47557990118364751</c:v>
                </c:pt>
                <c:pt idx="44">
                  <c:v>-0.46257803831960809</c:v>
                </c:pt>
                <c:pt idx="45">
                  <c:v>-0.4491274967461954</c:v>
                </c:pt>
                <c:pt idx="46">
                  <c:v>-0.43522701893209381</c:v>
                </c:pt>
                <c:pt idx="47">
                  <c:v>-0.42087561238755744</c:v>
                </c:pt>
                <c:pt idx="48">
                  <c:v>-0.40607255492626471</c:v>
                </c:pt>
                <c:pt idx="49">
                  <c:v>-0.39081739977068369</c:v>
                </c:pt>
                <c:pt idx="50">
                  <c:v>-0.37510998049264949</c:v>
                </c:pt>
                <c:pt idx="51">
                  <c:v>-0.35895041578113579</c:v>
                </c:pt>
                <c:pt idx="52">
                  <c:v>-0.34233911402899425</c:v>
                </c:pt>
                <c:pt idx="53">
                  <c:v>-0.32527677773076408</c:v>
                </c:pt>
                <c:pt idx="54">
                  <c:v>-0.30776440768347185</c:v>
                </c:pt>
                <c:pt idx="55">
                  <c:v>-0.2898033069826535</c:v>
                </c:pt>
                <c:pt idx="56">
                  <c:v>-0.27139508480573887</c:v>
                </c:pt>
                <c:pt idx="57">
                  <c:v>-0.25254165997520867</c:v>
                </c:pt>
                <c:pt idx="58">
                  <c:v>-0.23324526429390088</c:v>
                </c:pt>
                <c:pt idx="59">
                  <c:v>-0.2135084456451436</c:v>
                </c:pt>
                <c:pt idx="60">
                  <c:v>-0.19333407085035684</c:v>
                </c:pt>
                <c:pt idx="61">
                  <c:v>-0.17272532827711728</c:v>
                </c:pt>
                <c:pt idx="62">
                  <c:v>-0.15168573019064638</c:v>
                </c:pt>
                <c:pt idx="63">
                  <c:v>-0.13021911484206811</c:v>
                </c:pt>
                <c:pt idx="64">
                  <c:v>-0.10832964828679806</c:v>
                </c:pt>
                <c:pt idx="65">
                  <c:v>-8.6021825926781981E-2</c:v>
                </c:pt>
                <c:pt idx="66">
                  <c:v>-6.3300473770390511E-2</c:v>
                </c:pt>
                <c:pt idx="67">
                  <c:v>-4.0170749404152904E-2</c:v>
                </c:pt>
                <c:pt idx="68">
                  <c:v>-1.6638142670575472E-2</c:v>
                </c:pt>
                <c:pt idx="69">
                  <c:v>7.2915239532271737E-3</c:v>
                </c:pt>
                <c:pt idx="70">
                  <c:v>3.1612095281351962E-2</c:v>
                </c:pt>
                <c:pt idx="71">
                  <c:v>5.6317083654076464E-2</c:v>
                </c:pt>
                <c:pt idx="72">
                  <c:v>8.1399669486679926E-2</c:v>
                </c:pt>
                <c:pt idx="73">
                  <c:v>0.10685270213623774</c:v>
                </c:pt>
                <c:pt idx="74">
                  <c:v>0.13266870109043305</c:v>
                </c:pt>
                <c:pt idx="75">
                  <c:v>0.1588398574819081</c:v>
                </c:pt>
                <c:pt idx="76">
                  <c:v>0.18535803593150685</c:v>
                </c:pt>
                <c:pt idx="77">
                  <c:v>0.21221477672326741</c:v>
                </c:pt>
                <c:pt idx="78">
                  <c:v>0.23940129831381959</c:v>
                </c:pt>
                <c:pt idx="79">
                  <c:v>0.26690850017829343</c:v>
                </c:pt>
                <c:pt idx="80">
                  <c:v>0.29472696599469417</c:v>
                </c:pt>
                <c:pt idx="81">
                  <c:v>0.32284696716804645</c:v>
                </c:pt>
                <c:pt idx="82">
                  <c:v>0.35125846669550781</c:v>
                </c:pt>
                <c:pt idx="83">
                  <c:v>0.37995112337298276</c:v>
                </c:pt>
                <c:pt idx="84">
                  <c:v>0.40891429634358073</c:v>
                </c:pt>
                <c:pt idx="85">
                  <c:v>0.43813704998765696</c:v>
                </c:pt>
                <c:pt idx="86">
                  <c:v>0.46760815915392223</c:v>
                </c:pt>
                <c:pt idx="87">
                  <c:v>0.49731611473052628</c:v>
                </c:pt>
                <c:pt idx="88">
                  <c:v>0.52724912955472947</c:v>
                </c:pt>
                <c:pt idx="89">
                  <c:v>0.55739514465918238</c:v>
                </c:pt>
                <c:pt idx="90">
                  <c:v>0.58774183585256812</c:v>
                </c:pt>
                <c:pt idx="91">
                  <c:v>0.6182766206316952</c:v>
                </c:pt>
                <c:pt idx="92">
                  <c:v>0.64898666542193761</c:v>
                </c:pt>
                <c:pt idx="93">
                  <c:v>0.67985889314218451</c:v>
                </c:pt>
                <c:pt idx="94">
                  <c:v>0.71087999109028077</c:v>
                </c:pt>
                <c:pt idx="95">
                  <c:v>0.74203641914420404</c:v>
                </c:pt>
                <c:pt idx="96">
                  <c:v>0.77331441827405567</c:v>
                </c:pt>
                <c:pt idx="97">
                  <c:v>0.80470001935919933</c:v>
                </c:pt>
                <c:pt idx="98">
                  <c:v>0.83617905230467382</c:v>
                </c:pt>
                <c:pt idx="99">
                  <c:v>0.86773715545033869</c:v>
                </c:pt>
                <c:pt idx="100">
                  <c:v>0.89935978526593341</c:v>
                </c:pt>
                <c:pt idx="101">
                  <c:v>0.93103222632463001</c:v>
                </c:pt>
                <c:pt idx="102">
                  <c:v>0.96273960154735005</c:v>
                </c:pt>
                <c:pt idx="103">
                  <c:v>0.99446688270952099</c:v>
                </c:pt>
                <c:pt idx="104">
                  <c:v>1.026198901201683</c:v>
                </c:pt>
                <c:pt idx="105">
                  <c:v>1.0579203590347208</c:v>
                </c:pt>
                <c:pt idx="106">
                  <c:v>1.089615840080302</c:v>
                </c:pt>
                <c:pt idx="107">
                  <c:v>1.1212698215364438</c:v>
                </c:pt>
                <c:pt idx="108">
                  <c:v>1.1528666856079373</c:v>
                </c:pt>
                <c:pt idx="109">
                  <c:v>1.184390731390776</c:v>
                </c:pt>
                <c:pt idx="110">
                  <c:v>1.2158261869494835</c:v>
                </c:pt>
                <c:pt idx="111">
                  <c:v>1.2471572215757547</c:v>
                </c:pt>
                <c:pt idx="112">
                  <c:v>1.2783679582165268</c:v>
                </c:pt>
                <c:pt idx="113">
                  <c:v>1.3094424860591722</c:v>
                </c:pt>
                <c:pt idx="114">
                  <c:v>1.3403648732612483</c:v>
                </c:pt>
                <c:pt idx="115">
                  <c:v>1.371119179811763</c:v>
                </c:pt>
                <c:pt idx="116">
                  <c:v>1.4016894705108172</c:v>
                </c:pt>
                <c:pt idx="117">
                  <c:v>1.4320598280539163</c:v>
                </c:pt>
                <c:pt idx="118">
                  <c:v>1.4622143662072178</c:v>
                </c:pt>
                <c:pt idx="119">
                  <c:v>1.4921372430595008</c:v>
                </c:pt>
                <c:pt idx="120">
                  <c:v>1.5218126743365281</c:v>
                </c:pt>
                <c:pt idx="121">
                  <c:v>1.5512249467631596</c:v>
                </c:pt>
                <c:pt idx="122">
                  <c:v>1.5803584314584243</c:v>
                </c:pt>
                <c:pt idx="123">
                  <c:v>1.609197597348468</c:v>
                </c:pt>
                <c:pt idx="124">
                  <c:v>1.6377270245822295</c:v>
                </c:pt>
                <c:pt idx="125">
                  <c:v>1.6659314179344238</c:v>
                </c:pt>
                <c:pt idx="126">
                  <c:v>1.6937956201803908</c:v>
                </c:pt>
                <c:pt idx="127">
                  <c:v>1.7213046254271271</c:v>
                </c:pt>
                <c:pt idx="128">
                  <c:v>1.7484435923848498</c:v>
                </c:pt>
                <c:pt idx="129">
                  <c:v>1.7751978575632639</c:v>
                </c:pt>
                <c:pt idx="130">
                  <c:v>1.8015529483767077</c:v>
                </c:pt>
                <c:pt idx="131">
                  <c:v>1.8274945961423312</c:v>
                </c:pt>
                <c:pt idx="132">
                  <c:v>1.8530087489554203</c:v>
                </c:pt>
                <c:pt idx="133">
                  <c:v>1.8780815844260286</c:v>
                </c:pt>
                <c:pt idx="134">
                  <c:v>1.9026995222611107</c:v>
                </c:pt>
                <c:pt idx="135">
                  <c:v>1.9268492366764214</c:v>
                </c:pt>
                <c:pt idx="136">
                  <c:v>1.9505176686225276</c:v>
                </c:pt>
                <c:pt idx="137">
                  <c:v>1.9736920378094187</c:v>
                </c:pt>
                <c:pt idx="138">
                  <c:v>1.9963598545143031</c:v>
                </c:pt>
                <c:pt idx="139">
                  <c:v>2.0185089311573909</c:v>
                </c:pt>
                <c:pt idx="140">
                  <c:v>2.0401273936305846</c:v>
                </c:pt>
                <c:pt idx="141">
                  <c:v>2.061203692364304</c:v>
                </c:pt>
                <c:pt idx="142">
                  <c:v>2.0817266131178234</c:v>
                </c:pt>
                <c:pt idx="143">
                  <c:v>2.1016852874787904</c:v>
                </c:pt>
                <c:pt idx="144">
                  <c:v>2.1210692030579317</c:v>
                </c:pt>
                <c:pt idx="145">
                  <c:v>2.139868213365145</c:v>
                </c:pt>
                <c:pt idx="146">
                  <c:v>2.1580725473536404</c:v>
                </c:pt>
                <c:pt idx="147">
                  <c:v>2.1756728186190677</c:v>
                </c:pt>
                <c:pt idx="148">
                  <c:v>2.1926600342409501</c:v>
                </c:pt>
                <c:pt idx="149">
                  <c:v>2.2090256032541924</c:v>
                </c:pt>
                <c:pt idx="150">
                  <c:v>2.2247613447387953</c:v>
                </c:pt>
                <c:pt idx="151">
                  <c:v>2.239859495516404</c:v>
                </c:pt>
                <c:pt idx="152">
                  <c:v>2.2543127174427591</c:v>
                </c:pt>
                <c:pt idx="153">
                  <c:v>2.2681141042855946</c:v>
                </c:pt>
                <c:pt idx="154">
                  <c:v>2.2812571881780612</c:v>
                </c:pt>
                <c:pt idx="155">
                  <c:v>2.2937359456382511</c:v>
                </c:pt>
                <c:pt idx="156">
                  <c:v>2.3055448031459713</c:v>
                </c:pt>
                <c:pt idx="157">
                  <c:v>2.3166786422684265</c:v>
                </c:pt>
                <c:pt idx="158">
                  <c:v>2.3271328043271264</c:v>
                </c:pt>
                <c:pt idx="159">
                  <c:v>2.3369030945988278</c:v>
                </c:pt>
                <c:pt idx="160">
                  <c:v>2.3459857860440123</c:v>
                </c:pt>
                <c:pt idx="161">
                  <c:v>2.3543776225569863</c:v>
                </c:pt>
                <c:pt idx="162">
                  <c:v>2.3620758217323243</c:v>
                </c:pt>
                <c:pt idx="163">
                  <c:v>2.3690780771430173</c:v>
                </c:pt>
                <c:pt idx="164">
                  <c:v>2.3753825601263894</c:v>
                </c:pt>
                <c:pt idx="165">
                  <c:v>2.38098792107444</c:v>
                </c:pt>
                <c:pt idx="166">
                  <c:v>2.3858932902260257</c:v>
                </c:pt>
                <c:pt idx="167">
                  <c:v>2.3900982779589088</c:v>
                </c:pt>
                <c:pt idx="168">
                  <c:v>2.3936029745804572</c:v>
                </c:pt>
                <c:pt idx="169">
                  <c:v>2.396407949616405</c:v>
                </c:pt>
                <c:pt idx="170">
                  <c:v>2.3985142505978687</c:v>
                </c:pt>
                <c:pt idx="171">
                  <c:v>2.3999234013474262</c:v>
                </c:pt>
                <c:pt idx="172">
                  <c:v>2.4006373997658574</c:v>
                </c:pt>
                <c:pt idx="173">
                  <c:v>2.4006587151217755</c:v>
                </c:pt>
                <c:pt idx="174">
                  <c:v>2.3999902848471626</c:v>
                </c:pt>
                <c:pt idx="175">
                  <c:v>2.3986355108424382</c:v>
                </c:pt>
                <c:pt idx="176">
                  <c:v>2.3965982552954745</c:v>
                </c:pt>
                <c:pt idx="177">
                  <c:v>2.3938828360196163</c:v>
                </c:pt>
                <c:pt idx="178">
                  <c:v>2.3904940213164605</c:v>
                </c:pt>
                <c:pt idx="179">
                  <c:v>2.3864370243698678</c:v>
                </c:pt>
                <c:pt idx="180">
                  <c:v>2.3817174971782951</c:v>
                </c:pt>
                <c:pt idx="181">
                  <c:v>2.3763415240332737</c:v>
                </c:pt>
                <c:pt idx="182">
                  <c:v>2.3703156145524469</c:v>
                </c:pt>
                <c:pt idx="183">
                  <c:v>2.3636466962762843</c:v>
                </c:pt>
                <c:pt idx="184">
                  <c:v>2.3563421068381643</c:v>
                </c:pt>
                <c:pt idx="185">
                  <c:v>2.3484095857181773</c:v>
                </c:pt>
                <c:pt idx="186">
                  <c:v>2.3398572655915908</c:v>
                </c:pt>
                <c:pt idx="187">
                  <c:v>2.3306936632834754</c:v>
                </c:pt>
                <c:pt idx="188">
                  <c:v>2.3209276703416042</c:v>
                </c:pt>
                <c:pt idx="189">
                  <c:v>2.3105685432402323</c:v>
                </c:pt>
                <c:pt idx="190">
                  <c:v>2.2996258932279563</c:v>
                </c:pt>
                <c:pt idx="191">
                  <c:v>2.2881096758332848</c:v>
                </c:pt>
                <c:pt idx="192">
                  <c:v>2.2760301800421048</c:v>
                </c:pt>
                <c:pt idx="193">
                  <c:v>2.2633980171616352</c:v>
                </c:pt>
                <c:pt idx="194">
                  <c:v>2.2502241093859596</c:v>
                </c:pt>
                <c:pt idx="195">
                  <c:v>2.2365196780785612</c:v>
                </c:pt>
                <c:pt idx="196">
                  <c:v>2.2222962317877681</c:v>
                </c:pt>
                <c:pt idx="197">
                  <c:v>2.2075655540112828</c:v>
                </c:pt>
                <c:pt idx="198">
                  <c:v>2.1923396907263983</c:v>
                </c:pt>
                <c:pt idx="199">
                  <c:v>2.1766309377027309</c:v>
                </c:pt>
                <c:pt idx="200">
                  <c:v>2.1604518276146281</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-3.6135348750299729</c:v>
                </c:pt>
                <c:pt idx="1">
                  <c:v>-3.8230251613540425</c:v>
                </c:pt>
                <c:pt idx="2">
                  <c:v>-4.0067089662303292</c:v>
                </c:pt>
                <c:pt idx="3">
                  <c:v>-4.1641610382739351</c:v>
                </c:pt>
                <c:pt idx="4">
                  <c:v>-4.2959860235093776</c:v>
                </c:pt>
                <c:pt idx="5">
                  <c:v>-4.4035467036316858</c:v>
                </c:pt>
                <c:pt idx="6">
                  <c:v>-4.4886916720895611</c:v>
                </c:pt>
                <c:pt idx="7">
                  <c:v>-4.5535249828125615</c:v>
                </c:pt>
                <c:pt idx="8">
                  <c:v>-4.6002421064422165</c:v>
                </c:pt>
                <c:pt idx="9">
                  <c:v>-4.6310358172232533</c:v>
                </c:pt>
                <c:pt idx="10">
                  <c:v>-4.6480581883879539</c:v>
                </c:pt>
                <c:pt idx="11">
                  <c:v>-4.6534150250135546</c:v>
                </c:pt>
                <c:pt idx="12">
                  <c:v>-4.6491684600599807</c:v>
                </c:pt>
                <c:pt idx="13">
                  <c:v>-4.6373307106418702</c:v>
                </c:pt>
                <c:pt idx="14">
                  <c:v>-4.6198434023050057</c:v>
                </c:pt>
                <c:pt idx="15">
                  <c:v>-4.5985477305946958</c:v>
                </c:pt>
                <c:pt idx="16">
                  <c:v>-4.5751570661724861</c:v>
                </c:pt>
                <c:pt idx="17">
                  <c:v>-4.5512434980811554</c:v>
                </c:pt>
                <c:pt idx="18">
                  <c:v>-4.5282439263541319</c:v>
                </c:pt>
                <c:pt idx="19">
                  <c:v>-4.5074825284605753</c:v>
                </c:pt>
                <c:pt idx="20">
                  <c:v>-4.4901986038024502</c:v>
                </c:pt>
                <c:pt idx="21">
                  <c:v>-4.4775653051048243</c:v>
                </c:pt>
                <c:pt idx="22">
                  <c:v>-4.4706871743624541</c:v>
                </c:pt>
                <c:pt idx="23">
                  <c:v>-4.4705719549212262</c:v>
                </c:pt>
                <c:pt idx="24">
                  <c:v>-4.478082091507404</c:v>
                </c:pt>
                <c:pt idx="25">
                  <c:v>-4.4938799831385499</c:v>
                </c:pt>
                <c:pt idx="26">
                  <c:v>-4.5183852323895728</c:v>
                </c:pt>
                <c:pt idx="27">
                  <c:v>-4.5517603124413331</c:v>
                </c:pt>
                <c:pt idx="28">
                  <c:v>-4.5939338940388552</c:v>
                </c:pt>
                <c:pt idx="29">
                  <c:v>-4.6446610162373183</c:v>
                </c:pt>
                <c:pt idx="30">
                  <c:v>-4.7036096420967057</c:v>
                </c:pt>
                <c:pt idx="31">
                  <c:v>-4.7704567447974471</c:v>
                </c:pt>
                <c:pt idx="32">
                  <c:v>-4.8449752704799707</c:v>
                </c:pt>
                <c:pt idx="33">
                  <c:v>-4.9270956368837098</c:v>
                </c:pt>
                <c:pt idx="34">
                  <c:v>-5.0169299762857378</c:v>
                </c:pt>
                <c:pt idx="35">
                  <c:v>-5.114751883798097</c:v>
                </c:pt>
                <c:pt idx="36">
                  <c:v>-5.2209275569748268</c:v>
                </c:pt>
                <c:pt idx="37">
                  <c:v>-5.3357960414611547</c:v>
                </c:pt>
                <c:pt idx="38">
                  <c:v>-5.4594985058918057</c:v>
                </c:pt>
                <c:pt idx="39">
                  <c:v>-5.5917614268461584</c:v>
                </c:pt>
                <c:pt idx="40">
                  <c:v>-5.7316479639498663</c:v>
                </c:pt>
                <c:pt idx="41">
                  <c:v>-5.8773053468157679</c:v>
                </c:pt>
                <c:pt idx="42">
                  <c:v>-6.0257508474505377</c:v>
                </c:pt>
                <c:pt idx="43">
                  <c:v>-6.1727497485015617</c:v>
                </c:pt>
                <c:pt idx="44">
                  <c:v>-6.3128398425783372</c:v>
                </c:pt>
                <c:pt idx="45">
                  <c:v>-6.4395441037852184</c:v>
                </c:pt>
                <c:pt idx="46">
                  <c:v>-6.5457854812787808</c:v>
                </c:pt>
                <c:pt idx="47">
                  <c:v>-6.6244791337900013</c:v>
                </c:pt>
                <c:pt idx="48">
                  <c:v>-6.6692359733001885</c:v>
                </c:pt>
                <c:pt idx="49">
                  <c:v>-6.6750775857839555</c:v>
                </c:pt>
                <c:pt idx="50">
                  <c:v>-6.639046321046135</c:v>
                </c:pt>
                <c:pt idx="51">
                  <c:v>-6.5606018011138332</c:v>
                </c:pt>
                <c:pt idx="52">
                  <c:v>-6.4417266648824132</c:v>
                </c:pt>
                <c:pt idx="53">
                  <c:v>-6.2867140968088462</c:v>
                </c:pt>
                <c:pt idx="54">
                  <c:v>-6.1016667141679024</c:v>
                </c:pt>
                <c:pt idx="55">
                  <c:v>-5.8937878430960318</c:v>
                </c:pt>
                <c:pt idx="56">
                  <c:v>-5.6705807391079732</c:v>
                </c:pt>
                <c:pt idx="57">
                  <c:v>-5.4390820573012144</c:v>
                </c:pt>
                <c:pt idx="58">
                  <c:v>-5.2052421003421809</c:v>
                </c:pt>
                <c:pt idx="59">
                  <c:v>-4.9735311459806262</c:v>
                </c:pt>
                <c:pt idx="60">
                  <c:v>-4.7468074694786271</c:v>
                </c:pt>
                <c:pt idx="61">
                  <c:v>-4.5264385909471292</c:v>
                </c:pt>
                <c:pt idx="62">
                  <c:v>-4.3126311391900893</c:v>
                </c:pt>
                <c:pt idx="63">
                  <c:v>-4.1049013052556917</c:v>
                </c:pt>
                <c:pt idx="64">
                  <c:v>-3.902607909609487</c:v>
                </c:pt>
                <c:pt idx="65">
                  <c:v>-3.7054712539129704</c:v>
                </c:pt>
                <c:pt idx="66">
                  <c:v>-3.5140094096351935</c:v>
                </c:pt>
                <c:pt idx="67">
                  <c:v>-3.3298360611195355</c:v>
                </c:pt>
                <c:pt idx="68">
                  <c:v>-3.1557787027674533</c:v>
                </c:pt>
                <c:pt idx="69">
                  <c:v>-2.9957928593222038</c:v>
                </c:pt>
                <c:pt idx="70">
                  <c:v>-2.8546679583666323</c:v>
                </c:pt>
                <c:pt idx="71">
                  <c:v>-2.7375440451277302</c:v>
                </c:pt>
                <c:pt idx="72">
                  <c:v>-2.6492845927300097</c:v>
                </c:pt>
                <c:pt idx="73">
                  <c:v>-2.5937759828862634</c:v>
                </c:pt>
                <c:pt idx="74">
                  <c:v>-2.5732438547010088</c:v>
                </c:pt>
                <c:pt idx="75">
                  <c:v>-2.5876850658930968</c:v>
                </c:pt>
                <c:pt idx="76">
                  <c:v>-2.6345074082088704</c:v>
                </c:pt>
                <c:pt idx="77">
                  <c:v>-2.7084462394565021</c:v>
                </c:pt>
                <c:pt idx="78">
                  <c:v>-2.8017902646946751</c:v>
                </c:pt>
                <c:pt idx="79">
                  <c:v>-2.904903672166161</c:v>
                </c:pt>
                <c:pt idx="80">
                  <c:v>-3.0069867683757776</c:v>
                </c:pt>
                <c:pt idx="81">
                  <c:v>-3.0969805825631931</c:v>
                </c:pt>
                <c:pt idx="82">
                  <c:v>-3.1644994576657801</c:v>
                </c:pt>
                <c:pt idx="83">
                  <c:v>-3.2006731521584504</c:v>
                </c:pt>
                <c:pt idx="84">
                  <c:v>-3.1987963889092281</c:v>
                </c:pt>
                <c:pt idx="85">
                  <c:v>-3.1547154686053616</c:v>
                </c:pt>
                <c:pt idx="86">
                  <c:v>-3.0669222942073491</c:v>
                </c:pt>
                <c:pt idx="87">
                  <c:v>-2.9363685661462373</c:v>
                </c:pt>
                <c:pt idx="88">
                  <c:v>-2.7660500200532243</c:v>
                </c:pt>
                <c:pt idx="89">
                  <c:v>-2.560437033929722</c:v>
                </c:pt>
                <c:pt idx="90">
                  <c:v>-2.3248407676702221</c:v>
                </c:pt>
                <c:pt idx="91">
                  <c:v>-2.0648028420393061</c:v>
                </c:pt>
                <c:pt idx="92">
                  <c:v>-1.7855833120730868</c:v>
                </c:pt>
                <c:pt idx="93">
                  <c:v>-1.4917998128872629</c:v>
                </c:pt>
                <c:pt idx="94">
                  <c:v>-1.1872444367257049</c:v>
                </c:pt>
                <c:pt idx="95">
                  <c:v>-0.87487820212802037</c:v>
                </c:pt>
                <c:pt idx="96">
                  <c:v>-0.5569792215028635</c:v>
                </c:pt>
                <c:pt idx="97">
                  <c:v>-0.23540213670518698</c:v>
                </c:pt>
                <c:pt idx="98">
                  <c:v>8.8105676589623358E-2</c:v>
                </c:pt>
                <c:pt idx="99">
                  <c:v>0.41159074229498127</c:v>
                </c:pt>
                <c:pt idx="100">
                  <c:v>0.7326406190453264</c:v>
                </c:pt>
                <c:pt idx="101">
                  <c:v>1.0482402796571739</c:v>
                </c:pt>
                <c:pt idx="102">
                  <c:v>1.3547708187578995</c:v>
                </c:pt>
                <c:pt idx="103">
                  <c:v>1.6481618934518649</c:v>
                </c:pt>
                <c:pt idx="104">
                  <c:v>1.9241832912703369</c:v>
                </c:pt>
                <c:pt idx="105">
                  <c:v>2.1788337802412556</c:v>
                </c:pt>
                <c:pt idx="106">
                  <c:v>2.4087615301928618</c:v>
                </c:pt>
                <c:pt idx="107">
                  <c:v>2.6116354821441234</c:v>
                </c:pt>
                <c:pt idx="108">
                  <c:v>2.7863864436089143</c:v>
                </c:pt>
                <c:pt idx="109">
                  <c:v>2.9332538715172483</c:v>
                </c:pt>
                <c:pt idx="110">
                  <c:v>3.0536091756873422</c:v>
                </c:pt>
                <c:pt idx="111">
                  <c:v>3.1495742131892586</c:v>
                </c:pt>
                <c:pt idx="112">
                  <c:v>3.2235052193106188</c:v>
                </c:pt>
                <c:pt idx="113">
                  <c:v>3.2774555714707314</c:v>
                </c:pt>
                <c:pt idx="114">
                  <c:v>3.3127532502808221</c:v>
                </c:pt>
                <c:pt idx="115">
                  <c:v>3.329821723847969</c:v>
                </c:pt>
                <c:pt idx="116">
                  <c:v>3.3283336652134645</c:v>
                </c:pt>
                <c:pt idx="117">
                  <c:v>3.3077207764344605</c:v>
                </c:pt>
                <c:pt idx="118">
                  <c:v>3.2679827897170437</c:v>
                </c:pt>
                <c:pt idx="119">
                  <c:v>3.2106618963214246</c:v>
                </c:pt>
                <c:pt idx="120">
                  <c:v>3.1397933528620841</c:v>
                </c:pt>
                <c:pt idx="121">
                  <c:v>3.0626227059756195</c:v>
                </c:pt>
                <c:pt idx="122">
                  <c:v>2.9899012188813079</c:v>
                </c:pt>
                <c:pt idx="123">
                  <c:v>2.935630790810265</c:v>
                </c:pt>
                <c:pt idx="124">
                  <c:v>2.9162167839614375</c:v>
                </c:pt>
                <c:pt idx="125">
                  <c:v>2.9490852272176284</c:v>
                </c:pt>
                <c:pt idx="126">
                  <c:v>3.0509120255697262</c:v>
                </c:pt>
                <c:pt idx="127">
                  <c:v>3.2356807567251331</c:v>
                </c:pt>
                <c:pt idx="128">
                  <c:v>3.5128222657334969</c:v>
                </c:pt>
                <c:pt idx="129">
                  <c:v>3.8856896499509719</c:v>
                </c:pt>
                <c:pt idx="130">
                  <c:v>4.3505880421291696</c:v>
                </c:pt>
                <c:pt idx="131">
                  <c:v>4.8965155819666935</c:v>
                </c:pt>
                <c:pt idx="132">
                  <c:v>5.5056881857767781</c:v>
                </c:pt>
                <c:pt idx="133">
                  <c:v>6.1548253780010551</c:v>
                </c:pt>
                <c:pt idx="134">
                  <c:v>6.8170774189768863</c:v>
                </c:pt>
                <c:pt idx="135">
                  <c:v>7.464385902971781</c:v>
                </c:pt>
                <c:pt idx="136">
                  <c:v>8.0700023539492598</c:v>
                </c:pt>
                <c:pt idx="137">
                  <c:v>8.610853641902299</c:v>
                </c:pt>
                <c:pt idx="138">
                  <c:v>9.0694490603931861</c:v>
                </c:pt>
                <c:pt idx="139">
                  <c:v>9.4350768863528618</c:v>
                </c:pt>
                <c:pt idx="140">
                  <c:v>9.7041359103262561</c:v>
                </c:pt>
                <c:pt idx="141">
                  <c:v>9.8795780337925496</c:v>
                </c:pt>
                <c:pt idx="142">
                  <c:v>9.9695806373067235</c:v>
                </c:pt>
                <c:pt idx="143">
                  <c:v>9.9856950602630477</c:v>
                </c:pt>
                <c:pt idx="144">
                  <c:v>9.9408029960698627</c:v>
                </c:pt>
                <c:pt idx="145">
                  <c:v>9.8472355218111147</c:v>
                </c:pt>
                <c:pt idx="146">
                  <c:v>9.7153625426872239</c:v>
                </c:pt>
                <c:pt idx="147">
                  <c:v>9.5528526196500891</c:v>
                </c:pt>
                <c:pt idx="148">
                  <c:v>9.3646584842713221</c:v>
                </c:pt>
                <c:pt idx="149">
                  <c:v>9.1536353051539141</c:v>
                </c:pt>
                <c:pt idx="150">
                  <c:v>8.9215806730296734</c:v>
                </c:pt>
                <c:pt idx="151">
                  <c:v>8.6704222918327289</c:v>
                </c:pt>
                <c:pt idx="152">
                  <c:v>8.4032811205542544</c:v>
                </c:pt>
                <c:pt idx="153">
                  <c:v>8.1251965931242083</c:v>
                </c:pt>
                <c:pt idx="154">
                  <c:v>7.8433951343157986</c:v>
                </c:pt>
                <c:pt idx="155">
                  <c:v>7.5670857443913135</c:v>
                </c:pt>
                <c:pt idx="156">
                  <c:v>7.3068517501002983</c:v>
                </c:pt>
                <c:pt idx="157">
                  <c:v>7.0737604817102211</c:v>
                </c:pt>
                <c:pt idx="158">
                  <c:v>6.8783301358512556</c:v>
                </c:pt>
                <c:pt idx="159">
                  <c:v>6.7294841768447249</c:v>
                </c:pt>
                <c:pt idx="160">
                  <c:v>6.6336027893049865</c:v>
                </c:pt>
                <c:pt idx="161">
                  <c:v>6.5937613176410217</c:v>
                </c:pt>
                <c:pt idx="162">
                  <c:v>6.609233607755721</c:v>
                </c:pt>
                <c:pt idx="163">
                  <c:v>6.6753310443229754</c:v>
                </c:pt>
                <c:pt idx="164">
                  <c:v>6.7836364724781522</c:v>
                </c:pt>
                <c:pt idx="165">
                  <c:v>6.9226654712159483</c:v>
                </c:pt>
                <c:pt idx="166">
                  <c:v>7.078940043758557</c:v>
                </c:pt>
                <c:pt idx="167">
                  <c:v>7.23839560507228</c:v>
                </c:pt>
                <c:pt idx="168">
                  <c:v>7.3879749180720315</c:v>
                </c:pt>
                <c:pt idx="169">
                  <c:v>7.5172118276484747</c:v>
                </c:pt>
                <c:pt idx="170">
                  <c:v>7.6195912485640989</c:v>
                </c:pt>
                <c:pt idx="171">
                  <c:v>7.6934988590739755</c:v>
                </c:pt>
                <c:pt idx="172">
                  <c:v>7.7426396625159937</c:v>
                </c:pt>
                <c:pt idx="173">
                  <c:v>7.7758911385031038</c:v>
                </c:pt>
                <c:pt idx="174">
                  <c:v>7.8066389493385495</c:v>
                </c:pt>
                <c:pt idx="175">
                  <c:v>7.8516980320871363</c:v>
                </c:pt>
                <c:pt idx="176">
                  <c:v>7.9299377491754406</c:v>
                </c:pt>
                <c:pt idx="177">
                  <c:v>8.0607116734224178</c:v>
                </c:pt>
                <c:pt idx="178">
                  <c:v>8.2621609577615907</c:v>
                </c:pt>
                <c:pt idx="179">
                  <c:v>8.5494425375336327</c:v>
                </c:pt>
                <c:pt idx="180">
                  <c:v>8.9329516519297361</c:v>
                </c:pt>
                <c:pt idx="181">
                  <c:v>9.416667100333818</c:v>
                </c:pt>
                <c:pt idx="182">
                  <c:v>9.9968287942795335</c:v>
                </c:pt>
                <c:pt idx="183">
                  <c:v>10.661222283600051</c:v>
                </c:pt>
                <c:pt idx="184">
                  <c:v>11.389349001623735</c:v>
                </c:pt>
                <c:pt idx="185">
                  <c:v>12.153670853543213</c:v>
                </c:pt>
                <c:pt idx="186">
                  <c:v>12.921929744827388</c:v>
                </c:pt>
                <c:pt idx="187">
                  <c:v>13.66029133014492</c:v>
                </c:pt>
                <c:pt idx="188">
                  <c:v>14.336815779321631</c:v>
                </c:pt>
                <c:pt idx="189">
                  <c:v>14.924599343183299</c:v>
                </c:pt>
                <c:pt idx="190">
                  <c:v>15.403928161065771</c:v>
                </c:pt>
                <c:pt idx="191">
                  <c:v>15.762968409024044</c:v>
                </c:pt>
                <c:pt idx="192">
                  <c:v>15.996855606696272</c:v>
                </c:pt>
                <c:pt idx="193">
                  <c:v>16.105456724263142</c:v>
                </c:pt>
                <c:pt idx="194">
                  <c:v>16.090444845795044</c:v>
                </c:pt>
                <c:pt idx="195">
                  <c:v>15.952533848200364</c:v>
                </c:pt>
                <c:pt idx="196">
                  <c:v>15.689697191260947</c:v>
                </c:pt>
                <c:pt idx="197">
                  <c:v>15.296935357097601</c:v>
                </c:pt>
                <c:pt idx="198">
                  <c:v>14.76772812994521</c:v>
                </c:pt>
                <c:pt idx="199">
                  <c:v>14.096831580973127</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- 4 days until expiration    -   2023-9-11 (last trading day closing:  15735,5)</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26">
                  <c:v>4.6428808473980192</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2023-10</c:v>
                </c:pt>
              </c:strCache>
            </c:strRef>
          </c:tx>
          <c:spPr>
            <a:ln w="28575" cap="rnd">
              <a:solidFill>
                <a:schemeClr val="accent4"/>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-0.66200560254134155</c:v>
                </c:pt>
                <c:pt idx="1">
                  <c:v>-0.66434677468182657</c:v>
                </c:pt>
                <c:pt idx="2">
                  <c:v>-0.66645604088131927</c:v>
                </c:pt>
                <c:pt idx="3">
                  <c:v>-0.66832666960091847</c:v>
                </c:pt>
                <c:pt idx="4">
                  <c:v>-0.66995192804036263</c:v>
                </c:pt>
                <c:pt idx="5">
                  <c:v>-0.67132508730801821</c:v>
                </c:pt>
                <c:pt idx="6">
                  <c:v>-0.67243942770366605</c:v>
                </c:pt>
                <c:pt idx="7">
                  <c:v>-0.67328824411123323</c:v>
                </c:pt>
                <c:pt idx="8">
                  <c:v>-0.67386485149840014</c:v>
                </c:pt>
                <c:pt idx="9">
                  <c:v>-0.67416259051987681</c:v>
                </c:pt>
                <c:pt idx="10">
                  <c:v>-0.67417483322085969</c:v>
                </c:pt>
                <c:pt idx="11">
                  <c:v>-0.6738949888370992</c:v>
                </c:pt>
                <c:pt idx="12">
                  <c:v>-0.67331650968769363</c:v>
                </c:pt>
                <c:pt idx="13">
                  <c:v>-0.67243289715667076</c:v>
                </c:pt>
                <c:pt idx="14">
                  <c:v>-0.67123770775907488</c:v>
                </c:pt>
                <c:pt idx="15">
                  <c:v>-0.66972455928724139</c:v>
                </c:pt>
                <c:pt idx="16">
                  <c:v>-0.66788713703261715</c:v>
                </c:pt>
                <c:pt idx="17">
                  <c:v>-0.66571920007840113</c:v>
                </c:pt>
                <c:pt idx="18">
                  <c:v>-0.66321458765800601</c:v>
                </c:pt>
                <c:pt idx="19">
                  <c:v>-0.66036722557425731</c:v>
                </c:pt>
                <c:pt idx="20">
                  <c:v>-0.65717113267394067</c:v>
                </c:pt>
                <c:pt idx="21">
                  <c:v>-0.65362042737227066</c:v>
                </c:pt>
                <c:pt idx="22">
                  <c:v>-0.64970933422153521</c:v>
                </c:pt>
                <c:pt idx="23">
                  <c:v>-0.64543219051813105</c:v>
                </c:pt>
                <c:pt idx="24">
                  <c:v>-0.64078345294190464</c:v>
                </c:pt>
                <c:pt idx="25">
                  <c:v>-0.63575770422168965</c:v>
                </c:pt>
                <c:pt idx="26">
                  <c:v>-0.63034965982061808</c:v>
                </c:pt>
                <c:pt idx="27">
                  <c:v>-0.62455417463478347</c:v>
                </c:pt>
                <c:pt idx="28">
                  <c:v>-0.61836624969851339</c:v>
                </c:pt>
                <c:pt idx="29">
                  <c:v>-0.61178103888954116</c:v>
                </c:pt>
                <c:pt idx="30">
                  <c:v>-0.60479385562704469</c:v>
                </c:pt>
                <c:pt idx="31">
                  <c:v>-0.59740017955556446</c:v>
                </c:pt>
                <c:pt idx="32">
                  <c:v>-0.58959566320748957</c:v>
                </c:pt>
                <c:pt idx="33">
                  <c:v>-0.58137613863688897</c:v>
                </c:pt>
                <c:pt idx="34">
                  <c:v>-0.57273762401712525</c:v>
                </c:pt>
                <c:pt idx="35">
                  <c:v>-0.56367633019479402</c:v>
                </c:pt>
                <c:pt idx="36">
                  <c:v>-0.55418866719224125</c:v>
                </c:pt>
                <c:pt idx="37">
                  <c:v>-0.54427125065096804</c:v>
                </c:pt>
                <c:pt idx="38">
                  <c:v>-0.53392090820800719</c:v>
                </c:pt>
                <c:pt idx="39">
                  <c:v>-0.52313468579742872</c:v>
                </c:pt>
                <c:pt idx="40">
                  <c:v>-0.51190985386887977</c:v>
                </c:pt>
                <c:pt idx="41">
                  <c:v>-0.50024391351521091</c:v>
                </c:pt>
                <c:pt idx="42">
                  <c:v>-0.48813460250095769</c:v>
                </c:pt>
                <c:pt idx="43">
                  <c:v>-0.47557990118364751</c:v>
                </c:pt>
                <c:pt idx="44">
                  <c:v>-0.46257803831960809</c:v>
                </c:pt>
                <c:pt idx="45">
                  <c:v>-0.4491274967461954</c:v>
                </c:pt>
                <c:pt idx="46">
                  <c:v>-0.43522701893209381</c:v>
                </c:pt>
                <c:pt idx="47">
                  <c:v>-0.42087561238755744</c:v>
                </c:pt>
                <c:pt idx="48">
                  <c:v>-0.40607255492626471</c:v>
                </c:pt>
                <c:pt idx="49">
                  <c:v>-0.39081739977068369</c:v>
                </c:pt>
                <c:pt idx="50">
                  <c:v>-0.37510998049264949</c:v>
                </c:pt>
                <c:pt idx="51">
                  <c:v>-0.35895041578113579</c:v>
                </c:pt>
                <c:pt idx="52">
                  <c:v>-0.34233911402899425</c:v>
                </c:pt>
                <c:pt idx="53">
                  <c:v>-0.32527677773076408</c:v>
                </c:pt>
                <c:pt idx="54">
                  <c:v>-0.30776440768347185</c:v>
                </c:pt>
                <c:pt idx="55">
                  <c:v>-0.2898033069826535</c:v>
                </c:pt>
                <c:pt idx="56">
                  <c:v>-0.27139508480573887</c:v>
                </c:pt>
                <c:pt idx="57">
                  <c:v>-0.25254165997520867</c:v>
                </c:pt>
                <c:pt idx="58">
                  <c:v>-0.23324526429390088</c:v>
                </c:pt>
                <c:pt idx="59">
                  <c:v>-0.2135084456451436</c:v>
                </c:pt>
                <c:pt idx="60">
                  <c:v>-0.19333407085035684</c:v>
                </c:pt>
                <c:pt idx="61">
                  <c:v>-0.17272532827711728</c:v>
                </c:pt>
                <c:pt idx="62">
                  <c:v>-0.15168573019064638</c:v>
                </c:pt>
                <c:pt idx="63">
                  <c:v>-0.13021911484206811</c:v>
                </c:pt>
                <c:pt idx="64">
                  <c:v>-0.10832964828679806</c:v>
                </c:pt>
                <c:pt idx="65">
                  <c:v>-8.6021825926781981E-2</c:v>
                </c:pt>
                <c:pt idx="66">
                  <c:v>-6.3300473770390511E-2</c:v>
                </c:pt>
                <c:pt idx="67">
                  <c:v>-4.0170749404152904E-2</c:v>
                </c:pt>
                <c:pt idx="68">
                  <c:v>-1.6638142670575472E-2</c:v>
                </c:pt>
                <c:pt idx="69">
                  <c:v>7.2915239532271737E-3</c:v>
                </c:pt>
                <c:pt idx="70">
                  <c:v>3.1612095281351962E-2</c:v>
                </c:pt>
                <c:pt idx="71">
                  <c:v>5.6317083654076464E-2</c:v>
                </c:pt>
                <c:pt idx="72">
                  <c:v>8.1399669486679926E-2</c:v>
                </c:pt>
                <c:pt idx="73">
                  <c:v>0.10685270213623774</c:v>
                </c:pt>
                <c:pt idx="74">
                  <c:v>0.13266870109043305</c:v>
                </c:pt>
                <c:pt idx="75">
                  <c:v>0.1588398574819081</c:v>
                </c:pt>
                <c:pt idx="76">
                  <c:v>0.18535803593150685</c:v>
                </c:pt>
                <c:pt idx="77">
                  <c:v>0.21221477672326741</c:v>
                </c:pt>
                <c:pt idx="78">
                  <c:v>0.23940129831381959</c:v>
                </c:pt>
                <c:pt idx="79">
                  <c:v>0.26690850017829343</c:v>
                </c:pt>
                <c:pt idx="80">
                  <c:v>0.29472696599469417</c:v>
                </c:pt>
                <c:pt idx="81">
                  <c:v>0.32284696716804645</c:v>
                </c:pt>
                <c:pt idx="82">
                  <c:v>0.35125846669550781</c:v>
                </c:pt>
                <c:pt idx="83">
                  <c:v>0.37995112337298276</c:v>
                </c:pt>
                <c:pt idx="84">
                  <c:v>0.40891429634358073</c:v>
                </c:pt>
                <c:pt idx="85">
                  <c:v>0.43813704998765696</c:v>
                </c:pt>
                <c:pt idx="86">
                  <c:v>0.46760815915392223</c:v>
                </c:pt>
                <c:pt idx="87">
                  <c:v>0.49731611473052628</c:v>
                </c:pt>
                <c:pt idx="88">
                  <c:v>0.52724912955472947</c:v>
                </c:pt>
                <c:pt idx="89">
                  <c:v>0.55739514465918238</c:v>
                </c:pt>
                <c:pt idx="90">
                  <c:v>0.58774183585256812</c:v>
                </c:pt>
                <c:pt idx="91">
                  <c:v>0.6182766206316952</c:v>
                </c:pt>
                <c:pt idx="92">
                  <c:v>0.64898666542193761</c:v>
                </c:pt>
                <c:pt idx="93">
                  <c:v>0.67985889314218451</c:v>
                </c:pt>
                <c:pt idx="94">
                  <c:v>0.71087999109028077</c:v>
                </c:pt>
                <c:pt idx="95">
                  <c:v>0.74203641914420404</c:v>
                </c:pt>
                <c:pt idx="96">
                  <c:v>0.77331441827405567</c:v>
                </c:pt>
                <c:pt idx="97">
                  <c:v>0.80470001935919933</c:v>
                </c:pt>
                <c:pt idx="98">
                  <c:v>0.83617905230467382</c:v>
                </c:pt>
                <c:pt idx="99">
                  <c:v>0.86773715545033869</c:v>
                </c:pt>
                <c:pt idx="100">
                  <c:v>0.89935978526593341</c:v>
                </c:pt>
                <c:pt idx="101">
                  <c:v>0.93103222632463001</c:v>
                </c:pt>
                <c:pt idx="102">
                  <c:v>0.96273960154735005</c:v>
                </c:pt>
                <c:pt idx="103">
                  <c:v>0.99446688270952099</c:v>
                </c:pt>
                <c:pt idx="104">
                  <c:v>1.026198901201683</c:v>
                </c:pt>
                <c:pt idx="105">
                  <c:v>1.0579203590347208</c:v>
                </c:pt>
                <c:pt idx="106">
                  <c:v>1.089615840080302</c:v>
                </c:pt>
                <c:pt idx="107">
                  <c:v>1.1212698215364438</c:v>
                </c:pt>
                <c:pt idx="108">
                  <c:v>1.1528666856079373</c:v>
                </c:pt>
                <c:pt idx="109">
                  <c:v>1.184390731390776</c:v>
                </c:pt>
                <c:pt idx="110">
                  <c:v>1.2158261869494835</c:v>
                </c:pt>
                <c:pt idx="111">
                  <c:v>1.2471572215757547</c:v>
                </c:pt>
                <c:pt idx="112">
                  <c:v>1.2783679582165268</c:v>
                </c:pt>
                <c:pt idx="113">
                  <c:v>1.3094424860591722</c:v>
                </c:pt>
                <c:pt idx="114">
                  <c:v>1.3403648732612483</c:v>
                </c:pt>
                <c:pt idx="115">
                  <c:v>1.371119179811763</c:v>
                </c:pt>
                <c:pt idx="116">
                  <c:v>1.4016894705108172</c:v>
                </c:pt>
                <c:pt idx="117">
                  <c:v>1.4320598280539163</c:v>
                </c:pt>
                <c:pt idx="118">
                  <c:v>1.4622143662072178</c:v>
                </c:pt>
                <c:pt idx="119">
                  <c:v>1.4921372430595008</c:v>
                </c:pt>
                <c:pt idx="120">
                  <c:v>1.5218126743365281</c:v>
                </c:pt>
                <c:pt idx="121">
                  <c:v>1.5512249467631596</c:v>
                </c:pt>
                <c:pt idx="122">
                  <c:v>1.5803584314584243</c:v>
                </c:pt>
                <c:pt idx="123">
                  <c:v>1.609197597348468</c:v>
                </c:pt>
                <c:pt idx="124">
                  <c:v>1.6377270245822295</c:v>
                </c:pt>
                <c:pt idx="125">
                  <c:v>1.6659314179344238</c:v>
                </c:pt>
                <c:pt idx="126">
                  <c:v>1.6937956201803908</c:v>
                </c:pt>
                <c:pt idx="127">
                  <c:v>1.7213046254271271</c:v>
                </c:pt>
                <c:pt idx="128">
                  <c:v>1.7484435923848498</c:v>
                </c:pt>
                <c:pt idx="129">
                  <c:v>1.7751978575632639</c:v>
                </c:pt>
                <c:pt idx="130">
                  <c:v>1.8015529483767077</c:v>
                </c:pt>
                <c:pt idx="131">
                  <c:v>1.8274945961423312</c:v>
                </c:pt>
                <c:pt idx="132">
                  <c:v>1.8530087489554203</c:v>
                </c:pt>
                <c:pt idx="133">
                  <c:v>1.8780815844260286</c:v>
                </c:pt>
                <c:pt idx="134">
                  <c:v>1.9026995222611107</c:v>
                </c:pt>
                <c:pt idx="135">
                  <c:v>1.9268492366764214</c:v>
                </c:pt>
                <c:pt idx="136">
                  <c:v>1.9505176686225276</c:v>
                </c:pt>
                <c:pt idx="137">
                  <c:v>1.9736920378094187</c:v>
                </c:pt>
                <c:pt idx="138">
                  <c:v>1.9963598545143031</c:v>
                </c:pt>
                <c:pt idx="139">
                  <c:v>2.0185089311573909</c:v>
                </c:pt>
                <c:pt idx="140">
                  <c:v>2.0401273936305846</c:v>
                </c:pt>
                <c:pt idx="141">
                  <c:v>2.061203692364304</c:v>
                </c:pt>
                <c:pt idx="142">
                  <c:v>2.0817266131178234</c:v>
                </c:pt>
                <c:pt idx="143">
                  <c:v>2.1016852874787904</c:v>
                </c:pt>
                <c:pt idx="144">
                  <c:v>2.1210692030579317</c:v>
                </c:pt>
                <c:pt idx="145">
                  <c:v>2.139868213365145</c:v>
                </c:pt>
                <c:pt idx="146">
                  <c:v>2.1580725473536404</c:v>
                </c:pt>
                <c:pt idx="147">
                  <c:v>2.1756728186190677</c:v>
                </c:pt>
                <c:pt idx="148">
                  <c:v>2.1926600342409501</c:v>
                </c:pt>
                <c:pt idx="149">
                  <c:v>2.2090256032541924</c:v>
                </c:pt>
                <c:pt idx="150">
                  <c:v>2.2247613447387953</c:v>
                </c:pt>
                <c:pt idx="151">
                  <c:v>2.239859495516404</c:v>
                </c:pt>
                <c:pt idx="152">
                  <c:v>2.2543127174427591</c:v>
                </c:pt>
                <c:pt idx="153">
                  <c:v>2.2681141042855946</c:v>
                </c:pt>
                <c:pt idx="154">
                  <c:v>2.2812571881780612</c:v>
                </c:pt>
                <c:pt idx="155">
                  <c:v>2.2937359456382511</c:v>
                </c:pt>
                <c:pt idx="156">
                  <c:v>2.3055448031459713</c:v>
                </c:pt>
                <c:pt idx="157">
                  <c:v>2.3166786422684265</c:v>
                </c:pt>
                <c:pt idx="158">
                  <c:v>2.3271328043271264</c:v>
                </c:pt>
                <c:pt idx="159">
                  <c:v>2.3369030945988278</c:v>
                </c:pt>
                <c:pt idx="160">
                  <c:v>2.3459857860440123</c:v>
                </c:pt>
                <c:pt idx="161">
                  <c:v>2.3543776225569863</c:v>
                </c:pt>
                <c:pt idx="162">
                  <c:v>2.3620758217323243</c:v>
                </c:pt>
                <c:pt idx="163">
                  <c:v>2.3690780771430173</c:v>
                </c:pt>
                <c:pt idx="164">
                  <c:v>2.3753825601263894</c:v>
                </c:pt>
                <c:pt idx="165">
                  <c:v>2.38098792107444</c:v>
                </c:pt>
                <c:pt idx="166">
                  <c:v>2.3858932902260257</c:v>
                </c:pt>
                <c:pt idx="167">
                  <c:v>2.3900982779589088</c:v>
                </c:pt>
                <c:pt idx="168">
                  <c:v>2.3936029745804572</c:v>
                </c:pt>
                <c:pt idx="169">
                  <c:v>2.396407949616405</c:v>
                </c:pt>
                <c:pt idx="170">
                  <c:v>2.3985142505978687</c:v>
                </c:pt>
                <c:pt idx="171">
                  <c:v>2.3999234013474262</c:v>
                </c:pt>
                <c:pt idx="172">
                  <c:v>2.4006373997658574</c:v>
                </c:pt>
                <c:pt idx="173">
                  <c:v>2.4006587151217755</c:v>
                </c:pt>
                <c:pt idx="174">
                  <c:v>2.3999902848471626</c:v>
                </c:pt>
                <c:pt idx="175">
                  <c:v>2.3986355108424382</c:v>
                </c:pt>
                <c:pt idx="176">
                  <c:v>2.3965982552954745</c:v>
                </c:pt>
                <c:pt idx="177">
                  <c:v>2.3938828360196163</c:v>
                </c:pt>
                <c:pt idx="178">
                  <c:v>2.3904940213164605</c:v>
                </c:pt>
                <c:pt idx="179">
                  <c:v>2.3864370243698678</c:v>
                </c:pt>
                <c:pt idx="180">
                  <c:v>2.3817174971782951</c:v>
                </c:pt>
                <c:pt idx="181">
                  <c:v>2.3763415240332737</c:v>
                </c:pt>
                <c:pt idx="182">
                  <c:v>2.3703156145524469</c:v>
                </c:pt>
                <c:pt idx="183">
                  <c:v>2.3636466962762843</c:v>
                </c:pt>
                <c:pt idx="184">
                  <c:v>2.3563421068381643</c:v>
                </c:pt>
                <c:pt idx="185">
                  <c:v>2.3484095857181773</c:v>
                </c:pt>
                <c:pt idx="186">
                  <c:v>2.3398572655915908</c:v>
                </c:pt>
                <c:pt idx="187">
                  <c:v>2.3306936632834754</c:v>
                </c:pt>
                <c:pt idx="188">
                  <c:v>2.3209276703416042</c:v>
                </c:pt>
                <c:pt idx="189">
                  <c:v>2.3105685432402323</c:v>
                </c:pt>
                <c:pt idx="190">
                  <c:v>2.2996258932279563</c:v>
                </c:pt>
                <c:pt idx="191">
                  <c:v>2.2881096758332848</c:v>
                </c:pt>
                <c:pt idx="192">
                  <c:v>2.2760301800421048</c:v>
                </c:pt>
                <c:pt idx="193">
                  <c:v>2.2633980171616352</c:v>
                </c:pt>
                <c:pt idx="194">
                  <c:v>2.2502241093859596</c:v>
                </c:pt>
                <c:pt idx="195">
                  <c:v>2.2365196780785612</c:v>
                </c:pt>
                <c:pt idx="196">
                  <c:v>2.2222962317877681</c:v>
                </c:pt>
                <c:pt idx="197">
                  <c:v>2.2075655540112828</c:v>
                </c:pt>
                <c:pt idx="198">
                  <c:v>2.1923396907263983</c:v>
                </c:pt>
                <c:pt idx="199">
                  <c:v>2.1766309377027309</c:v>
                </c:pt>
                <c:pt idx="200">
                  <c:v>2.1604518276146281</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2023-09+2023-10</c:v>
                </c:pt>
              </c:strCache>
            </c:strRef>
          </c:tx>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-3.6135348750299729</c:v>
                </c:pt>
                <c:pt idx="1">
                  <c:v>-3.8230251613540425</c:v>
                </c:pt>
                <c:pt idx="2">
                  <c:v>-4.0067089662303292</c:v>
                </c:pt>
                <c:pt idx="3">
                  <c:v>-4.1641610382739351</c:v>
                </c:pt>
                <c:pt idx="4">
                  <c:v>-4.2959860235093776</c:v>
                </c:pt>
                <c:pt idx="5">
                  <c:v>-4.4035467036316858</c:v>
                </c:pt>
                <c:pt idx="6">
                  <c:v>-4.4886916720895611</c:v>
                </c:pt>
                <c:pt idx="7">
                  <c:v>-4.5535249828125615</c:v>
                </c:pt>
                <c:pt idx="8">
                  <c:v>-4.6002421064422165</c:v>
                </c:pt>
                <c:pt idx="9">
                  <c:v>-4.6310358172232533</c:v>
                </c:pt>
                <c:pt idx="10">
                  <c:v>-4.6480581883879539</c:v>
                </c:pt>
                <c:pt idx="11">
                  <c:v>-4.6534150250135546</c:v>
                </c:pt>
                <c:pt idx="12">
                  <c:v>-4.6491684600599807</c:v>
                </c:pt>
                <c:pt idx="13">
                  <c:v>-4.6373307106418702</c:v>
                </c:pt>
                <c:pt idx="14">
                  <c:v>-4.6198434023050057</c:v>
                </c:pt>
                <c:pt idx="15">
                  <c:v>-4.5985477305946958</c:v>
                </c:pt>
                <c:pt idx="16">
                  <c:v>-4.5751570661724861</c:v>
                </c:pt>
                <c:pt idx="17">
                  <c:v>-4.5512434980811554</c:v>
                </c:pt>
                <c:pt idx="18">
                  <c:v>-4.5282439263541319</c:v>
                </c:pt>
                <c:pt idx="19">
                  <c:v>-4.5074825284605753</c:v>
                </c:pt>
                <c:pt idx="20">
                  <c:v>-4.4901986038024502</c:v>
                </c:pt>
                <c:pt idx="21">
                  <c:v>-4.4775653051048243</c:v>
                </c:pt>
                <c:pt idx="22">
                  <c:v>-4.4706871743624541</c:v>
                </c:pt>
                <c:pt idx="23">
                  <c:v>-4.4705719549212262</c:v>
                </c:pt>
                <c:pt idx="24">
                  <c:v>-4.478082091507404</c:v>
                </c:pt>
                <c:pt idx="25">
                  <c:v>-4.4938799831385499</c:v>
                </c:pt>
                <c:pt idx="26">
                  <c:v>-4.5183852323895728</c:v>
                </c:pt>
                <c:pt idx="27">
                  <c:v>-4.5517603124413331</c:v>
                </c:pt>
                <c:pt idx="28">
                  <c:v>-4.5939338940388552</c:v>
                </c:pt>
                <c:pt idx="29">
                  <c:v>-4.6446610162373183</c:v>
                </c:pt>
                <c:pt idx="30">
                  <c:v>-4.7036096420967057</c:v>
                </c:pt>
                <c:pt idx="31">
                  <c:v>-4.7704567447974471</c:v>
                </c:pt>
                <c:pt idx="32">
                  <c:v>-4.8449752704799707</c:v>
                </c:pt>
                <c:pt idx="33">
                  <c:v>-4.9270956368837098</c:v>
                </c:pt>
                <c:pt idx="34">
                  <c:v>-5.0169299762857378</c:v>
                </c:pt>
                <c:pt idx="35">
                  <c:v>-5.114751883798097</c:v>
                </c:pt>
                <c:pt idx="36">
                  <c:v>-5.2209275569748268</c:v>
                </c:pt>
                <c:pt idx="37">
                  <c:v>-5.3357960414611547</c:v>
                </c:pt>
                <c:pt idx="38">
                  <c:v>-5.4594985058918057</c:v>
                </c:pt>
                <c:pt idx="39">
                  <c:v>-5.5917614268461584</c:v>
                </c:pt>
                <c:pt idx="40">
                  <c:v>-5.7316479639498663</c:v>
                </c:pt>
                <c:pt idx="41">
                  <c:v>-5.8773053468157679</c:v>
                </c:pt>
                <c:pt idx="42">
                  <c:v>-6.0257508474505377</c:v>
                </c:pt>
                <c:pt idx="43">
                  <c:v>-6.1727497485015617</c:v>
                </c:pt>
                <c:pt idx="44">
                  <c:v>-6.3128398425783372</c:v>
                </c:pt>
                <c:pt idx="45">
                  <c:v>-6.4395441037852184</c:v>
                </c:pt>
                <c:pt idx="46">
                  <c:v>-6.5457854812787808</c:v>
                </c:pt>
                <c:pt idx="47">
                  <c:v>-6.6244791337900013</c:v>
                </c:pt>
                <c:pt idx="48">
                  <c:v>-6.6692359733001885</c:v>
                </c:pt>
                <c:pt idx="49">
                  <c:v>-6.6750775857839555</c:v>
                </c:pt>
                <c:pt idx="50">
                  <c:v>-6.639046321046135</c:v>
                </c:pt>
                <c:pt idx="51">
                  <c:v>-6.5606018011138332</c:v>
                </c:pt>
                <c:pt idx="52">
                  <c:v>-6.4417266648824132</c:v>
                </c:pt>
                <c:pt idx="53">
                  <c:v>-6.2867140968088462</c:v>
                </c:pt>
                <c:pt idx="54">
                  <c:v>-6.1016667141679024</c:v>
                </c:pt>
                <c:pt idx="55">
                  <c:v>-5.8937878430960318</c:v>
                </c:pt>
                <c:pt idx="56">
                  <c:v>-5.6705807391079732</c:v>
                </c:pt>
                <c:pt idx="57">
                  <c:v>-5.4390820573012144</c:v>
                </c:pt>
                <c:pt idx="58">
                  <c:v>-5.2052421003421809</c:v>
                </c:pt>
                <c:pt idx="59">
                  <c:v>-4.9735311459806262</c:v>
                </c:pt>
                <c:pt idx="60">
                  <c:v>-4.7468074694786271</c:v>
                </c:pt>
                <c:pt idx="61">
                  <c:v>-4.5264385909471292</c:v>
                </c:pt>
                <c:pt idx="62">
                  <c:v>-4.3126311391900893</c:v>
                </c:pt>
                <c:pt idx="63">
                  <c:v>-4.1049013052556917</c:v>
                </c:pt>
                <c:pt idx="64">
                  <c:v>-3.902607909609487</c:v>
                </c:pt>
                <c:pt idx="65">
                  <c:v>-3.7054712539129704</c:v>
                </c:pt>
                <c:pt idx="66">
                  <c:v>-3.5140094096351935</c:v>
                </c:pt>
                <c:pt idx="67">
                  <c:v>-3.3298360611195355</c:v>
                </c:pt>
                <c:pt idx="68">
                  <c:v>-3.1557787027674533</c:v>
                </c:pt>
                <c:pt idx="69">
                  <c:v>-2.9957928593222038</c:v>
                </c:pt>
                <c:pt idx="70">
                  <c:v>-2.8546679583666323</c:v>
                </c:pt>
                <c:pt idx="71">
                  <c:v>-2.7375440451277302</c:v>
                </c:pt>
                <c:pt idx="72">
                  <c:v>-2.6492845927300097</c:v>
                </c:pt>
                <c:pt idx="73">
                  <c:v>-2.5937759828862634</c:v>
                </c:pt>
                <c:pt idx="74">
                  <c:v>-2.5732438547010088</c:v>
                </c:pt>
                <c:pt idx="75">
                  <c:v>-2.5876850658930968</c:v>
                </c:pt>
                <c:pt idx="76">
                  <c:v>-2.6345074082088704</c:v>
                </c:pt>
                <c:pt idx="77">
                  <c:v>-2.7084462394565021</c:v>
                </c:pt>
                <c:pt idx="78">
                  <c:v>-2.8017902646946751</c:v>
                </c:pt>
                <c:pt idx="79">
                  <c:v>-2.904903672166161</c:v>
                </c:pt>
                <c:pt idx="80">
                  <c:v>-3.0069867683757776</c:v>
                </c:pt>
                <c:pt idx="81">
                  <c:v>-3.0969805825631931</c:v>
                </c:pt>
                <c:pt idx="82">
                  <c:v>-3.1644994576657801</c:v>
                </c:pt>
                <c:pt idx="83">
                  <c:v>-3.2006731521584504</c:v>
                </c:pt>
                <c:pt idx="84">
                  <c:v>-3.1987963889092281</c:v>
                </c:pt>
                <c:pt idx="85">
                  <c:v>-3.1547154686053616</c:v>
                </c:pt>
                <c:pt idx="86">
                  <c:v>-3.0669222942073491</c:v>
                </c:pt>
                <c:pt idx="87">
                  <c:v>-2.9363685661462373</c:v>
                </c:pt>
                <c:pt idx="88">
                  <c:v>-2.7660500200532243</c:v>
                </c:pt>
                <c:pt idx="89">
                  <c:v>-2.560437033929722</c:v>
                </c:pt>
                <c:pt idx="90">
                  <c:v>-2.3248407676702221</c:v>
                </c:pt>
                <c:pt idx="91">
                  <c:v>-2.0648028420393061</c:v>
                </c:pt>
                <c:pt idx="92">
                  <c:v>-1.7855833120730868</c:v>
                </c:pt>
                <c:pt idx="93">
                  <c:v>-1.4917998128872629</c:v>
                </c:pt>
                <c:pt idx="94">
                  <c:v>-1.1872444367257049</c:v>
                </c:pt>
                <c:pt idx="95">
                  <c:v>-0.87487820212802037</c:v>
                </c:pt>
                <c:pt idx="96">
                  <c:v>-0.5569792215028635</c:v>
                </c:pt>
                <c:pt idx="97">
                  <c:v>-0.23540213670518698</c:v>
                </c:pt>
                <c:pt idx="98">
                  <c:v>8.8105676589623358E-2</c:v>
                </c:pt>
                <c:pt idx="99">
                  <c:v>0.41159074229498127</c:v>
                </c:pt>
                <c:pt idx="100">
                  <c:v>0.7326406190453264</c:v>
                </c:pt>
                <c:pt idx="101">
                  <c:v>1.0482402796571739</c:v>
                </c:pt>
                <c:pt idx="102">
                  <c:v>1.3547708187578995</c:v>
                </c:pt>
                <c:pt idx="103">
                  <c:v>1.6481618934518649</c:v>
                </c:pt>
                <c:pt idx="104">
                  <c:v>1.9241832912703369</c:v>
                </c:pt>
                <c:pt idx="105">
                  <c:v>2.1788337802412556</c:v>
                </c:pt>
                <c:pt idx="106">
                  <c:v>2.4087615301928618</c:v>
                </c:pt>
                <c:pt idx="107">
                  <c:v>2.6116354821441234</c:v>
                </c:pt>
                <c:pt idx="108">
                  <c:v>2.7863864436089143</c:v>
                </c:pt>
                <c:pt idx="109">
                  <c:v>2.9332538715172483</c:v>
                </c:pt>
                <c:pt idx="110">
                  <c:v>3.0536091756873422</c:v>
                </c:pt>
                <c:pt idx="111">
                  <c:v>3.1495742131892586</c:v>
                </c:pt>
                <c:pt idx="112">
                  <c:v>3.2235052193106188</c:v>
                </c:pt>
                <c:pt idx="113">
                  <c:v>3.2774555714707314</c:v>
                </c:pt>
                <c:pt idx="114">
                  <c:v>3.3127532502808221</c:v>
                </c:pt>
                <c:pt idx="115">
                  <c:v>3.329821723847969</c:v>
                </c:pt>
                <c:pt idx="116">
                  <c:v>3.3283336652134645</c:v>
                </c:pt>
                <c:pt idx="117">
                  <c:v>3.3077207764344605</c:v>
                </c:pt>
                <c:pt idx="118">
                  <c:v>3.2679827897170437</c:v>
                </c:pt>
                <c:pt idx="119">
                  <c:v>3.2106618963214246</c:v>
                </c:pt>
                <c:pt idx="120">
                  <c:v>3.1397933528620841</c:v>
                </c:pt>
                <c:pt idx="121">
                  <c:v>3.0626227059756195</c:v>
                </c:pt>
                <c:pt idx="122">
                  <c:v>2.9899012188813079</c:v>
                </c:pt>
                <c:pt idx="123">
                  <c:v>2.935630790810265</c:v>
                </c:pt>
                <c:pt idx="124">
                  <c:v>2.9162167839614375</c:v>
                </c:pt>
                <c:pt idx="125">
                  <c:v>2.9490852272176284</c:v>
                </c:pt>
                <c:pt idx="126">
                  <c:v>3.0509120255697262</c:v>
                </c:pt>
                <c:pt idx="127">
                  <c:v>3.2356807567251331</c:v>
                </c:pt>
                <c:pt idx="128">
                  <c:v>3.5128222657334969</c:v>
                </c:pt>
                <c:pt idx="129">
                  <c:v>3.8856896499509719</c:v>
                </c:pt>
                <c:pt idx="130">
                  <c:v>4.3505880421291696</c:v>
                </c:pt>
                <c:pt idx="131">
                  <c:v>4.8965155819666935</c:v>
                </c:pt>
                <c:pt idx="132">
                  <c:v>5.5056881857767781</c:v>
                </c:pt>
                <c:pt idx="133">
                  <c:v>6.1548253780010551</c:v>
                </c:pt>
                <c:pt idx="134">
                  <c:v>6.8170774189768863</c:v>
                </c:pt>
                <c:pt idx="135">
                  <c:v>7.464385902971781</c:v>
                </c:pt>
                <c:pt idx="136">
                  <c:v>8.0700023539492598</c:v>
                </c:pt>
                <c:pt idx="137">
                  <c:v>8.610853641902299</c:v>
                </c:pt>
                <c:pt idx="138">
                  <c:v>9.0694490603931861</c:v>
                </c:pt>
                <c:pt idx="139">
                  <c:v>9.4350768863528618</c:v>
                </c:pt>
                <c:pt idx="140">
                  <c:v>9.7041359103262561</c:v>
                </c:pt>
                <c:pt idx="141">
                  <c:v>9.8795780337925496</c:v>
                </c:pt>
                <c:pt idx="142">
                  <c:v>9.9695806373067235</c:v>
                </c:pt>
                <c:pt idx="143">
                  <c:v>9.9856950602630477</c:v>
                </c:pt>
                <c:pt idx="144">
                  <c:v>9.9408029960698627</c:v>
                </c:pt>
                <c:pt idx="145">
                  <c:v>9.8472355218111147</c:v>
                </c:pt>
                <c:pt idx="146">
                  <c:v>9.7153625426872239</c:v>
                </c:pt>
                <c:pt idx="147">
                  <c:v>9.5528526196500891</c:v>
                </c:pt>
                <c:pt idx="148">
                  <c:v>9.3646584842713221</c:v>
                </c:pt>
                <c:pt idx="149">
                  <c:v>9.1536353051539141</c:v>
                </c:pt>
                <c:pt idx="150">
                  <c:v>8.9215806730296734</c:v>
                </c:pt>
                <c:pt idx="151">
                  <c:v>8.6704222918327289</c:v>
                </c:pt>
                <c:pt idx="152">
                  <c:v>8.4032811205542544</c:v>
                </c:pt>
                <c:pt idx="153">
                  <c:v>8.1251965931242083</c:v>
                </c:pt>
                <c:pt idx="154">
                  <c:v>7.8433951343157986</c:v>
                </c:pt>
                <c:pt idx="155">
                  <c:v>7.5670857443913135</c:v>
                </c:pt>
                <c:pt idx="156">
                  <c:v>7.3068517501002983</c:v>
                </c:pt>
                <c:pt idx="157">
                  <c:v>7.0737604817102211</c:v>
                </c:pt>
                <c:pt idx="158">
                  <c:v>6.8783301358512556</c:v>
                </c:pt>
                <c:pt idx="159">
                  <c:v>6.7294841768447249</c:v>
                </c:pt>
                <c:pt idx="160">
                  <c:v>6.6336027893049865</c:v>
                </c:pt>
                <c:pt idx="161">
                  <c:v>6.5937613176410217</c:v>
                </c:pt>
                <c:pt idx="162">
                  <c:v>6.609233607755721</c:v>
                </c:pt>
                <c:pt idx="163">
                  <c:v>6.6753310443229754</c:v>
                </c:pt>
                <c:pt idx="164">
                  <c:v>6.7836364724781522</c:v>
                </c:pt>
                <c:pt idx="165">
                  <c:v>6.9226654712159483</c:v>
                </c:pt>
                <c:pt idx="166">
                  <c:v>7.078940043758557</c:v>
                </c:pt>
                <c:pt idx="167">
                  <c:v>7.23839560507228</c:v>
                </c:pt>
                <c:pt idx="168">
                  <c:v>7.3879749180720315</c:v>
                </c:pt>
                <c:pt idx="169">
                  <c:v>7.5172118276484747</c:v>
                </c:pt>
                <c:pt idx="170">
                  <c:v>7.6195912485640989</c:v>
                </c:pt>
                <c:pt idx="171">
                  <c:v>7.6934988590739755</c:v>
                </c:pt>
                <c:pt idx="172">
                  <c:v>7.7426396625159937</c:v>
                </c:pt>
                <c:pt idx="173">
                  <c:v>7.7758911385031038</c:v>
                </c:pt>
                <c:pt idx="174">
                  <c:v>7.8066389493385495</c:v>
                </c:pt>
                <c:pt idx="175">
                  <c:v>7.8516980320871363</c:v>
                </c:pt>
                <c:pt idx="176">
                  <c:v>7.9299377491754406</c:v>
                </c:pt>
                <c:pt idx="177">
                  <c:v>8.0607116734224178</c:v>
                </c:pt>
                <c:pt idx="178">
                  <c:v>8.2621609577615907</c:v>
                </c:pt>
                <c:pt idx="179">
                  <c:v>8.5494425375336327</c:v>
                </c:pt>
                <c:pt idx="180">
                  <c:v>8.9329516519297361</c:v>
                </c:pt>
                <c:pt idx="181">
                  <c:v>9.416667100333818</c:v>
                </c:pt>
                <c:pt idx="182">
                  <c:v>9.9968287942795335</c:v>
                </c:pt>
                <c:pt idx="183">
                  <c:v>10.661222283600051</c:v>
                </c:pt>
                <c:pt idx="184">
                  <c:v>11.389349001623735</c:v>
                </c:pt>
                <c:pt idx="185">
                  <c:v>12.153670853543213</c:v>
                </c:pt>
                <c:pt idx="186">
                  <c:v>12.921929744827388</c:v>
                </c:pt>
                <c:pt idx="187">
                  <c:v>13.66029133014492</c:v>
                </c:pt>
                <c:pt idx="188">
                  <c:v>14.336815779321631</c:v>
                </c:pt>
                <c:pt idx="189">
                  <c:v>14.924599343183299</c:v>
                </c:pt>
                <c:pt idx="190">
                  <c:v>15.403928161065771</c:v>
                </c:pt>
                <c:pt idx="191">
                  <c:v>15.762968409024044</c:v>
                </c:pt>
                <c:pt idx="192">
                  <c:v>15.996855606696272</c:v>
                </c:pt>
                <c:pt idx="193">
                  <c:v>16.105456724263142</c:v>
                </c:pt>
                <c:pt idx="194">
                  <c:v>16.090444845795044</c:v>
                </c:pt>
                <c:pt idx="195">
                  <c:v>15.952533848200364</c:v>
                </c:pt>
                <c:pt idx="196">
                  <c:v>15.689697191260947</c:v>
                </c:pt>
                <c:pt idx="197">
                  <c:v>15.296935357097601</c:v>
                </c:pt>
                <c:pt idx="198">
                  <c:v>14.76772812994521</c:v>
                </c:pt>
                <c:pt idx="199">
                  <c:v>14.096831580973127</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HedgeBedarf!$AR$5:$AR$205</c:f>
              <c:numCache>
                <c:formatCode>0.0</c:formatCode>
                <c:ptCount val="201"/>
                <c:pt idx="0">
                  <c:v>1.8055122052945995E-199</c:v>
                </c:pt>
                <c:pt idx="1">
                  <c:v>1.3382419138901208E-197</c:v>
                </c:pt>
                <c:pt idx="2">
                  <c:v>9.7449939738980564E-196</c:v>
                </c:pt>
                <c:pt idx="3">
                  <c:v>6.9715128750073177E-194</c:v>
                </c:pt>
                <c:pt idx="4">
                  <c:v>4.8995561305743836E-192</c:v>
                </c:pt>
                <c:pt idx="5">
                  <c:v>3.3826447301054973E-190</c:v>
                </c:pt>
                <c:pt idx="6">
                  <c:v>2.2940963496813645E-188</c:v>
                </c:pt>
                <c:pt idx="7">
                  <c:v>1.528298459377374E-186</c:v>
                </c:pt>
                <c:pt idx="8">
                  <c:v>1.0000726692471074E-184</c:v>
                </c:pt>
                <c:pt idx="9">
                  <c:v>6.427874358137469E-183</c:v>
                </c:pt>
                <c:pt idx="10">
                  <c:v>4.0578985057977588E-181</c:v>
                </c:pt>
                <c:pt idx="11">
                  <c:v>2.5160454029639892E-179</c:v>
                </c:pt>
                <c:pt idx="12">
                  <c:v>1.5321621836318669E-177</c:v>
                </c:pt>
                <c:pt idx="13">
                  <c:v>9.1631632398954769E-176</c:v>
                </c:pt>
                <c:pt idx="14">
                  <c:v>5.3817800287638584E-174</c:v>
                </c:pt>
                <c:pt idx="15">
                  <c:v>3.104071239293896E-172</c:v>
                </c:pt>
                <c:pt idx="16">
                  <c:v>1.7581178601451656E-170</c:v>
                </c:pt>
                <c:pt idx="17">
                  <c:v>9.778228437865826E-169</c:v>
                </c:pt>
                <c:pt idx="18">
                  <c:v>5.3401510973077149E-167</c:v>
                </c:pt>
                <c:pt idx="19">
                  <c:v>2.8636064924233789E-165</c:v>
                </c:pt>
                <c:pt idx="20">
                  <c:v>1.5077341745467048E-163</c:v>
                </c:pt>
                <c:pt idx="21">
                  <c:v>7.7942270771506551E-162</c:v>
                </c:pt>
                <c:pt idx="22">
                  <c:v>3.9558819263444537E-160</c:v>
                </c:pt>
                <c:pt idx="23">
                  <c:v>1.9711546513119218E-158</c:v>
                </c:pt>
                <c:pt idx="24">
                  <c:v>9.6425140338394422E-157</c:v>
                </c:pt>
                <c:pt idx="25">
                  <c:v>4.6305984055334995E-155</c:v>
                </c:pt>
                <c:pt idx="26">
                  <c:v>2.1829623068180141E-153</c:v>
                </c:pt>
                <c:pt idx="27">
                  <c:v>1.010188978552653E-151</c:v>
                </c:pt>
                <c:pt idx="28">
                  <c:v>4.5887166523458618E-150</c:v>
                </c:pt>
                <c:pt idx="29">
                  <c:v>2.0459593740076917E-148</c:v>
                </c:pt>
                <c:pt idx="30">
                  <c:v>8.9537467873851179E-147</c:v>
                </c:pt>
                <c:pt idx="31">
                  <c:v>3.8459134315952102E-145</c:v>
                </c:pt>
                <c:pt idx="32">
                  <c:v>1.6213094559456172E-143</c:v>
                </c:pt>
                <c:pt idx="33">
                  <c:v>6.7079347569763809E-142</c:v>
                </c:pt>
                <c:pt idx="34">
                  <c:v>2.7236606791198928E-140</c:v>
                </c:pt>
                <c:pt idx="35">
                  <c:v>1.0852833716269292E-138</c:v>
                </c:pt>
                <c:pt idx="36">
                  <c:v>4.2436930089630261E-137</c:v>
                </c:pt>
                <c:pt idx="37">
                  <c:v>1.6283212236441696E-135</c:v>
                </c:pt>
                <c:pt idx="38">
                  <c:v>6.1307857446468961E-134</c:v>
                </c:pt>
                <c:pt idx="39">
                  <c:v>2.264940033542718E-132</c:v>
                </c:pt>
                <c:pt idx="40">
                  <c:v>8.2100601603039486E-131</c:v>
                </c:pt>
                <c:pt idx="41">
                  <c:v>2.9199105454539562E-129</c:v>
                </c:pt>
                <c:pt idx="42">
                  <c:v>1.0188513104670243E-127</c:v>
                </c:pt>
                <c:pt idx="43">
                  <c:v>3.487824058518128E-126</c:v>
                </c:pt>
                <c:pt idx="44">
                  <c:v>1.171346105225068E-124</c:v>
                </c:pt>
                <c:pt idx="45">
                  <c:v>3.8591102768542798E-123</c:v>
                </c:pt>
                <c:pt idx="46">
                  <c:v>1.2472248688160754E-121</c:v>
                </c:pt>
                <c:pt idx="47">
                  <c:v>3.9540509414557916E-120</c:v>
                </c:pt>
                <c:pt idx="48">
                  <c:v>1.2296002786309226E-118</c:v>
                </c:pt>
                <c:pt idx="49">
                  <c:v>3.750542346267349E-117</c:v>
                </c:pt>
                <c:pt idx="50">
                  <c:v>1.1220619085494577E-115</c:v>
                </c:pt>
                <c:pt idx="51">
                  <c:v>3.2924285061097046E-114</c:v>
                </c:pt>
                <c:pt idx="52">
                  <c:v>9.4749472675497697E-113</c:v>
                </c:pt>
                <c:pt idx="53">
                  <c:v>2.6741283941365399E-111</c:v>
                </c:pt>
                <c:pt idx="54">
                  <c:v>7.4014493177861082E-110</c:v>
                </c:pt>
                <c:pt idx="55">
                  <c:v>2.0089279598888653E-108</c:v>
                </c:pt>
                <c:pt idx="56">
                  <c:v>5.3469856585136448E-107</c:v>
                </c:pt>
                <c:pt idx="57">
                  <c:v>1.3955155638913542E-105</c:v>
                </c:pt>
                <c:pt idx="58">
                  <c:v>3.5712912468846531E-104</c:v>
                </c:pt>
                <c:pt idx="59">
                  <c:v>8.9611685923204315E-103</c:v>
                </c:pt>
                <c:pt idx="60">
                  <c:v>2.2046347993745283E-101</c:v>
                </c:pt>
                <c:pt idx="61">
                  <c:v>5.317715530591834E-100</c:v>
                </c:pt>
                <c:pt idx="62">
                  <c:v>1.2575166415739838E-98</c:v>
                </c:pt>
                <c:pt idx="63">
                  <c:v>2.9153204942683715E-97</c:v>
                </c:pt>
                <c:pt idx="64">
                  <c:v>6.6256194136369159E-96</c:v>
                </c:pt>
                <c:pt idx="65">
                  <c:v>1.4761073234303509E-94</c:v>
                </c:pt>
                <c:pt idx="66">
                  <c:v>3.2236231804649579E-93</c:v>
                </c:pt>
                <c:pt idx="67">
                  <c:v>6.9006352221219101E-92</c:v>
                </c:pt>
                <c:pt idx="68">
                  <c:v>1.4478910336235757E-90</c:v>
                </c:pt>
                <c:pt idx="69">
                  <c:v>2.9776126383606207E-89</c:v>
                </c:pt>
                <c:pt idx="70">
                  <c:v>6.0016338912532066E-88</c:v>
                </c:pt>
                <c:pt idx="71">
                  <c:v>1.1855591009939799E-86</c:v>
                </c:pt>
                <c:pt idx="72">
                  <c:v>2.2951586951644448E-85</c:v>
                </c:pt>
                <c:pt idx="73">
                  <c:v>4.354330461776048E-84</c:v>
                </c:pt>
                <c:pt idx="74">
                  <c:v>8.0952920937792619E-83</c:v>
                </c:pt>
                <c:pt idx="75">
                  <c:v>1.4747873751348685E-81</c:v>
                </c:pt>
                <c:pt idx="76">
                  <c:v>2.6326631141378292E-80</c:v>
                </c:pt>
                <c:pt idx="77">
                  <c:v>4.6048274133275897E-79</c:v>
                </c:pt>
                <c:pt idx="78">
                  <c:v>7.8916312110704043E-78</c:v>
                </c:pt>
                <c:pt idx="79">
                  <c:v>1.3250695858290854E-76</c:v>
                </c:pt>
                <c:pt idx="80">
                  <c:v>2.1797774534308066E-75</c:v>
                </c:pt>
                <c:pt idx="81">
                  <c:v>3.5129360225761094E-74</c:v>
                </c:pt>
                <c:pt idx="82">
                  <c:v>5.5462053803593665E-73</c:v>
                </c:pt>
                <c:pt idx="83">
                  <c:v>8.5777275531903346E-72</c:v>
                </c:pt>
                <c:pt idx="84">
                  <c:v>1.2995173198079992E-70</c:v>
                </c:pt>
                <c:pt idx="85">
                  <c:v>1.9284496837594141E-69</c:v>
                </c:pt>
                <c:pt idx="86">
                  <c:v>2.8030692046253227E-68</c:v>
                </c:pt>
                <c:pt idx="87">
                  <c:v>3.9906295120118105E-67</c:v>
                </c:pt>
                <c:pt idx="88">
                  <c:v>5.5643425150000496E-66</c:v>
                </c:pt>
                <c:pt idx="89">
                  <c:v>7.5986053716698757E-65</c:v>
                </c:pt>
                <c:pt idx="90">
                  <c:v>1.016211744072874E-63</c:v>
                </c:pt>
                <c:pt idx="91">
                  <c:v>1.3309062606122156E-62</c:v>
                </c:pt>
                <c:pt idx="92">
                  <c:v>1.7068929330194813E-61</c:v>
                </c:pt>
                <c:pt idx="93">
                  <c:v>2.1435973989959919E-60</c:v>
                </c:pt>
                <c:pt idx="94">
                  <c:v>2.6359722018467537E-59</c:v>
                </c:pt>
                <c:pt idx="95">
                  <c:v>3.1738148555079746E-58</c:v>
                </c:pt>
                <c:pt idx="96">
                  <c:v>3.7415190712780516E-57</c:v>
                </c:pt>
                <c:pt idx="97">
                  <c:v>4.3183949926124278E-56</c:v>
                </c:pt>
                <c:pt idx="98">
                  <c:v>4.8796330343945972E-55</c:v>
                </c:pt>
                <c:pt idx="99">
                  <c:v>5.3978982386406968E-54</c:v>
                </c:pt>
                <c:pt idx="100">
                  <c:v>5.8454405203948616E-53</c:v>
                </c:pt>
                <c:pt idx="101">
                  <c:v>6.1965088128807833E-52</c:v>
                </c:pt>
                <c:pt idx="102">
                  <c:v>6.4297839507353572E-51</c:v>
                </c:pt>
                <c:pt idx="103">
                  <c:v>6.5305136249321172E-50</c:v>
                </c:pt>
                <c:pt idx="104">
                  <c:v>6.4920533111093783E-49</c:v>
                </c:pt>
                <c:pt idx="105">
                  <c:v>6.3165898589944854E-48</c:v>
                </c:pt>
                <c:pt idx="106">
                  <c:v>6.0149384514539137E-47</c:v>
                </c:pt>
                <c:pt idx="107">
                  <c:v>5.6054386915111704E-46</c:v>
                </c:pt>
                <c:pt idx="108">
                  <c:v>5.1121065483078277E-45</c:v>
                </c:pt>
                <c:pt idx="109">
                  <c:v>4.562301441154352E-44</c:v>
                </c:pt>
                <c:pt idx="110">
                  <c:v>3.9842237759905499E-43</c:v>
                </c:pt>
                <c:pt idx="111">
                  <c:v>3.4045598252532446E-42</c:v>
                </c:pt>
                <c:pt idx="112">
                  <c:v>2.8465414407433017E-41</c:v>
                </c:pt>
                <c:pt idx="113">
                  <c:v>2.3286010825574896E-40</c:v>
                </c:pt>
                <c:pt idx="114">
                  <c:v>1.8636975330340877E-39</c:v>
                </c:pt>
                <c:pt idx="115">
                  <c:v>1.4592852125571351E-38</c:v>
                </c:pt>
                <c:pt idx="116">
                  <c:v>1.1178176715886723E-37</c:v>
                </c:pt>
                <c:pt idx="117">
                  <c:v>8.3762451224412732E-37</c:v>
                </c:pt>
                <c:pt idx="118">
                  <c:v>6.1398383735166443E-36</c:v>
                </c:pt>
                <c:pt idx="119">
                  <c:v>4.4022545059492389E-35</c:v>
                </c:pt>
                <c:pt idx="120">
                  <c:v>3.08734705050156E-34</c:v>
                </c:pt>
                <c:pt idx="121">
                  <c:v>2.1177235202126829E-33</c:v>
                </c:pt>
                <c:pt idx="122">
                  <c:v>1.4207181720757707E-32</c:v>
                </c:pt>
                <c:pt idx="123">
                  <c:v>9.3214354657345015E-32</c:v>
                </c:pt>
                <c:pt idx="124">
                  <c:v>5.9810181611823224E-31</c:v>
                </c:pt>
                <c:pt idx="125">
                  <c:v>3.7528926276436945E-30</c:v>
                </c:pt>
                <c:pt idx="126">
                  <c:v>2.3026982944930362E-29</c:v>
                </c:pt>
                <c:pt idx="127">
                  <c:v>1.3815575015757058E-28</c:v>
                </c:pt>
                <c:pt idx="128">
                  <c:v>8.1048133340880118E-28</c:v>
                </c:pt>
                <c:pt idx="129">
                  <c:v>4.6487934346636616E-27</c:v>
                </c:pt>
                <c:pt idx="130">
                  <c:v>2.6070038513845768E-26</c:v>
                </c:pt>
                <c:pt idx="131">
                  <c:v>1.4293159955344645E-25</c:v>
                </c:pt>
                <c:pt idx="132">
                  <c:v>7.6609197666121327E-25</c:v>
                </c:pt>
                <c:pt idx="133">
                  <c:v>4.0140292167945293E-24</c:v>
                </c:pt>
                <c:pt idx="134">
                  <c:v>2.0559281415736621E-23</c:v>
                </c:pt>
                <c:pt idx="135">
                  <c:v>1.0293045820673937E-22</c:v>
                </c:pt>
                <c:pt idx="136">
                  <c:v>5.0369680358572657E-22</c:v>
                </c:pt>
                <c:pt idx="137">
                  <c:v>2.4091536165387147E-21</c:v>
                </c:pt>
                <c:pt idx="138">
                  <c:v>1.1261868469354692E-20</c:v>
                </c:pt>
                <c:pt idx="139">
                  <c:v>5.1450271663835266E-20</c:v>
                </c:pt>
                <c:pt idx="140">
                  <c:v>2.2970831492150755E-19</c:v>
                </c:pt>
                <c:pt idx="141">
                  <c:v>1.0022085293505051E-18</c:v>
                </c:pt>
                <c:pt idx="142">
                  <c:v>4.2727971408982214E-18</c:v>
                </c:pt>
                <c:pt idx="143">
                  <c:v>1.7799986615696469E-17</c:v>
                </c:pt>
                <c:pt idx="144">
                  <c:v>7.2453717359527411E-17</c:v>
                </c:pt>
                <c:pt idx="145">
                  <c:v>2.8814798853736528E-16</c:v>
                </c:pt>
                <c:pt idx="146">
                  <c:v>1.1196047068145992E-15</c:v>
                </c:pt>
                <c:pt idx="147">
                  <c:v>4.2499936044893329E-15</c:v>
                </c:pt>
                <c:pt idx="148">
                  <c:v>1.5760371929561291E-14</c:v>
                </c:pt>
                <c:pt idx="149">
                  <c:v>5.7092546294794034E-14</c:v>
                </c:pt>
                <c:pt idx="150">
                  <c:v>2.0202597945102361E-13</c:v>
                </c:pt>
                <c:pt idx="151">
                  <c:v>6.9828052942008305E-13</c:v>
                </c:pt>
                <c:pt idx="152">
                  <c:v>2.3573688770218857E-12</c:v>
                </c:pt>
                <c:pt idx="153">
                  <c:v>7.772845053895168E-12</c:v>
                </c:pt>
                <c:pt idx="154">
                  <c:v>2.5030367737216373E-11</c:v>
                </c:pt>
                <c:pt idx="155">
                  <c:v>7.8717095212562461E-11</c:v>
                </c:pt>
                <c:pt idx="156">
                  <c:v>2.4174934470811949E-10</c:v>
                </c:pt>
                <c:pt idx="157">
                  <c:v>7.2499619435505657E-10</c:v>
                </c:pt>
                <c:pt idx="158">
                  <c:v>2.1230490791920704E-9</c:v>
                </c:pt>
                <c:pt idx="159">
                  <c:v>6.0704081029659216E-9</c:v>
                </c:pt>
                <c:pt idx="160">
                  <c:v>1.6946846862580995E-8</c:v>
                </c:pt>
                <c:pt idx="161">
                  <c:v>4.6190498262860938E-8</c:v>
                </c:pt>
                <c:pt idx="162">
                  <c:v>1.2291039964521043E-7</c:v>
                </c:pt>
                <c:pt idx="163">
                  <c:v>3.1928338785848816E-7</c:v>
                </c:pt>
                <c:pt idx="164">
                  <c:v>8.0964593803712856E-7</c:v>
                </c:pt>
                <c:pt idx="165">
                  <c:v>2.004123378457518E-6</c:v>
                </c:pt>
                <c:pt idx="166">
                  <c:v>4.8422095544080976E-6</c:v>
                </c:pt>
                <c:pt idx="167">
                  <c:v>1.1419097706864872E-5</c:v>
                </c:pt>
                <c:pt idx="168">
                  <c:v>2.6282598441761122E-5</c:v>
                </c:pt>
                <c:pt idx="169">
                  <c:v>5.9038087747608068E-5</c:v>
                </c:pt>
                <c:pt idx="170">
                  <c:v>1.2942043519230054E-4</c:v>
                </c:pt>
                <c:pt idx="171">
                  <c:v>2.7685928319006251E-4</c:v>
                </c:pt>
                <c:pt idx="172">
                  <c:v>5.7793634101487869E-4</c:v>
                </c:pt>
                <c:pt idx="173">
                  <c:v>1.1771845840042052E-3</c:v>
                </c:pt>
                <c:pt idx="174">
                  <c:v>2.3395465682604089E-3</c:v>
                </c:pt>
                <c:pt idx="175">
                  <c:v>4.5364931071914345E-3</c:v>
                </c:pt>
                <c:pt idx="176">
                  <c:v>8.5820109780074382E-3</c:v>
                </c:pt>
                <c:pt idx="177">
                  <c:v>1.5838603627075544E-2</c:v>
                </c:pt>
                <c:pt idx="178">
                  <c:v>2.8515595339992282E-2</c:v>
                </c:pt>
                <c:pt idx="179">
                  <c:v>5.0080007606635168E-2</c:v>
                </c:pt>
                <c:pt idx="180">
                  <c:v>8.5790921053900543E-2</c:v>
                </c:pt>
                <c:pt idx="181">
                  <c:v>0.14334806502398495</c:v>
                </c:pt>
                <c:pt idx="182">
                  <c:v>0.23361160172275991</c:v>
                </c:pt>
                <c:pt idx="183">
                  <c:v>0.37130218239620005</c:v>
                </c:pt>
                <c:pt idx="184">
                  <c:v>0.57553206180369887</c:v>
                </c:pt>
                <c:pt idx="185">
                  <c:v>0.86995906779557886</c:v>
                </c:pt>
                <c:pt idx="186">
                  <c:v>1.2823119533187828</c:v>
                </c:pt>
                <c:pt idx="187">
                  <c:v>1.8430299049918362</c:v>
                </c:pt>
                <c:pt idx="188">
                  <c:v>2.582813729973743</c:v>
                </c:pt>
                <c:pt idx="189">
                  <c:v>3.5290185661724549</c:v>
                </c:pt>
                <c:pt idx="190">
                  <c:v>4.7010301776695833</c:v>
                </c:pt>
                <c:pt idx="191">
                  <c:v>6.1050385052029279</c:v>
                </c:pt>
                <c:pt idx="192">
                  <c:v>7.7289060479148333</c:v>
                </c:pt>
                <c:pt idx="193">
                  <c:v>9.5380551064856238</c:v>
                </c:pt>
                <c:pt idx="194">
                  <c:v>11.473387918787072</c:v>
                </c:pt>
                <c:pt idx="195">
                  <c:v>13.452140580534245</c:v>
                </c:pt>
                <c:pt idx="196">
                  <c:v>15.372225653736413</c:v>
                </c:pt>
                <c:pt idx="197">
                  <c:v>17.120066563944476</c:v>
                </c:pt>
                <c:pt idx="198">
                  <c:v>18.581259421181326</c:v>
                </c:pt>
                <c:pt idx="199">
                  <c:v>19.652755252163068</c:v>
                </c:pt>
                <c:pt idx="200">
                  <c:v>20.254796864908251</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'HedgeBedarf+01'!$AR$5:$AR$205</c:f>
              <c:numCache>
                <c:formatCode>0.0</c:formatCode>
                <c:ptCount val="201"/>
                <c:pt idx="0">
                  <c:v>1.566103866430784E-3</c:v>
                </c:pt>
                <c:pt idx="1">
                  <c:v>1.6422618618201653E-3</c:v>
                </c:pt>
                <c:pt idx="2">
                  <c:v>1.72180493343989E-3</c:v>
                </c:pt>
                <c:pt idx="3">
                  <c:v>1.8048662919431622E-3</c:v>
                </c:pt>
                <c:pt idx="4">
                  <c:v>1.8915834976469196E-3</c:v>
                </c:pt>
                <c:pt idx="5">
                  <c:v>1.9820985580516629E-3</c:v>
                </c:pt>
                <c:pt idx="6">
                  <c:v>2.0765580253089746E-3</c:v>
                </c:pt>
                <c:pt idx="7">
                  <c:v>2.1751130934971755E-3</c:v>
                </c:pt>
                <c:pt idx="8">
                  <c:v>2.2779196955574179E-3</c:v>
                </c:pt>
                <c:pt idx="9">
                  <c:v>2.3851385997359391E-3</c:v>
                </c:pt>
                <c:pt idx="10">
                  <c:v>2.4969355053705801E-3</c:v>
                </c:pt>
                <c:pt idx="11">
                  <c:v>2.6134811378512482E-3</c:v>
                </c:pt>
                <c:pt idx="12">
                  <c:v>2.7349513425769805E-3</c:v>
                </c:pt>
                <c:pt idx="13">
                  <c:v>2.861527177724615E-3</c:v>
                </c:pt>
                <c:pt idx="14">
                  <c:v>2.9933950056349706E-3</c:v>
                </c:pt>
                <c:pt idx="15">
                  <c:v>3.1307465826158677E-3</c:v>
                </c:pt>
                <c:pt idx="16">
                  <c:v>3.2737791469520617E-3</c:v>
                </c:pt>
                <c:pt idx="17">
                  <c:v>3.4226955049054403E-3</c:v>
                </c:pt>
                <c:pt idx="18">
                  <c:v>3.5777041144789946E-3</c:v>
                </c:pt>
                <c:pt idx="19">
                  <c:v>3.7390191667113341E-3</c:v>
                </c:pt>
                <c:pt idx="20">
                  <c:v>3.9068606642605232E-3</c:v>
                </c:pt>
                <c:pt idx="21">
                  <c:v>4.0814544970264417E-3</c:v>
                </c:pt>
                <c:pt idx="22">
                  <c:v>4.2630325145543366E-3</c:v>
                </c:pt>
                <c:pt idx="23">
                  <c:v>4.4518325949542978E-3</c:v>
                </c:pt>
                <c:pt idx="24">
                  <c:v>4.6480987100620376E-3</c:v>
                </c:pt>
                <c:pt idx="25">
                  <c:v>4.8520809865601035E-3</c:v>
                </c:pt>
                <c:pt idx="26">
                  <c:v>5.0640357627710422E-3</c:v>
                </c:pt>
                <c:pt idx="27">
                  <c:v>5.2842256408251204E-3</c:v>
                </c:pt>
                <c:pt idx="28">
                  <c:v>5.5129195338992198E-3</c:v>
                </c:pt>
                <c:pt idx="29">
                  <c:v>5.7503927082169495E-3</c:v>
                </c:pt>
                <c:pt idx="30">
                  <c:v>5.9969268194910493E-3</c:v>
                </c:pt>
                <c:pt idx="31">
                  <c:v>6.2528099434844275E-3</c:v>
                </c:pt>
                <c:pt idx="32">
                  <c:v>6.5183366003601275E-3</c:v>
                </c:pt>
                <c:pt idx="33">
                  <c:v>6.7938077724824632E-3</c:v>
                </c:pt>
                <c:pt idx="34">
                  <c:v>7.079530915327645E-3</c:v>
                </c:pt>
                <c:pt idx="35">
                  <c:v>7.3758199611576617E-3</c:v>
                </c:pt>
                <c:pt idx="36">
                  <c:v>7.6829953151033997E-3</c:v>
                </c:pt>
                <c:pt idx="37">
                  <c:v>8.0013838433012439E-3</c:v>
                </c:pt>
                <c:pt idx="38">
                  <c:v>8.3313188527235349E-3</c:v>
                </c:pt>
                <c:pt idx="39">
                  <c:v>8.6731400623369769E-3</c:v>
                </c:pt>
                <c:pt idx="40">
                  <c:v>9.0271935652230274E-3</c:v>
                </c:pt>
                <c:pt idx="41">
                  <c:v>9.3938317812918212E-3</c:v>
                </c:pt>
                <c:pt idx="42">
                  <c:v>9.7734134002168196E-3</c:v>
                </c:pt>
                <c:pt idx="43">
                  <c:v>1.0166303314218757E-2</c:v>
                </c:pt>
                <c:pt idx="44">
                  <c:v>1.0572872540327438E-2</c:v>
                </c:pt>
                <c:pt idx="45">
                  <c:v>1.0993498131746859E-2</c:v>
                </c:pt>
                <c:pt idx="46">
                  <c:v>1.1428563077953134E-2</c:v>
                </c:pt>
                <c:pt idx="47">
                  <c:v>1.187845619315688E-2</c:v>
                </c:pt>
                <c:pt idx="48">
                  <c:v>1.2343571992760491E-2</c:v>
                </c:pt>
                <c:pt idx="49">
                  <c:v>1.2824310557447613E-2</c:v>
                </c:pt>
                <c:pt idx="50">
                  <c:v>1.3321077384546668E-2</c:v>
                </c:pt>
                <c:pt idx="51">
                  <c:v>1.3834283226311297E-2</c:v>
                </c:pt>
                <c:pt idx="52">
                  <c:v>1.4364343914770903E-2</c:v>
                </c:pt>
                <c:pt idx="53">
                  <c:v>1.4911680172811049E-2</c:v>
                </c:pt>
                <c:pt idx="54">
                  <c:v>1.5476717411147969E-2</c:v>
                </c:pt>
                <c:pt idx="55">
                  <c:v>1.605988551087377E-2</c:v>
                </c:pt>
                <c:pt idx="56">
                  <c:v>1.6661618591260443E-2</c:v>
                </c:pt>
                <c:pt idx="57">
                  <c:v>1.7282354762515922E-2</c:v>
                </c:pt>
                <c:pt idx="58">
                  <c:v>1.7922535863203262E-2</c:v>
                </c:pt>
                <c:pt idx="59">
                  <c:v>1.8582607182047291E-2</c:v>
                </c:pt>
                <c:pt idx="60">
                  <c:v>1.9263017163862348E-2</c:v>
                </c:pt>
                <c:pt idx="61">
                  <c:v>1.9964217099355818E-2</c:v>
                </c:pt>
                <c:pt idx="62">
                  <c:v>2.0686660798579028E-2</c:v>
                </c:pt>
                <c:pt idx="63">
                  <c:v>2.1430804247809607E-2</c:v>
                </c:pt>
                <c:pt idx="64">
                  <c:v>2.2197105249674342E-2</c:v>
                </c:pt>
                <c:pt idx="65">
                  <c:v>2.2986023046342216E-2</c:v>
                </c:pt>
                <c:pt idx="66">
                  <c:v>2.3798017925633345E-2</c:v>
                </c:pt>
                <c:pt idx="67">
                  <c:v>2.4633550809917682E-2</c:v>
                </c:pt>
                <c:pt idx="68">
                  <c:v>2.5493082827703229E-2</c:v>
                </c:pt>
                <c:pt idx="69">
                  <c:v>2.6377074867831345E-2</c:v>
                </c:pt>
                <c:pt idx="70">
                  <c:v>2.7285987116230037E-2</c:v>
                </c:pt>
                <c:pt idx="71">
                  <c:v>2.8220278575205659E-2</c:v>
                </c:pt>
                <c:pt idx="72">
                  <c:v>2.9180406565273802E-2</c:v>
                </c:pt>
                <c:pt idx="73">
                  <c:v>3.0166826209568974E-2</c:v>
                </c:pt>
                <c:pt idx="74">
                  <c:v>3.1179989900904183E-2</c:v>
                </c:pt>
                <c:pt idx="75">
                  <c:v>3.2220346751577152E-2</c:v>
                </c:pt>
                <c:pt idx="76">
                  <c:v>3.3288342026060194E-2</c:v>
                </c:pt>
                <c:pt idx="77">
                  <c:v>3.4384416556748829E-2</c:v>
                </c:pt>
                <c:pt idx="78">
                  <c:v>3.5509006142969216E-2</c:v>
                </c:pt>
                <c:pt idx="79">
                  <c:v>3.6662540933492568E-2</c:v>
                </c:pt>
                <c:pt idx="80">
                  <c:v>3.7845444792842381E-2</c:v>
                </c:pt>
                <c:pt idx="81">
                  <c:v>3.9058134651710277E-2</c:v>
                </c:pt>
                <c:pt idx="82">
                  <c:v>4.0301019841847079E-2</c:v>
                </c:pt>
                <c:pt idx="83">
                  <c:v>4.1574501415835616E-2</c:v>
                </c:pt>
                <c:pt idx="84">
                  <c:v>4.2878971452185763E-2</c:v>
                </c:pt>
                <c:pt idx="85">
                  <c:v>4.421481234624304E-2</c:v>
                </c:pt>
                <c:pt idx="86">
                  <c:v>4.5582396087448553E-2</c:v>
                </c:pt>
                <c:pt idx="87">
                  <c:v>4.6982083523518445E-2</c:v>
                </c:pt>
                <c:pt idx="88">
                  <c:v>4.8414223612169682E-2</c:v>
                </c:pt>
                <c:pt idx="89">
                  <c:v>4.9879152661062853E-2</c:v>
                </c:pt>
                <c:pt idx="90">
                  <c:v>5.1377193556666957E-2</c:v>
                </c:pt>
                <c:pt idx="91">
                  <c:v>5.2908654982809389E-2</c:v>
                </c:pt>
                <c:pt idx="92">
                  <c:v>5.4473830629721109E-2</c:v>
                </c:pt>
                <c:pt idx="93">
                  <c:v>5.6072998394419718E-2</c:v>
                </c:pt>
                <c:pt idx="94">
                  <c:v>5.7706419573333737E-2</c:v>
                </c:pt>
                <c:pt idx="95">
                  <c:v>5.9374338048117058E-2</c:v>
                </c:pt>
                <c:pt idx="96">
                  <c:v>6.1076979465635804E-2</c:v>
                </c:pt>
                <c:pt idx="97">
                  <c:v>6.2814550413169079E-2</c:v>
                </c:pt>
                <c:pt idx="98">
                  <c:v>6.4587237589911056E-2</c:v>
                </c:pt>
                <c:pt idx="99">
                  <c:v>6.639520697589299E-2</c:v>
                </c:pt>
                <c:pt idx="100">
                  <c:v>6.823860299950095E-2</c:v>
                </c:pt>
                <c:pt idx="101">
                  <c:v>7.01175477048116E-2</c:v>
                </c:pt>
                <c:pt idx="102">
                  <c:v>7.2032139919993007E-2</c:v>
                </c:pt>
                <c:pt idx="103">
                  <c:v>7.3982454428076938E-2</c:v>
                </c:pt>
                <c:pt idx="104">
                  <c:v>7.5968541141448076E-2</c:v>
                </c:pt>
                <c:pt idx="105">
                  <c:v>7.7990424281419821E-2</c:v>
                </c:pt>
                <c:pt idx="106">
                  <c:v>8.0048101564319893E-2</c:v>
                </c:pt>
                <c:pt idx="107">
                  <c:v>8.2141543395545663E-2</c:v>
                </c:pt>
                <c:pt idx="108">
                  <c:v>8.4270692073066811E-2</c:v>
                </c:pt>
                <c:pt idx="109">
                  <c:v>8.6435461001901831E-2</c:v>
                </c:pt>
                <c:pt idx="110">
                  <c:v>8.8635733921127419E-2</c:v>
                </c:pt>
                <c:pt idx="111">
                  <c:v>9.0871364144989114E-2</c:v>
                </c:pt>
                <c:pt idx="112">
                  <c:v>9.3142173819726073E-2</c:v>
                </c:pt>
                <c:pt idx="113">
                  <c:v>9.5447953197747792E-2</c:v>
                </c:pt>
                <c:pt idx="114">
                  <c:v>9.7788459930803054E-2</c:v>
                </c:pt>
                <c:pt idx="115">
                  <c:v>0.10016341838381634</c:v>
                </c:pt>
                <c:pt idx="116">
                  <c:v>0.10257251897108881</c:v>
                </c:pt>
                <c:pt idx="117">
                  <c:v>0.10501541751654693</c:v>
                </c:pt>
                <c:pt idx="118">
                  <c:v>0.10749173463975792</c:v>
                </c:pt>
                <c:pt idx="119">
                  <c:v>0.11000105516943359</c:v>
                </c:pt>
                <c:pt idx="120">
                  <c:v>0.11254292758612953</c:v>
                </c:pt>
                <c:pt idx="121">
                  <c:v>0.11511686349586536</c:v>
                </c:pt>
                <c:pt idx="122">
                  <c:v>0.11772233713639005</c:v>
                </c:pt>
                <c:pt idx="123">
                  <c:v>0.1203587849177862</c:v>
                </c:pt>
                <c:pt idx="124">
                  <c:v>0.12302560499911744</c:v>
                </c:pt>
                <c:pt idx="125">
                  <c:v>0.12572215690281033</c:v>
                </c:pt>
                <c:pt idx="126">
                  <c:v>0.12844776116841872</c:v>
                </c:pt>
                <c:pt idx="127">
                  <c:v>0.13120169904741896</c:v>
                </c:pt>
                <c:pt idx="128">
                  <c:v>0.13398321224065862</c:v>
                </c:pt>
                <c:pt idx="129">
                  <c:v>0.13679150268002438</c:v>
                </c:pt>
                <c:pt idx="130">
                  <c:v>0.13962573235588624</c:v>
                </c:pt>
                <c:pt idx="131">
                  <c:v>0.14248502319183293</c:v>
                </c:pt>
                <c:pt idx="132">
                  <c:v>0.14536845696814649</c:v>
                </c:pt>
                <c:pt idx="133">
                  <c:v>0.14827507529544084</c:v>
                </c:pt>
                <c:pt idx="134">
                  <c:v>0.15120387963983556</c:v>
                </c:pt>
                <c:pt idx="135">
                  <c:v>0.15415383140095457</c:v>
                </c:pt>
                <c:pt idx="136">
                  <c:v>0.15712385204400481</c:v>
                </c:pt>
                <c:pt idx="137">
                  <c:v>0.16011282328712137</c:v>
                </c:pt>
                <c:pt idx="138">
                  <c:v>0.16311958734507437</c:v>
                </c:pt>
                <c:pt idx="139">
                  <c:v>0.16614294723038597</c:v>
                </c:pt>
                <c:pt idx="140">
                  <c:v>0.16918166711280741</c:v>
                </c:pt>
                <c:pt idx="141">
                  <c:v>0.17223447273804443</c:v>
                </c:pt>
                <c:pt idx="142">
                  <c:v>0.17530005190650552</c:v>
                </c:pt>
                <c:pt idx="143">
                  <c:v>0.17837705501277906</c:v>
                </c:pt>
                <c:pt idx="144">
                  <c:v>0.18146409564645483</c:v>
                </c:pt>
                <c:pt idx="145">
                  <c:v>0.18455975125477919</c:v>
                </c:pt>
                <c:pt idx="146">
                  <c:v>0.18766256386756086</c:v>
                </c:pt>
                <c:pt idx="147">
                  <c:v>0.19077104088463565</c:v>
                </c:pt>
                <c:pt idx="148">
                  <c:v>0.19388365592606846</c:v>
                </c:pt>
                <c:pt idx="149">
                  <c:v>0.19699884974518206</c:v>
                </c:pt>
                <c:pt idx="150">
                  <c:v>0.20011503120439103</c:v>
                </c:pt>
                <c:pt idx="151">
                  <c:v>0.20323057831367519</c:v>
                </c:pt>
                <c:pt idx="152">
                  <c:v>0.2063438393314326</c:v>
                </c:pt>
                <c:pt idx="153">
                  <c:v>0.20945313392733361</c:v>
                </c:pt>
                <c:pt idx="154">
                  <c:v>0.21255675440664348</c:v>
                </c:pt>
                <c:pt idx="155">
                  <c:v>0.21565296699538616</c:v>
                </c:pt>
                <c:pt idx="156">
                  <c:v>0.21874001318559153</c:v>
                </c:pt>
                <c:pt idx="157">
                  <c:v>0.221816111139715</c:v>
                </c:pt>
                <c:pt idx="158">
                  <c:v>0.22487945715321658</c:v>
                </c:pt>
                <c:pt idx="159">
                  <c:v>0.22792822717415362</c:v>
                </c:pt>
                <c:pt idx="160">
                  <c:v>0.23096057837848721</c:v>
                </c:pt>
                <c:pt idx="161">
                  <c:v>0.23397465079969706</c:v>
                </c:pt>
                <c:pt idx="162">
                  <c:v>0.23696856901116831</c:v>
                </c:pt>
                <c:pt idx="163">
                  <c:v>0.23994044385965901</c:v>
                </c:pt>
                <c:pt idx="164">
                  <c:v>0.2428883742480536</c:v>
                </c:pt>
                <c:pt idx="165">
                  <c:v>0.24581044896547749</c:v>
                </c:pt>
                <c:pt idx="166">
                  <c:v>0.24870474856270053</c:v>
                </c:pt>
                <c:pt idx="167">
                  <c:v>0.25156934727065239</c:v>
                </c:pt>
                <c:pt idx="168">
                  <c:v>0.25440231495975391</c:v>
                </c:pt>
                <c:pt idx="169">
                  <c:v>0.25720171913762235</c:v>
                </c:pt>
                <c:pt idx="170">
                  <c:v>0.25996562698261649</c:v>
                </c:pt>
                <c:pt idx="171">
                  <c:v>0.26269210741057153</c:v>
                </c:pt>
                <c:pt idx="172">
                  <c:v>0.2653792331719429</c:v>
                </c:pt>
                <c:pt idx="173">
                  <c:v>0.2680250829764908</c:v>
                </c:pt>
                <c:pt idx="174">
                  <c:v>0.27062774364253883</c:v>
                </c:pt>
                <c:pt idx="175">
                  <c:v>0.2731853122677162</c:v>
                </c:pt>
                <c:pt idx="176">
                  <c:v>0.275695898418024</c:v>
                </c:pt>
                <c:pt idx="177">
                  <c:v>0.27815762633197899</c:v>
                </c:pt>
                <c:pt idx="178">
                  <c:v>0.28056863713648034</c:v>
                </c:pt>
                <c:pt idx="179">
                  <c:v>0.28292709107099595</c:v>
                </c:pt>
                <c:pt idx="180">
                  <c:v>0.28523116971658757</c:v>
                </c:pt>
                <c:pt idx="181">
                  <c:v>0.28747907822621388</c:v>
                </c:pt>
                <c:pt idx="182">
                  <c:v>0.28966904755271239</c:v>
                </c:pt>
                <c:pt idx="183">
                  <c:v>0.29179933667080821</c:v>
                </c:pt>
                <c:pt idx="184">
                  <c:v>0.29386823478943713</c:v>
                </c:pt>
                <c:pt idx="185">
                  <c:v>0.29587406355065482</c:v>
                </c:pt>
                <c:pt idx="186">
                  <c:v>0.29781517921136802</c:v>
                </c:pt>
                <c:pt idx="187">
                  <c:v>0.2996899748040962</c:v>
                </c:pt>
                <c:pt idx="188">
                  <c:v>0.30149688227296595</c:v>
                </c:pt>
                <c:pt idx="189">
                  <c:v>0.30323437458114111</c:v>
                </c:pt>
                <c:pt idx="190">
                  <c:v>0.30490096778587944</c:v>
                </c:pt>
                <c:pt idx="191">
                  <c:v>0.30649522307743082</c:v>
                </c:pt>
                <c:pt idx="192">
                  <c:v>0.30801574877801552</c:v>
                </c:pt>
                <c:pt idx="193">
                  <c:v>0.30946120229713131</c:v>
                </c:pt>
                <c:pt idx="194">
                  <c:v>0.31083029203949619</c:v>
                </c:pt>
                <c:pt idx="195">
                  <c:v>0.31212177926197121</c:v>
                </c:pt>
                <c:pt idx="196">
                  <c:v>0.31333447987585716</c:v>
                </c:pt>
                <c:pt idx="197">
                  <c:v>0.31446726619102944</c:v>
                </c:pt>
                <c:pt idx="198">
                  <c:v>0.31551906859845041</c:v>
                </c:pt>
                <c:pt idx="199">
                  <c:v>0.31648887718766405</c:v>
                </c:pt>
                <c:pt idx="200">
                  <c:v>0.31737574329598373</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1.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xdr:colOff>
          <xdr:row>2</xdr:row>
          <xdr:rowOff>99060</xdr:rowOff>
        </xdr:from>
        <xdr:to>
          <xdr:col>12</xdr:col>
          <xdr:colOff>22860</xdr:colOff>
          <xdr:row>3</xdr:row>
          <xdr:rowOff>274320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106680</xdr:rowOff>
        </xdr:from>
        <xdr:to>
          <xdr:col>11</xdr:col>
          <xdr:colOff>784860</xdr:colOff>
          <xdr:row>0</xdr:row>
          <xdr:rowOff>464820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632460</xdr:rowOff>
        </xdr:from>
        <xdr:to>
          <xdr:col>12</xdr:col>
          <xdr:colOff>22860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754380</xdr:colOff>
          <xdr:row>0</xdr:row>
          <xdr:rowOff>609600</xdr:rowOff>
        </xdr:from>
        <xdr:to>
          <xdr:col>34</xdr:col>
          <xdr:colOff>701040</xdr:colOff>
          <xdr:row>2</xdr:row>
          <xdr:rowOff>22860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198120</xdr:rowOff>
        </xdr:from>
        <xdr:to>
          <xdr:col>34</xdr:col>
          <xdr:colOff>762000</xdr:colOff>
          <xdr:row>6</xdr:row>
          <xdr:rowOff>167640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34</xdr:col>
          <xdr:colOff>678180</xdr:colOff>
          <xdr:row>4</xdr:row>
          <xdr:rowOff>53340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182880</xdr:rowOff>
        </xdr:from>
        <xdr:to>
          <xdr:col>12</xdr:col>
          <xdr:colOff>22860</xdr:colOff>
          <xdr:row>6</xdr:row>
          <xdr:rowOff>175260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937260</xdr:colOff>
          <xdr:row>0</xdr:row>
          <xdr:rowOff>121920</xdr:rowOff>
        </xdr:from>
        <xdr:to>
          <xdr:col>15</xdr:col>
          <xdr:colOff>571500</xdr:colOff>
          <xdr:row>0</xdr:row>
          <xdr:rowOff>434340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xdr:colOff>
          <xdr:row>0</xdr:row>
          <xdr:rowOff>106680</xdr:rowOff>
        </xdr:from>
        <xdr:to>
          <xdr:col>34</xdr:col>
          <xdr:colOff>739140</xdr:colOff>
          <xdr:row>0</xdr:row>
          <xdr:rowOff>480060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30480</xdr:rowOff>
        </xdr:from>
        <xdr:to>
          <xdr:col>13</xdr:col>
          <xdr:colOff>30480</xdr:colOff>
          <xdr:row>6</xdr:row>
          <xdr:rowOff>198120</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289560</xdr:rowOff>
        </xdr:from>
        <xdr:to>
          <xdr:col>13</xdr:col>
          <xdr:colOff>22860</xdr:colOff>
          <xdr:row>8</xdr:row>
          <xdr:rowOff>83820</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58913     Put    98086</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4" tableType="queryTable" totalsRowShown="0">
  <autoFilter ref="A1:C24" xr:uid="{7CB85BF3-E94B-4ACD-A851-B47DFCC134D4}"/>
  <tableColumns count="3">
    <tableColumn id="4" xr3:uid="{B8F61EAF-5A8D-4291-9A80-0507C41C4C1D}" uniqueName="4" name="Datum" queryTableFieldId="1" dataDxfId="3"/>
    <tableColumn id="2" xr3:uid="{3E1DC355-F824-48F5-8881-D31363B7D0D9}" uniqueName="2" name="Eröffnung" queryTableFieldId="2" dataDxfId="2"/>
    <tableColumn id="3" xr3:uid="{4BB9C7BD-C4BC-4A0E-AD1E-A4C4E6BC323A}" uniqueName="3" name="Schluss" queryTableFieldId="3" dataDxfId="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4.4" x14ac:dyDescent="0.3"/>
  <cols>
    <col min="3" max="3" width="11.44140625" style="58"/>
    <col min="5" max="5" width="104.44140625" customWidth="1"/>
  </cols>
  <sheetData>
    <row r="2" spans="1:7" x14ac:dyDescent="0.3">
      <c r="B2" t="s">
        <v>56</v>
      </c>
      <c r="C2" s="58" t="s">
        <v>57</v>
      </c>
      <c r="D2" t="s">
        <v>58</v>
      </c>
      <c r="E2" t="s">
        <v>34</v>
      </c>
    </row>
    <row r="3" spans="1:7" x14ac:dyDescent="0.3">
      <c r="A3" t="s">
        <v>65</v>
      </c>
      <c r="B3" s="57">
        <v>45151</v>
      </c>
      <c r="C3" s="59" t="s">
        <v>798</v>
      </c>
      <c r="D3" t="s">
        <v>59</v>
      </c>
      <c r="E3" t="s">
        <v>799</v>
      </c>
      <c r="F3" s="57"/>
    </row>
    <row r="4" spans="1:7" x14ac:dyDescent="0.3">
      <c r="B4" s="57">
        <v>44604</v>
      </c>
      <c r="C4" s="58" t="s">
        <v>419</v>
      </c>
      <c r="D4" t="s">
        <v>59</v>
      </c>
      <c r="E4" t="s">
        <v>421</v>
      </c>
      <c r="F4" s="57"/>
    </row>
    <row r="5" spans="1:7" x14ac:dyDescent="0.3">
      <c r="B5" s="57">
        <v>44545</v>
      </c>
      <c r="C5" s="58" t="s">
        <v>392</v>
      </c>
      <c r="D5" t="s">
        <v>59</v>
      </c>
      <c r="E5" t="s">
        <v>393</v>
      </c>
      <c r="F5" s="57"/>
    </row>
    <row r="6" spans="1:7" x14ac:dyDescent="0.3">
      <c r="B6" s="57">
        <v>44521</v>
      </c>
      <c r="C6" s="58" t="s">
        <v>387</v>
      </c>
      <c r="D6" t="s">
        <v>59</v>
      </c>
      <c r="E6" t="s">
        <v>388</v>
      </c>
      <c r="F6" s="57"/>
    </row>
    <row r="7" spans="1:7" x14ac:dyDescent="0.3">
      <c r="B7" s="57">
        <v>44475</v>
      </c>
      <c r="C7" s="58" t="s">
        <v>381</v>
      </c>
      <c r="D7" t="s">
        <v>59</v>
      </c>
      <c r="E7" t="s">
        <v>382</v>
      </c>
      <c r="F7" s="57">
        <v>44480</v>
      </c>
      <c r="G7" t="s">
        <v>379</v>
      </c>
    </row>
    <row r="8" spans="1:7" x14ac:dyDescent="0.3">
      <c r="B8" s="57">
        <v>44475</v>
      </c>
      <c r="C8" s="58" t="s">
        <v>375</v>
      </c>
      <c r="D8" t="s">
        <v>59</v>
      </c>
      <c r="E8" t="s">
        <v>377</v>
      </c>
    </row>
    <row r="9" spans="1:7" x14ac:dyDescent="0.3">
      <c r="B9" s="57">
        <v>44359</v>
      </c>
      <c r="C9" s="58" t="s">
        <v>301</v>
      </c>
      <c r="D9" t="s">
        <v>59</v>
      </c>
      <c r="E9" t="s">
        <v>326</v>
      </c>
    </row>
    <row r="10" spans="1:7" x14ac:dyDescent="0.3">
      <c r="B10" s="57">
        <v>44248</v>
      </c>
      <c r="C10" s="58" t="s">
        <v>239</v>
      </c>
      <c r="D10" t="s">
        <v>59</v>
      </c>
      <c r="E10" t="s">
        <v>240</v>
      </c>
    </row>
    <row r="11" spans="1:7" x14ac:dyDescent="0.3">
      <c r="B11" s="57">
        <v>44248</v>
      </c>
      <c r="C11" s="58" t="s">
        <v>231</v>
      </c>
      <c r="D11" t="s">
        <v>59</v>
      </c>
      <c r="E11" t="s">
        <v>232</v>
      </c>
    </row>
    <row r="12" spans="1:7" x14ac:dyDescent="0.3">
      <c r="B12" s="57">
        <v>44234</v>
      </c>
      <c r="C12" s="58" t="s">
        <v>229</v>
      </c>
      <c r="D12" t="s">
        <v>59</v>
      </c>
      <c r="E12" t="s">
        <v>230</v>
      </c>
    </row>
    <row r="13" spans="1:7" x14ac:dyDescent="0.3">
      <c r="B13" s="57">
        <v>44202</v>
      </c>
      <c r="C13" s="58" t="s">
        <v>227</v>
      </c>
      <c r="D13" t="s">
        <v>59</v>
      </c>
      <c r="E13" t="s">
        <v>228</v>
      </c>
    </row>
    <row r="14" spans="1:7" x14ac:dyDescent="0.3">
      <c r="B14" s="57">
        <v>44107</v>
      </c>
      <c r="C14" s="58" t="s">
        <v>224</v>
      </c>
      <c r="D14" t="s">
        <v>59</v>
      </c>
      <c r="E14" t="s">
        <v>225</v>
      </c>
    </row>
    <row r="15" spans="1:7" x14ac:dyDescent="0.3">
      <c r="B15" s="57">
        <v>44024</v>
      </c>
      <c r="C15" s="58" t="s">
        <v>220</v>
      </c>
      <c r="D15" t="s">
        <v>59</v>
      </c>
      <c r="E15" t="s">
        <v>221</v>
      </c>
    </row>
    <row r="16" spans="1:7" x14ac:dyDescent="0.3">
      <c r="B16" s="57">
        <v>44006</v>
      </c>
      <c r="C16" s="58" t="s">
        <v>218</v>
      </c>
      <c r="D16" t="s">
        <v>59</v>
      </c>
      <c r="E16" t="s">
        <v>219</v>
      </c>
    </row>
    <row r="17" spans="2:5" x14ac:dyDescent="0.3">
      <c r="B17" s="57">
        <v>43996</v>
      </c>
      <c r="C17" s="58" t="s">
        <v>203</v>
      </c>
      <c r="D17" t="s">
        <v>59</v>
      </c>
      <c r="E17" t="s">
        <v>204</v>
      </c>
    </row>
    <row r="18" spans="2:5" x14ac:dyDescent="0.3">
      <c r="B18" s="57">
        <v>43852</v>
      </c>
      <c r="C18" s="58" t="s">
        <v>199</v>
      </c>
      <c r="D18" t="s">
        <v>59</v>
      </c>
      <c r="E18" t="s">
        <v>200</v>
      </c>
    </row>
    <row r="19" spans="2:5" x14ac:dyDescent="0.3">
      <c r="B19" s="57">
        <v>43835</v>
      </c>
      <c r="C19" s="58" t="s">
        <v>193</v>
      </c>
      <c r="D19" t="s">
        <v>59</v>
      </c>
      <c r="E19" t="s">
        <v>194</v>
      </c>
    </row>
    <row r="20" spans="2:5" x14ac:dyDescent="0.3">
      <c r="B20" s="57">
        <v>43779</v>
      </c>
      <c r="C20" s="58" t="s">
        <v>183</v>
      </c>
      <c r="D20" t="s">
        <v>59</v>
      </c>
      <c r="E20" t="s">
        <v>184</v>
      </c>
    </row>
    <row r="21" spans="2:5" x14ac:dyDescent="0.3">
      <c r="B21" s="57">
        <v>43604</v>
      </c>
      <c r="C21" s="58" t="s">
        <v>142</v>
      </c>
      <c r="D21" t="s">
        <v>59</v>
      </c>
      <c r="E21" t="s">
        <v>143</v>
      </c>
    </row>
    <row r="22" spans="2:5" x14ac:dyDescent="0.3">
      <c r="B22" s="57">
        <v>43508</v>
      </c>
      <c r="C22" s="58" t="s">
        <v>125</v>
      </c>
      <c r="D22" t="s">
        <v>59</v>
      </c>
      <c r="E22" t="s">
        <v>126</v>
      </c>
    </row>
    <row r="23" spans="2:5" x14ac:dyDescent="0.3">
      <c r="B23" s="57">
        <v>43499</v>
      </c>
      <c r="C23" s="58" t="s">
        <v>121</v>
      </c>
      <c r="D23" t="s">
        <v>59</v>
      </c>
      <c r="E23" t="s">
        <v>124</v>
      </c>
    </row>
    <row r="24" spans="2:5" x14ac:dyDescent="0.3">
      <c r="B24" s="57">
        <v>43483</v>
      </c>
      <c r="C24" s="58" t="s">
        <v>118</v>
      </c>
      <c r="D24" t="s">
        <v>59</v>
      </c>
      <c r="E24" t="s">
        <v>117</v>
      </c>
    </row>
    <row r="25" spans="2:5" x14ac:dyDescent="0.3">
      <c r="B25" s="57">
        <v>43479</v>
      </c>
      <c r="C25" s="58" t="s">
        <v>113</v>
      </c>
      <c r="D25" t="s">
        <v>59</v>
      </c>
      <c r="E25" t="s">
        <v>119</v>
      </c>
    </row>
    <row r="26" spans="2:5" x14ac:dyDescent="0.3">
      <c r="B26" s="57">
        <v>43477</v>
      </c>
      <c r="C26" s="58" t="s">
        <v>103</v>
      </c>
      <c r="D26" t="s">
        <v>59</v>
      </c>
      <c r="E26" t="s">
        <v>120</v>
      </c>
    </row>
    <row r="27" spans="2:5" x14ac:dyDescent="0.3">
      <c r="B27" s="57">
        <v>43476</v>
      </c>
      <c r="C27" s="58" t="s">
        <v>68</v>
      </c>
      <c r="D27" t="s">
        <v>59</v>
      </c>
      <c r="E27" t="s">
        <v>69</v>
      </c>
    </row>
    <row r="28" spans="2:5" x14ac:dyDescent="0.3">
      <c r="B28" s="57">
        <v>43474</v>
      </c>
      <c r="C28" s="60" t="s">
        <v>63</v>
      </c>
      <c r="D28" t="s">
        <v>59</v>
      </c>
      <c r="E28" t="s">
        <v>64</v>
      </c>
    </row>
    <row r="29" spans="2:5" x14ac:dyDescent="0.3">
      <c r="B29" s="57">
        <v>43446</v>
      </c>
      <c r="C29" s="58" t="s">
        <v>62</v>
      </c>
      <c r="D29" t="s">
        <v>59</v>
      </c>
      <c r="E29" t="s">
        <v>61</v>
      </c>
    </row>
    <row r="30" spans="2:5" x14ac:dyDescent="0.3">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341</v>
      </c>
      <c r="F5" s="135"/>
    </row>
    <row r="7" spans="1:6" ht="23.4" x14ac:dyDescent="0.45">
      <c r="E7" s="136" t="s">
        <v>342</v>
      </c>
    </row>
    <row r="8" spans="1:6" ht="23.4" x14ac:dyDescent="0.45">
      <c r="E8" s="136" t="s">
        <v>343</v>
      </c>
    </row>
    <row r="9" spans="1:6" ht="23.4" x14ac:dyDescent="0.45">
      <c r="E9" s="136" t="s">
        <v>344</v>
      </c>
    </row>
    <row r="11" spans="1:6" ht="23.4" x14ac:dyDescent="0.45">
      <c r="E11" s="136" t="s">
        <v>345</v>
      </c>
    </row>
    <row r="12" spans="1:6" ht="23.4" x14ac:dyDescent="0.45">
      <c r="E12" s="136" t="s">
        <v>346</v>
      </c>
    </row>
    <row r="15" spans="1:6" ht="23.4" x14ac:dyDescent="0.45">
      <c r="A15" s="30" t="s">
        <v>347</v>
      </c>
      <c r="E15" s="136" t="s">
        <v>348</v>
      </c>
    </row>
    <row r="16" spans="1:6" ht="23.4" x14ac:dyDescent="0.45">
      <c r="E16" s="136" t="s">
        <v>349</v>
      </c>
    </row>
    <row r="17" spans="1:5" ht="23.4" x14ac:dyDescent="0.45">
      <c r="E17" s="136" t="s">
        <v>350</v>
      </c>
    </row>
    <row r="18" spans="1:5" ht="23.4" x14ac:dyDescent="0.45">
      <c r="E18" s="136" t="s">
        <v>351</v>
      </c>
    </row>
    <row r="20" spans="1:5" ht="23.4" x14ac:dyDescent="0.45">
      <c r="E20" s="136" t="s">
        <v>345</v>
      </c>
    </row>
    <row r="21" spans="1:5" ht="23.4" x14ac:dyDescent="0.45">
      <c r="E21" s="136" t="s">
        <v>346</v>
      </c>
    </row>
    <row r="24" spans="1:5" x14ac:dyDescent="0.3">
      <c r="A24" t="s">
        <v>352</v>
      </c>
    </row>
    <row r="27" spans="1:5" ht="18" x14ac:dyDescent="0.35">
      <c r="A27" s="30" t="s">
        <v>353</v>
      </c>
    </row>
    <row r="29" spans="1:5" ht="23.4" x14ac:dyDescent="0.3">
      <c r="A29" s="137" t="s">
        <v>354</v>
      </c>
    </row>
    <row r="30" spans="1:5" ht="23.4" x14ac:dyDescent="0.45">
      <c r="A30" s="137" t="s">
        <v>355</v>
      </c>
      <c r="E30" s="136" t="s">
        <v>356</v>
      </c>
    </row>
    <row r="31" spans="1:5" ht="23.4" x14ac:dyDescent="0.3">
      <c r="A31" s="137" t="s">
        <v>357</v>
      </c>
    </row>
    <row r="32" spans="1:5" ht="23.4" x14ac:dyDescent="0.3">
      <c r="A32" s="137" t="s">
        <v>358</v>
      </c>
    </row>
    <row r="35" spans="1:9" x14ac:dyDescent="0.3">
      <c r="A35" s="138" t="s">
        <v>359</v>
      </c>
    </row>
    <row r="40" spans="1:9" x14ac:dyDescent="0.3">
      <c r="A40" s="151"/>
      <c r="B40" s="151"/>
      <c r="C40" s="151"/>
      <c r="D40" s="151"/>
      <c r="E40" s="151"/>
      <c r="F40" s="151"/>
      <c r="G40" s="151"/>
      <c r="H40" s="151"/>
      <c r="I40" s="151"/>
    </row>
    <row r="47" spans="1:9" x14ac:dyDescent="0.3">
      <c r="A47" s="151" t="s">
        <v>360</v>
      </c>
      <c r="B47" s="151"/>
      <c r="C47" s="151"/>
      <c r="D47" s="151"/>
      <c r="E47" s="151"/>
      <c r="F47" s="151"/>
      <c r="G47" s="151"/>
      <c r="H47" s="151"/>
      <c r="I47" s="151"/>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361</v>
      </c>
      <c r="F5" s="135"/>
    </row>
    <row r="7" spans="1:6" ht="23.4" x14ac:dyDescent="0.45">
      <c r="E7" s="136" t="s">
        <v>342</v>
      </c>
    </row>
    <row r="8" spans="1:6" ht="23.4" x14ac:dyDescent="0.45">
      <c r="E8" s="136" t="s">
        <v>343</v>
      </c>
    </row>
    <row r="9" spans="1:6" ht="23.4" x14ac:dyDescent="0.45">
      <c r="E9" s="136" t="s">
        <v>362</v>
      </c>
    </row>
    <row r="11" spans="1:6" ht="23.4" x14ac:dyDescent="0.45">
      <c r="E11" s="136" t="s">
        <v>345</v>
      </c>
    </row>
    <row r="12" spans="1:6" ht="23.4" x14ac:dyDescent="0.45">
      <c r="E12" s="136" t="s">
        <v>346</v>
      </c>
    </row>
    <row r="15" spans="1:6" ht="18" x14ac:dyDescent="0.35">
      <c r="A15" s="30" t="s">
        <v>347</v>
      </c>
      <c r="E15" s="135" t="s">
        <v>363</v>
      </c>
    </row>
    <row r="16" spans="1:6" ht="18" x14ac:dyDescent="0.35">
      <c r="A16" s="30"/>
      <c r="E16" s="135"/>
    </row>
    <row r="17" spans="1:5" ht="23.4" x14ac:dyDescent="0.45">
      <c r="E17" s="136" t="s">
        <v>348</v>
      </c>
    </row>
    <row r="18" spans="1:5" ht="23.4" x14ac:dyDescent="0.45">
      <c r="E18" s="136" t="s">
        <v>349</v>
      </c>
    </row>
    <row r="19" spans="1:5" ht="23.4" x14ac:dyDescent="0.45">
      <c r="E19" s="136" t="s">
        <v>350</v>
      </c>
    </row>
    <row r="20" spans="1:5" ht="23.4" x14ac:dyDescent="0.45">
      <c r="E20" s="136" t="s">
        <v>364</v>
      </c>
    </row>
    <row r="22" spans="1:5" ht="23.4" x14ac:dyDescent="0.45">
      <c r="E22" s="136" t="s">
        <v>345</v>
      </c>
    </row>
    <row r="23" spans="1:5" ht="23.4" x14ac:dyDescent="0.45">
      <c r="E23" s="136" t="s">
        <v>346</v>
      </c>
    </row>
    <row r="25" spans="1:5" x14ac:dyDescent="0.3">
      <c r="A25" t="s">
        <v>352</v>
      </c>
    </row>
    <row r="28" spans="1:5" ht="18" x14ac:dyDescent="0.35">
      <c r="A28" s="30" t="s">
        <v>353</v>
      </c>
    </row>
    <row r="30" spans="1:5" ht="23.4" x14ac:dyDescent="0.3">
      <c r="A30" s="137" t="s">
        <v>354</v>
      </c>
    </row>
    <row r="31" spans="1:5" ht="23.4" x14ac:dyDescent="0.45">
      <c r="A31" s="137" t="s">
        <v>355</v>
      </c>
      <c r="E31" s="136" t="s">
        <v>356</v>
      </c>
    </row>
    <row r="32" spans="1:5" ht="23.4" x14ac:dyDescent="0.3">
      <c r="A32" s="137" t="s">
        <v>357</v>
      </c>
    </row>
    <row r="33" spans="1:9" ht="23.4" x14ac:dyDescent="0.3">
      <c r="A33" s="137" t="s">
        <v>358</v>
      </c>
    </row>
    <row r="36" spans="1:9" x14ac:dyDescent="0.3">
      <c r="A36" s="138" t="s">
        <v>359</v>
      </c>
    </row>
    <row r="41" spans="1:9" x14ac:dyDescent="0.3">
      <c r="A41" s="151"/>
      <c r="B41" s="151"/>
      <c r="C41" s="151"/>
      <c r="D41" s="151"/>
      <c r="E41" s="151"/>
      <c r="F41" s="151"/>
      <c r="G41" s="151"/>
      <c r="H41" s="151"/>
      <c r="I41" s="151"/>
    </row>
    <row r="48" spans="1:9" x14ac:dyDescent="0.3">
      <c r="A48" s="151" t="s">
        <v>360</v>
      </c>
      <c r="B48" s="151"/>
      <c r="C48" s="151"/>
      <c r="D48" s="151"/>
      <c r="E48" s="151"/>
      <c r="F48" s="151"/>
      <c r="G48" s="151"/>
      <c r="H48" s="151"/>
      <c r="I48" s="151"/>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opLeftCell="D1" zoomScale="70" zoomScaleNormal="70" workbookViewId="0">
      <pane ySplit="9" topLeftCell="A10" activePane="bottomLeft" state="frozen"/>
      <selection pane="bottomLeft" activeCell="G3" sqref="G3"/>
    </sheetView>
  </sheetViews>
  <sheetFormatPr baseColWidth="10" defaultRowHeight="14.4" x14ac:dyDescent="0.3"/>
  <cols>
    <col min="2" max="2" width="12.6640625" customWidth="1"/>
    <col min="3" max="3" width="13.44140625" customWidth="1"/>
    <col min="7" max="7" width="12.6640625" customWidth="1"/>
    <col min="13" max="13" width="12.6640625" customWidth="1"/>
    <col min="14" max="14" width="14.33203125" customWidth="1"/>
    <col min="15" max="15" width="12" customWidth="1"/>
    <col min="18" max="18" width="14.33203125" customWidth="1"/>
    <col min="21" max="21" width="16.6640625" customWidth="1"/>
    <col min="23" max="23" width="12.44140625" customWidth="1"/>
    <col min="24" max="24" width="14.109375" customWidth="1"/>
    <col min="25" max="25" width="13.88671875" customWidth="1"/>
  </cols>
  <sheetData>
    <row r="1" spans="1:29" ht="60.75" customHeight="1" thickBot="1" x14ac:dyDescent="0.35">
      <c r="A1" s="152" t="s">
        <v>29</v>
      </c>
      <c r="B1" s="152"/>
      <c r="C1" s="152"/>
      <c r="D1" s="152"/>
      <c r="E1" s="152"/>
      <c r="F1" s="152"/>
      <c r="G1" s="153">
        <f>G5</f>
        <v>45180</v>
      </c>
      <c r="H1" s="154"/>
      <c r="N1" s="120">
        <f>Infos!X8</f>
        <v>3345</v>
      </c>
      <c r="R1" s="155" t="s">
        <v>811</v>
      </c>
      <c r="S1" s="155"/>
      <c r="X1">
        <f>IF((X4-C3)&gt;500,C3+500,IF((X4-C3)&lt;-500,C3-500,C3))</f>
        <v>16000</v>
      </c>
      <c r="Y1" t="s">
        <v>242</v>
      </c>
      <c r="Z1">
        <f>MIN(U10:U210)</f>
        <v>-7.0600533730708719</v>
      </c>
      <c r="AA1" t="s">
        <v>243</v>
      </c>
      <c r="AB1">
        <f>MAX(U10:U210)</f>
        <v>18.355680833649103</v>
      </c>
    </row>
    <row r="2" spans="1:29" s="10" customFormat="1" ht="16.2" thickBot="1" x14ac:dyDescent="0.35">
      <c r="B2" s="10" t="s">
        <v>23</v>
      </c>
      <c r="C2" s="11">
        <v>20230908</v>
      </c>
      <c r="D2" s="10" t="s">
        <v>24</v>
      </c>
      <c r="G2" s="16">
        <f>G3-G5</f>
        <v>4</v>
      </c>
      <c r="H2" s="10" t="s">
        <v>25</v>
      </c>
      <c r="M2" s="61"/>
      <c r="N2" s="67"/>
      <c r="W2" s="10" t="s">
        <v>57</v>
      </c>
      <c r="X2" s="116" t="str">
        <f>Version!$C$3</f>
        <v>9.00</v>
      </c>
    </row>
    <row r="3" spans="1:29" s="10" customFormat="1" ht="16.2" thickBot="1" x14ac:dyDescent="0.35">
      <c r="B3" s="10" t="s">
        <v>6</v>
      </c>
      <c r="C3" s="12">
        <v>16000</v>
      </c>
      <c r="G3" s="17">
        <f>Infos!S34</f>
        <v>45184</v>
      </c>
      <c r="H3" s="10" t="s">
        <v>30</v>
      </c>
      <c r="N3" s="13">
        <f>N9</f>
        <v>3.7999999999999999E-2</v>
      </c>
      <c r="O3" s="10" t="s">
        <v>26</v>
      </c>
      <c r="V3" s="10" t="s">
        <v>101</v>
      </c>
      <c r="W3" s="10" t="s">
        <v>102</v>
      </c>
      <c r="X3" s="10" t="s">
        <v>813</v>
      </c>
      <c r="Y3" s="10" t="e">
        <f>#REF!</f>
        <v>#REF!</v>
      </c>
    </row>
    <row r="4" spans="1:29" s="10" customFormat="1" ht="22.5" customHeight="1" thickBot="1" x14ac:dyDescent="0.35">
      <c r="B4" s="10" t="s">
        <v>7</v>
      </c>
      <c r="C4" s="12">
        <v>2000</v>
      </c>
      <c r="D4" s="10" t="s">
        <v>9</v>
      </c>
      <c r="G4" s="141">
        <f>WORKDAY(G5,1)</f>
        <v>45181</v>
      </c>
      <c r="H4" s="10" t="s">
        <v>374</v>
      </c>
      <c r="M4" s="68" t="s">
        <v>72</v>
      </c>
      <c r="N4" s="132">
        <f>R8</f>
        <v>0.15310000000000001</v>
      </c>
      <c r="O4" s="140" t="s">
        <v>27</v>
      </c>
      <c r="P4" s="140" t="str">
        <f>T9</f>
        <v>onvista</v>
      </c>
      <c r="Q4" s="140"/>
      <c r="R4" s="20" t="str">
        <f>TEXT(G5,"TTTT")</f>
        <v>Montag</v>
      </c>
      <c r="S4" s="10" t="s">
        <v>33</v>
      </c>
      <c r="W4" s="10" t="s">
        <v>49</v>
      </c>
      <c r="X4" s="119">
        <f>X8*1</f>
        <v>15735.5</v>
      </c>
      <c r="Y4" s="10">
        <v>2.9490852272176284</v>
      </c>
      <c r="Z4" s="10">
        <f>IF(Y4&gt;0,Y4*1.1,Y4*0.9)</f>
        <v>3.2439937499393916</v>
      </c>
      <c r="AB4" s="10">
        <f>10+ROUND((C3+(0.5*C4)-X4)/C5,0)</f>
        <v>35</v>
      </c>
    </row>
    <row r="5" spans="1:29" s="10" customFormat="1" ht="16.2" thickBot="1" x14ac:dyDescent="0.35">
      <c r="B5" s="10" t="s">
        <v>8</v>
      </c>
      <c r="C5" s="11">
        <v>50</v>
      </c>
      <c r="D5" s="10" t="s">
        <v>9</v>
      </c>
      <c r="G5" s="18">
        <v>45180</v>
      </c>
      <c r="H5" s="10" t="s">
        <v>31</v>
      </c>
      <c r="N5" s="20">
        <v>20230907</v>
      </c>
      <c r="O5" s="10" t="s">
        <v>32</v>
      </c>
      <c r="R5" s="16">
        <f>R6-G5</f>
        <v>39</v>
      </c>
      <c r="S5" s="10" t="s">
        <v>45</v>
      </c>
      <c r="X5" s="10">
        <f>ROUND((C3+(0.5*C4)-X4)/10,0)</f>
        <v>126</v>
      </c>
      <c r="Y5" s="10">
        <v>4.6428808473980192</v>
      </c>
      <c r="Z5" s="10">
        <f>IF(Y5&gt;0,Y5*1.1,Y5*0.9)</f>
        <v>5.1071689321378217</v>
      </c>
    </row>
    <row r="6" spans="1:29" s="10" customFormat="1" ht="16.2" thickBot="1" x14ac:dyDescent="0.35">
      <c r="G6" s="103" t="s">
        <v>201</v>
      </c>
      <c r="H6" s="10" t="s">
        <v>191</v>
      </c>
      <c r="N6" s="10">
        <v>60</v>
      </c>
      <c r="O6" s="10" t="s">
        <v>51</v>
      </c>
      <c r="R6" s="17">
        <f>Infos!S36</f>
        <v>45219</v>
      </c>
      <c r="S6" s="10" t="s">
        <v>46</v>
      </c>
      <c r="X6" s="10" t="s">
        <v>71</v>
      </c>
      <c r="Y6" s="10" t="s">
        <v>72</v>
      </c>
      <c r="Z6" s="10" t="s">
        <v>73</v>
      </c>
      <c r="AA6" s="10" t="s">
        <v>91</v>
      </c>
    </row>
    <row r="7" spans="1:29" s="10" customFormat="1" ht="26.25" customHeight="1" x14ac:dyDescent="0.3">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6" x14ac:dyDescent="0.3">
      <c r="C8" s="14"/>
      <c r="D8" s="14" t="str">
        <f>Infos!B31</f>
        <v>2023-09</v>
      </c>
      <c r="E8" s="14" t="str">
        <f>Infos!B32</f>
        <v>2023-10</v>
      </c>
      <c r="F8" s="14" t="str">
        <f>Infos!O38&amp;"-"&amp;Infos!P38</f>
        <v>2023-09</v>
      </c>
      <c r="G8" s="14" t="str">
        <f>Infos!O40&amp;"-"&amp;Infos!P40</f>
        <v>2023-09</v>
      </c>
      <c r="H8" s="14" t="str">
        <f>Infos!O42&amp;"-"&amp;Infos!P42</f>
        <v>2023-09</v>
      </c>
      <c r="I8" s="14" t="str">
        <f>Infos!O44&amp;"-"&amp;Infos!P44</f>
        <v>-</v>
      </c>
      <c r="N8" s="67">
        <v>-3.7100000000000002E-3</v>
      </c>
      <c r="O8" s="57"/>
      <c r="P8" s="111">
        <v>13258.05</v>
      </c>
      <c r="Q8" s="111">
        <f>P8-P9</f>
        <v>2.5499999999992724</v>
      </c>
      <c r="R8" s="10">
        <f>'VDAX-New 2M Hist'!C2/100</f>
        <v>0.15310000000000001</v>
      </c>
      <c r="S8" s="68" t="s">
        <v>27</v>
      </c>
      <c r="T8" s="68" t="s">
        <v>244</v>
      </c>
      <c r="V8" s="10" t="s">
        <v>102</v>
      </c>
      <c r="W8" s="10" t="s">
        <v>226</v>
      </c>
      <c r="X8" s="143">
        <f>StgrtDAX!B3</f>
        <v>15735.5</v>
      </c>
    </row>
    <row r="9" spans="1:29" s="10" customFormat="1" ht="16.2" thickBot="1" x14ac:dyDescent="0.35">
      <c r="A9" s="10" t="s">
        <v>3</v>
      </c>
      <c r="C9" s="14" t="s">
        <v>28</v>
      </c>
      <c r="D9" s="14" t="s">
        <v>5</v>
      </c>
      <c r="E9" s="15" t="s">
        <v>10</v>
      </c>
      <c r="F9" s="15" t="s">
        <v>11</v>
      </c>
      <c r="G9" s="14" t="s">
        <v>12</v>
      </c>
      <c r="H9" s="14" t="s">
        <v>13</v>
      </c>
      <c r="I9" s="14" t="s">
        <v>48</v>
      </c>
      <c r="N9" s="112">
        <f>'EURIBOR 3M'!B2</f>
        <v>3.7999999999999999E-2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3">
      <c r="A10" s="2">
        <v>17000</v>
      </c>
      <c r="B10" s="2"/>
      <c r="C10" s="7">
        <v>-5320</v>
      </c>
      <c r="D10" s="2">
        <v>-4192</v>
      </c>
      <c r="E10" s="2">
        <v>-1128</v>
      </c>
      <c r="F10" s="2"/>
      <c r="G10" s="2"/>
      <c r="H10" s="2"/>
      <c r="I10" s="2"/>
      <c r="J10" s="2"/>
      <c r="K10" s="2"/>
      <c r="L10" s="2"/>
      <c r="M10" s="2"/>
      <c r="N10" s="2"/>
      <c r="O10" s="2"/>
      <c r="P10" s="2"/>
      <c r="Q10" s="2"/>
      <c r="R10" s="2"/>
      <c r="S10" s="2"/>
      <c r="U10">
        <f>HedgeBedarf!C5+'HedgeBedarf+01'!C5</f>
        <v>-4.0419173349924185</v>
      </c>
    </row>
    <row r="11" spans="1:29" x14ac:dyDescent="0.3">
      <c r="A11" s="2">
        <v>16950</v>
      </c>
      <c r="B11" s="2"/>
      <c r="C11" s="8">
        <v>-744</v>
      </c>
      <c r="D11" s="2">
        <v>-503</v>
      </c>
      <c r="E11" s="2">
        <v>-241</v>
      </c>
      <c r="F11" s="2"/>
      <c r="G11" s="2"/>
      <c r="H11" s="2"/>
      <c r="I11" s="2"/>
      <c r="J11" s="2"/>
      <c r="K11" s="2"/>
      <c r="L11" s="2"/>
      <c r="M11" s="2"/>
      <c r="N11" s="2"/>
      <c r="O11" s="2"/>
      <c r="P11" s="2"/>
      <c r="Q11" s="2"/>
      <c r="R11" s="2"/>
      <c r="S11" s="2"/>
      <c r="U11">
        <f>HedgeBedarf!C6+'HedgeBedarf+01'!C6</f>
        <v>-4.2778816497117997</v>
      </c>
    </row>
    <row r="12" spans="1:29" x14ac:dyDescent="0.3">
      <c r="A12" s="2">
        <v>16900</v>
      </c>
      <c r="B12" s="2"/>
      <c r="C12" s="8">
        <v>-5469</v>
      </c>
      <c r="D12" s="2">
        <v>-4279</v>
      </c>
      <c r="E12" s="2">
        <v>-1190</v>
      </c>
      <c r="F12" s="2"/>
      <c r="G12" s="2"/>
      <c r="H12" s="2"/>
      <c r="I12" s="2"/>
      <c r="J12" s="2"/>
      <c r="K12" s="2"/>
      <c r="L12" s="2"/>
      <c r="M12" s="2"/>
      <c r="N12" s="2"/>
      <c r="O12" s="2"/>
      <c r="P12" s="2"/>
      <c r="Q12" s="2"/>
      <c r="R12" s="2"/>
      <c r="S12" s="2"/>
      <c r="U12">
        <f>HedgeBedarf!C7+'HedgeBedarf+01'!C7</f>
        <v>-4.4894812022353614</v>
      </c>
    </row>
    <row r="13" spans="1:29" x14ac:dyDescent="0.3">
      <c r="A13" s="2">
        <v>16850</v>
      </c>
      <c r="B13" s="2"/>
      <c r="C13" s="8">
        <v>-711</v>
      </c>
      <c r="D13" s="2">
        <v>-631</v>
      </c>
      <c r="E13" s="2">
        <v>-80</v>
      </c>
      <c r="F13" s="2"/>
      <c r="G13" s="2"/>
      <c r="H13" s="2"/>
      <c r="I13" s="2"/>
      <c r="J13" s="2"/>
      <c r="K13" s="2"/>
      <c r="L13" s="2"/>
      <c r="M13" s="2"/>
      <c r="N13" s="2"/>
      <c r="O13" s="2"/>
      <c r="P13" s="2"/>
      <c r="Q13" s="2"/>
      <c r="R13" s="2"/>
      <c r="S13" s="2"/>
      <c r="U13">
        <f>HedgeBedarf!C8+'HedgeBedarf+01'!C8</f>
        <v>-4.6750356358312475</v>
      </c>
    </row>
    <row r="14" spans="1:29" x14ac:dyDescent="0.3">
      <c r="A14" s="2">
        <v>16800</v>
      </c>
      <c r="B14" s="2"/>
      <c r="C14" s="8">
        <v>-8653</v>
      </c>
      <c r="D14" s="2">
        <v>-3754</v>
      </c>
      <c r="E14" s="2">
        <v>-4899</v>
      </c>
      <c r="F14" s="2"/>
      <c r="G14" s="2"/>
      <c r="H14" s="2"/>
      <c r="I14" s="2"/>
      <c r="J14" s="3"/>
      <c r="K14" s="2"/>
      <c r="L14" s="2"/>
      <c r="M14" s="2"/>
      <c r="N14" s="2"/>
      <c r="O14" s="2"/>
      <c r="P14" s="2"/>
      <c r="Q14" s="2"/>
      <c r="R14" s="2"/>
      <c r="S14" s="2"/>
      <c r="U14">
        <f>HedgeBedarf!C9+'HedgeBedarf+01'!C9</f>
        <v>-4.8341129663142981</v>
      </c>
    </row>
    <row r="15" spans="1:29" x14ac:dyDescent="0.3">
      <c r="A15" s="2">
        <v>16750</v>
      </c>
      <c r="B15" s="2"/>
      <c r="C15" s="8">
        <v>-986</v>
      </c>
      <c r="D15" s="2">
        <v>-633</v>
      </c>
      <c r="E15" s="2">
        <v>-353</v>
      </c>
      <c r="F15" s="2"/>
      <c r="G15" s="2"/>
      <c r="H15" s="2"/>
      <c r="I15" s="2"/>
      <c r="J15" s="3"/>
      <c r="K15" s="2"/>
      <c r="L15" s="2"/>
      <c r="M15" s="2"/>
      <c r="N15" s="2"/>
      <c r="O15" s="2"/>
      <c r="P15" s="2"/>
      <c r="Q15" s="2"/>
      <c r="R15" s="2"/>
      <c r="S15" s="2"/>
      <c r="U15">
        <f>HedgeBedarf!C10+'HedgeBedarf+01'!C10</f>
        <v>-4.9673111108173957</v>
      </c>
    </row>
    <row r="16" spans="1:29" x14ac:dyDescent="0.3">
      <c r="A16" s="2">
        <v>16700</v>
      </c>
      <c r="B16" s="2"/>
      <c r="C16" s="8">
        <v>-4566</v>
      </c>
      <c r="D16" s="2">
        <v>-3596</v>
      </c>
      <c r="E16" s="2">
        <v>-970</v>
      </c>
      <c r="F16" s="2"/>
      <c r="G16" s="2"/>
      <c r="H16" s="2"/>
      <c r="I16" s="2"/>
      <c r="J16" s="3"/>
      <c r="K16" s="2"/>
      <c r="L16" s="2"/>
      <c r="M16" s="2"/>
      <c r="N16" s="2"/>
      <c r="O16" s="2"/>
      <c r="P16" s="2"/>
      <c r="Q16" s="2"/>
      <c r="R16" s="2"/>
      <c r="S16" s="2"/>
      <c r="U16">
        <f>HedgeBedarf!C11+'HedgeBedarf+01'!C11</f>
        <v>-5.0759861313353518</v>
      </c>
    </row>
    <row r="17" spans="1:21" x14ac:dyDescent="0.3">
      <c r="A17" s="2">
        <v>16650</v>
      </c>
      <c r="B17" s="2"/>
      <c r="C17" s="8">
        <v>-1447</v>
      </c>
      <c r="D17" s="2">
        <v>-1182</v>
      </c>
      <c r="E17" s="2">
        <v>-265</v>
      </c>
      <c r="F17" s="2"/>
      <c r="G17" s="2"/>
      <c r="H17" s="2"/>
      <c r="I17" s="2"/>
      <c r="J17" s="3"/>
      <c r="K17" s="2"/>
      <c r="L17" s="2"/>
      <c r="M17" s="2"/>
      <c r="N17" s="2"/>
      <c r="O17" s="2"/>
      <c r="P17" s="2"/>
      <c r="Q17" s="2"/>
      <c r="R17" s="2"/>
      <c r="S17" s="2"/>
      <c r="U17">
        <f>HedgeBedarf!C12+'HedgeBedarf+01'!C12</f>
        <v>-5.161979916200794</v>
      </c>
    </row>
    <row r="18" spans="1:21" x14ac:dyDescent="0.3">
      <c r="A18" s="2">
        <v>16600</v>
      </c>
      <c r="B18" s="2"/>
      <c r="C18" s="8">
        <v>-5643</v>
      </c>
      <c r="D18" s="2">
        <v>-4224</v>
      </c>
      <c r="E18" s="2">
        <v>-1419</v>
      </c>
      <c r="F18" s="2"/>
      <c r="G18" s="2"/>
      <c r="H18" s="2"/>
      <c r="I18" s="2"/>
      <c r="J18" s="3"/>
      <c r="K18" s="2"/>
      <c r="L18" s="2"/>
      <c r="M18" s="2"/>
      <c r="N18" s="2"/>
      <c r="O18" s="2"/>
      <c r="P18" s="2"/>
      <c r="Q18" s="2"/>
      <c r="R18" s="2"/>
      <c r="S18" s="2"/>
      <c r="U18">
        <f>HedgeBedarf!C13+'HedgeBedarf+01'!C13</f>
        <v>-5.2273898343109613</v>
      </c>
    </row>
    <row r="19" spans="1:21" x14ac:dyDescent="0.3">
      <c r="A19" s="2">
        <v>16550</v>
      </c>
      <c r="B19" s="2"/>
      <c r="C19" s="8">
        <v>-1310</v>
      </c>
      <c r="D19" s="2">
        <v>-942</v>
      </c>
      <c r="E19" s="2">
        <v>-368</v>
      </c>
      <c r="F19" s="2"/>
      <c r="G19" s="2"/>
      <c r="H19" s="2"/>
      <c r="I19" s="2"/>
      <c r="J19" s="3"/>
      <c r="K19" s="2"/>
      <c r="L19" s="2"/>
      <c r="M19" s="2"/>
      <c r="N19" s="2"/>
      <c r="O19" s="2"/>
      <c r="P19" s="2"/>
      <c r="Q19" s="2"/>
      <c r="R19" s="2"/>
      <c r="S19" s="2"/>
      <c r="U19">
        <f>HedgeBedarf!C14+'HedgeBedarf+01'!C14</f>
        <v>-5.274404696962093</v>
      </c>
    </row>
    <row r="20" spans="1:21" x14ac:dyDescent="0.3">
      <c r="A20" s="2">
        <v>16500</v>
      </c>
      <c r="B20" s="2"/>
      <c r="C20" s="8">
        <v>-8582</v>
      </c>
      <c r="D20" s="2">
        <v>-7054</v>
      </c>
      <c r="E20" s="2">
        <v>-1528</v>
      </c>
      <c r="F20" s="2"/>
      <c r="G20" s="2"/>
      <c r="H20" s="2"/>
      <c r="I20" s="2"/>
      <c r="J20" s="3"/>
      <c r="K20" s="2"/>
      <c r="L20" s="2"/>
      <c r="M20" s="2"/>
      <c r="N20" s="2"/>
      <c r="O20" s="2"/>
      <c r="P20" s="2"/>
      <c r="Q20" s="2"/>
      <c r="R20" s="2"/>
      <c r="S20" s="2"/>
      <c r="U20">
        <f>HedgeBedarf!C15+'HedgeBedarf+01'!C15</f>
        <v>-5.3052106504441134</v>
      </c>
    </row>
    <row r="21" spans="1:21" x14ac:dyDescent="0.3">
      <c r="A21" s="2">
        <v>16450</v>
      </c>
      <c r="B21" s="2"/>
      <c r="C21" s="8">
        <v>-1435</v>
      </c>
      <c r="D21" s="2">
        <v>-1034</v>
      </c>
      <c r="E21" s="2">
        <v>-401</v>
      </c>
      <c r="F21" s="2"/>
      <c r="G21" s="2"/>
      <c r="H21" s="2"/>
      <c r="I21" s="2"/>
      <c r="J21" s="3"/>
      <c r="K21" s="2"/>
      <c r="L21" s="2"/>
      <c r="M21" s="2"/>
      <c r="N21" s="2"/>
      <c r="O21" s="2"/>
      <c r="P21" s="2"/>
      <c r="Q21" s="2"/>
      <c r="R21" s="2"/>
      <c r="S21" s="2"/>
      <c r="U21">
        <f>HedgeBedarf!C16+'HedgeBedarf+01'!C16</f>
        <v>-5.321953177225053</v>
      </c>
    </row>
    <row r="22" spans="1:21" x14ac:dyDescent="0.3">
      <c r="A22" s="2">
        <v>16400</v>
      </c>
      <c r="B22" s="2"/>
      <c r="C22" s="8">
        <v>-5250</v>
      </c>
      <c r="D22" s="2">
        <v>-3111</v>
      </c>
      <c r="E22" s="2">
        <v>-2139</v>
      </c>
      <c r="F22" s="2"/>
      <c r="G22" s="2"/>
      <c r="H22" s="2"/>
      <c r="I22" s="2"/>
      <c r="J22" s="3"/>
      <c r="K22" s="2"/>
      <c r="L22" s="2"/>
      <c r="M22" s="2"/>
      <c r="N22" s="2"/>
      <c r="O22" s="2"/>
      <c r="P22" s="2"/>
      <c r="Q22" s="2"/>
      <c r="R22" s="2"/>
      <c r="S22" s="2"/>
      <c r="U22">
        <f>HedgeBedarf!C17+'HedgeBedarf+01'!C17</f>
        <v>-5.3267315347012483</v>
      </c>
    </row>
    <row r="23" spans="1:21" x14ac:dyDescent="0.3">
      <c r="A23" s="2">
        <v>16350</v>
      </c>
      <c r="B23" s="2"/>
      <c r="C23" s="8">
        <v>-1662</v>
      </c>
      <c r="D23" s="2">
        <v>-1327</v>
      </c>
      <c r="E23" s="2">
        <v>-335</v>
      </c>
      <c r="F23" s="2"/>
      <c r="G23" s="2"/>
      <c r="H23" s="2"/>
      <c r="I23" s="2"/>
      <c r="J23" s="3"/>
      <c r="K23" s="2"/>
      <c r="L23" s="2"/>
      <c r="M23" s="2"/>
      <c r="N23" s="2"/>
      <c r="O23" s="2"/>
      <c r="P23" s="2"/>
      <c r="Q23" s="2"/>
      <c r="R23" s="2"/>
      <c r="S23" s="2"/>
      <c r="U23">
        <f>HedgeBedarf!C18+'HedgeBedarf+01'!C18</f>
        <v>-5.3216013572166512</v>
      </c>
    </row>
    <row r="24" spans="1:21" x14ac:dyDescent="0.3">
      <c r="A24" s="2">
        <v>16300</v>
      </c>
      <c r="B24" s="2"/>
      <c r="C24" s="8">
        <v>-4222</v>
      </c>
      <c r="D24" s="2">
        <v>-2316</v>
      </c>
      <c r="E24" s="2">
        <v>-1906</v>
      </c>
      <c r="F24" s="2"/>
      <c r="G24" s="2"/>
      <c r="H24" s="2"/>
      <c r="I24" s="2"/>
      <c r="J24" s="3"/>
      <c r="K24" s="2"/>
      <c r="L24" s="2"/>
      <c r="M24" s="2"/>
      <c r="N24" s="2"/>
      <c r="O24" s="2"/>
      <c r="P24" s="2"/>
      <c r="Q24" s="2"/>
      <c r="R24" s="2"/>
      <c r="S24" s="2"/>
      <c r="U24">
        <f>HedgeBedarf!C19+'HedgeBedarf+01'!C19</f>
        <v>-5.3085684184009452</v>
      </c>
    </row>
    <row r="25" spans="1:21" x14ac:dyDescent="0.3">
      <c r="A25" s="2">
        <v>16250</v>
      </c>
      <c r="B25" s="2"/>
      <c r="C25" s="8">
        <v>-84</v>
      </c>
      <c r="D25" s="2">
        <v>847</v>
      </c>
      <c r="E25" s="2">
        <v>-931</v>
      </c>
      <c r="F25" s="2"/>
      <c r="G25" s="2"/>
      <c r="H25" s="2"/>
      <c r="I25" s="2"/>
      <c r="J25" s="3"/>
      <c r="K25" s="2"/>
      <c r="L25" s="2"/>
      <c r="M25" s="2"/>
      <c r="N25" s="2"/>
      <c r="O25" s="2"/>
      <c r="P25" s="2"/>
      <c r="Q25" s="2"/>
      <c r="R25" s="2"/>
      <c r="S25" s="2"/>
      <c r="U25">
        <f>HedgeBedarf!C20+'HedgeBedarf+01'!C20</f>
        <v>-5.2895679615922475</v>
      </c>
    </row>
    <row r="26" spans="1:21" x14ac:dyDescent="0.3">
      <c r="A26" s="2">
        <v>16200</v>
      </c>
      <c r="B26" s="2"/>
      <c r="C26" s="8">
        <v>-3347</v>
      </c>
      <c r="D26" s="2">
        <v>-2245</v>
      </c>
      <c r="E26" s="2">
        <v>-1102</v>
      </c>
      <c r="F26" s="2"/>
      <c r="G26" s="2"/>
      <c r="H26" s="2"/>
      <c r="I26" s="2"/>
      <c r="J26" s="3"/>
      <c r="K26" s="2"/>
      <c r="L26" s="2"/>
      <c r="M26" s="2"/>
      <c r="N26" s="2"/>
      <c r="O26" s="2"/>
      <c r="P26" s="2"/>
      <c r="Q26" s="2"/>
      <c r="R26" s="2"/>
      <c r="S26" s="2"/>
      <c r="U26">
        <f>HedgeBedarf!C21+'HedgeBedarf+01'!C21</f>
        <v>-5.2664348676273125</v>
      </c>
    </row>
    <row r="27" spans="1:21" x14ac:dyDescent="0.3">
      <c r="A27" s="2">
        <v>16150</v>
      </c>
      <c r="B27" s="2"/>
      <c r="C27" s="8">
        <v>-2477</v>
      </c>
      <c r="D27" s="2">
        <v>-2802</v>
      </c>
      <c r="E27" s="2">
        <v>325</v>
      </c>
      <c r="F27" s="2"/>
      <c r="G27" s="2"/>
      <c r="H27" s="2"/>
      <c r="I27" s="2"/>
      <c r="J27" s="3"/>
      <c r="K27" s="2"/>
      <c r="L27" s="2"/>
      <c r="M27" s="2"/>
      <c r="N27" s="2"/>
      <c r="O27" s="2"/>
      <c r="P27" s="2"/>
      <c r="Q27" s="2"/>
      <c r="R27" s="2"/>
      <c r="S27" s="2"/>
      <c r="U27">
        <f>HedgeBedarf!C22+'HedgeBedarf+01'!C22</f>
        <v>-5.2408762662508872</v>
      </c>
    </row>
    <row r="28" spans="1:21" x14ac:dyDescent="0.3">
      <c r="A28" s="2">
        <v>16100</v>
      </c>
      <c r="B28" s="2"/>
      <c r="C28" s="8">
        <v>-978</v>
      </c>
      <c r="D28" s="2">
        <v>-976</v>
      </c>
      <c r="E28" s="2">
        <v>-2</v>
      </c>
      <c r="F28" s="2"/>
      <c r="G28" s="2"/>
      <c r="H28" s="2"/>
      <c r="I28" s="2"/>
      <c r="J28" s="3"/>
      <c r="K28" s="2"/>
      <c r="L28" s="2"/>
      <c r="M28" s="2"/>
      <c r="N28" s="2"/>
      <c r="O28" s="2"/>
      <c r="P28" s="2"/>
      <c r="Q28" s="2"/>
      <c r="R28" s="2"/>
      <c r="S28" s="2"/>
      <c r="U28">
        <f>HedgeBedarf!C23+'HedgeBedarf+01'!C23</f>
        <v>-5.2144580857391611</v>
      </c>
    </row>
    <row r="29" spans="1:21" x14ac:dyDescent="0.3">
      <c r="A29" s="2">
        <v>16050</v>
      </c>
      <c r="B29" s="2"/>
      <c r="C29" s="8">
        <v>-960</v>
      </c>
      <c r="D29" s="2">
        <v>-536</v>
      </c>
      <c r="E29" s="2">
        <v>-424</v>
      </c>
      <c r="F29" s="2"/>
      <c r="G29" s="2"/>
      <c r="H29" s="2"/>
      <c r="I29" s="2"/>
      <c r="J29" s="3"/>
      <c r="K29" s="2"/>
      <c r="L29" s="2"/>
      <c r="M29" s="2"/>
      <c r="N29" s="2"/>
      <c r="O29" s="2"/>
      <c r="P29" s="2"/>
      <c r="Q29" s="2"/>
      <c r="R29" s="2"/>
      <c r="S29" s="2"/>
      <c r="U29">
        <f>HedgeBedarf!C24+'HedgeBedarf+01'!C24</f>
        <v>-5.1886111519283888</v>
      </c>
    </row>
    <row r="30" spans="1:21" x14ac:dyDescent="0.3">
      <c r="A30" s="2">
        <v>16000</v>
      </c>
      <c r="B30" s="2"/>
      <c r="C30" s="8">
        <v>-208</v>
      </c>
      <c r="D30" s="2">
        <v>189</v>
      </c>
      <c r="E30" s="2">
        <v>-397</v>
      </c>
      <c r="F30" s="2"/>
      <c r="G30" s="2"/>
      <c r="H30" s="2"/>
      <c r="I30" s="2"/>
      <c r="J30" s="3"/>
      <c r="K30" s="2"/>
      <c r="L30" s="2"/>
      <c r="M30" s="2"/>
      <c r="N30" s="2"/>
      <c r="O30" s="2"/>
      <c r="P30" s="2"/>
      <c r="Q30" s="2"/>
      <c r="R30" s="2"/>
      <c r="S30" s="2"/>
      <c r="U30">
        <f>HedgeBedarf!C25+'HedgeBedarf+01'!C25</f>
        <v>-5.1646536611345155</v>
      </c>
    </row>
    <row r="31" spans="1:21" x14ac:dyDescent="0.3">
      <c r="A31" s="2">
        <v>15950</v>
      </c>
      <c r="B31" s="2"/>
      <c r="C31" s="8">
        <v>1673</v>
      </c>
      <c r="D31" s="2">
        <v>1120</v>
      </c>
      <c r="E31" s="2">
        <v>553</v>
      </c>
      <c r="F31" s="2"/>
      <c r="G31" s="2"/>
      <c r="H31" s="2"/>
      <c r="I31" s="2"/>
      <c r="J31" s="3"/>
      <c r="K31" s="2"/>
      <c r="L31" s="2"/>
      <c r="M31" s="2"/>
      <c r="N31" s="2"/>
      <c r="O31" s="2"/>
      <c r="P31" s="2"/>
      <c r="Q31" s="2"/>
      <c r="R31" s="2"/>
      <c r="S31" s="2"/>
      <c r="U31">
        <f>HedgeBedarf!C26+'HedgeBedarf+01'!C26</f>
        <v>-5.1438190311747212</v>
      </c>
    </row>
    <row r="32" spans="1:21" x14ac:dyDescent="0.3">
      <c r="A32" s="2">
        <v>15900</v>
      </c>
      <c r="B32" s="2"/>
      <c r="C32" s="8">
        <v>4845</v>
      </c>
      <c r="D32" s="2">
        <v>2998</v>
      </c>
      <c r="E32" s="2">
        <v>1847</v>
      </c>
      <c r="F32" s="2"/>
      <c r="G32" s="2"/>
      <c r="H32" s="2"/>
      <c r="I32" s="2"/>
      <c r="J32" s="3"/>
      <c r="K32" s="2"/>
      <c r="L32" s="2"/>
      <c r="M32" s="2"/>
      <c r="N32" s="2"/>
      <c r="O32" s="2"/>
      <c r="P32" s="2"/>
      <c r="Q32" s="2"/>
      <c r="R32" s="2"/>
      <c r="S32" s="2"/>
      <c r="U32">
        <f>HedgeBedarf!C27+'HedgeBedarf+01'!C27</f>
        <v>-5.1272746393263597</v>
      </c>
    </row>
    <row r="33" spans="1:21" x14ac:dyDescent="0.3">
      <c r="A33" s="2">
        <v>15850</v>
      </c>
      <c r="B33" s="2"/>
      <c r="C33" s="8">
        <v>1312</v>
      </c>
      <c r="D33" s="2">
        <v>-188</v>
      </c>
      <c r="E33" s="2">
        <v>1500</v>
      </c>
      <c r="F33" s="2"/>
      <c r="G33" s="2"/>
      <c r="H33" s="2"/>
      <c r="I33" s="2"/>
      <c r="J33" s="3"/>
      <c r="K33" s="2"/>
      <c r="L33" s="2"/>
      <c r="M33" s="2"/>
      <c r="N33" s="2"/>
      <c r="O33" s="2"/>
      <c r="P33" s="2"/>
      <c r="Q33" s="2"/>
      <c r="R33" s="2"/>
      <c r="S33" s="2"/>
      <c r="U33">
        <f>HedgeBedarf!C28+'HedgeBedarf+01'!C28</f>
        <v>-5.1161193648805856</v>
      </c>
    </row>
    <row r="34" spans="1:21" x14ac:dyDescent="0.3">
      <c r="A34" s="2">
        <v>15800</v>
      </c>
      <c r="B34" s="2"/>
      <c r="C34" s="8">
        <v>3366</v>
      </c>
      <c r="D34" s="2">
        <v>4067</v>
      </c>
      <c r="E34" s="2">
        <v>-701</v>
      </c>
      <c r="F34" s="2"/>
      <c r="G34" s="2"/>
      <c r="H34" s="2"/>
      <c r="I34" s="2"/>
      <c r="J34" s="3"/>
      <c r="K34" s="2"/>
      <c r="L34" s="2"/>
      <c r="M34" s="2"/>
      <c r="N34" s="2"/>
      <c r="O34" s="2"/>
      <c r="P34" s="2"/>
      <c r="Q34" s="2"/>
      <c r="R34" s="2"/>
      <c r="S34" s="2"/>
      <c r="U34">
        <f>HedgeBedarf!C29+'HedgeBedarf+01'!C29</f>
        <v>-5.1113554078631305</v>
      </c>
    </row>
    <row r="35" spans="1:21" x14ac:dyDescent="0.3">
      <c r="A35" s="2">
        <v>15750</v>
      </c>
      <c r="B35" s="2"/>
      <c r="C35" s="8">
        <v>316</v>
      </c>
      <c r="D35" s="2">
        <v>-5</v>
      </c>
      <c r="E35" s="2">
        <v>321</v>
      </c>
      <c r="F35" s="2"/>
      <c r="G35" s="2"/>
      <c r="H35" s="2"/>
      <c r="I35" s="2"/>
      <c r="J35" s="3"/>
      <c r="K35" s="2"/>
      <c r="L35" s="2"/>
      <c r="M35" s="2"/>
      <c r="N35" s="2"/>
      <c r="O35" s="2"/>
      <c r="P35" s="2"/>
      <c r="Q35" s="2"/>
      <c r="R35" s="2"/>
      <c r="S35" s="2"/>
      <c r="U35">
        <f>HedgeBedarf!C30+'HedgeBedarf+01'!C30</f>
        <v>-5.1138397957290938</v>
      </c>
    </row>
    <row r="36" spans="1:21" x14ac:dyDescent="0.3">
      <c r="A36" s="2">
        <v>15700</v>
      </c>
      <c r="B36" s="2"/>
      <c r="C36" s="8">
        <v>14980</v>
      </c>
      <c r="D36" s="2">
        <v>-434</v>
      </c>
      <c r="E36" s="2">
        <v>15414</v>
      </c>
      <c r="F36" s="2"/>
      <c r="G36" s="2"/>
      <c r="H36" s="2"/>
      <c r="I36" s="2"/>
      <c r="J36" s="3"/>
      <c r="K36" s="2"/>
      <c r="L36" s="2"/>
      <c r="M36" s="2"/>
      <c r="N36" s="2"/>
      <c r="O36" s="2"/>
      <c r="P36" s="2"/>
      <c r="Q36" s="2"/>
      <c r="R36" s="2"/>
      <c r="S36" s="2"/>
      <c r="U36">
        <f>HedgeBedarf!C31+'HedgeBedarf+01'!C31</f>
        <v>-5.1242296429591683</v>
      </c>
    </row>
    <row r="37" spans="1:21" x14ac:dyDescent="0.3">
      <c r="A37" s="2">
        <v>15650</v>
      </c>
      <c r="B37" s="2"/>
      <c r="C37" s="8">
        <v>4592</v>
      </c>
      <c r="D37" s="2">
        <v>4193</v>
      </c>
      <c r="E37" s="2">
        <v>399</v>
      </c>
      <c r="F37" s="2"/>
      <c r="G37" s="2"/>
      <c r="H37" s="2"/>
      <c r="I37" s="2"/>
      <c r="J37" s="3"/>
      <c r="K37" s="2"/>
      <c r="L37" s="2"/>
      <c r="M37" s="2"/>
      <c r="N37" s="2"/>
      <c r="O37" s="2"/>
      <c r="P37" s="2"/>
      <c r="Q37" s="2"/>
      <c r="R37" s="2"/>
      <c r="S37" s="2"/>
      <c r="U37">
        <f>HedgeBedarf!C32+'HedgeBedarf+01'!C32</f>
        <v>-5.1429394070243566</v>
      </c>
    </row>
    <row r="38" spans="1:21" x14ac:dyDescent="0.3">
      <c r="A38" s="2">
        <v>15600</v>
      </c>
      <c r="B38" s="2"/>
      <c r="C38" s="8">
        <v>10047</v>
      </c>
      <c r="D38" s="2">
        <v>8837</v>
      </c>
      <c r="E38" s="2">
        <v>1210</v>
      </c>
      <c r="F38" s="2"/>
      <c r="G38" s="2"/>
      <c r="H38" s="2"/>
      <c r="I38" s="2"/>
      <c r="J38" s="3"/>
      <c r="K38" s="2"/>
      <c r="L38" s="2"/>
      <c r="M38" s="2"/>
      <c r="N38" s="2"/>
      <c r="O38" s="2"/>
      <c r="P38" s="2"/>
      <c r="Q38" s="2"/>
      <c r="R38" s="2"/>
      <c r="S38" s="2"/>
      <c r="U38">
        <f>HedgeBedarf!C33+'HedgeBedarf+01'!C33</f>
        <v>-5.1701265621398464</v>
      </c>
    </row>
    <row r="39" spans="1:21" x14ac:dyDescent="0.3">
      <c r="A39" s="2">
        <v>15550</v>
      </c>
      <c r="B39" s="2"/>
      <c r="C39" s="8">
        <v>1910</v>
      </c>
      <c r="D39" s="2">
        <v>1830</v>
      </c>
      <c r="E39" s="2">
        <v>80</v>
      </c>
      <c r="F39" s="2"/>
      <c r="G39" s="2"/>
      <c r="H39" s="2"/>
      <c r="I39" s="2"/>
      <c r="J39" s="3"/>
      <c r="K39" s="2"/>
      <c r="L39" s="2"/>
      <c r="M39" s="2"/>
      <c r="N39" s="2"/>
      <c r="O39" s="2"/>
      <c r="P39" s="2"/>
      <c r="Q39" s="2"/>
      <c r="R39" s="2"/>
      <c r="S39" s="2"/>
      <c r="U39">
        <f>HedgeBedarf!C34+'HedgeBedarf+01'!C34</f>
        <v>-5.2057149329283963</v>
      </c>
    </row>
    <row r="40" spans="1:21" x14ac:dyDescent="0.3">
      <c r="A40" s="2">
        <v>15500</v>
      </c>
      <c r="B40" s="2"/>
      <c r="C40" s="8">
        <v>8471</v>
      </c>
      <c r="D40" s="2">
        <v>7284</v>
      </c>
      <c r="E40" s="2">
        <v>1187</v>
      </c>
      <c r="F40" s="2"/>
      <c r="G40" s="2"/>
      <c r="H40" s="2"/>
      <c r="I40" s="2"/>
      <c r="J40" s="3"/>
      <c r="K40" s="2"/>
      <c r="L40" s="2"/>
      <c r="M40" s="2"/>
      <c r="N40" s="2"/>
      <c r="O40" s="2"/>
      <c r="P40" s="2"/>
      <c r="Q40" s="2"/>
      <c r="R40" s="2"/>
      <c r="S40" s="2"/>
      <c r="U40">
        <f>HedgeBedarf!C35+'HedgeBedarf+01'!C35</f>
        <v>-5.249454871864363</v>
      </c>
    </row>
    <row r="41" spans="1:21" x14ac:dyDescent="0.3">
      <c r="A41" s="2">
        <v>15450</v>
      </c>
      <c r="B41" s="2"/>
      <c r="C41" s="8">
        <v>2617</v>
      </c>
      <c r="D41" s="2">
        <v>2412</v>
      </c>
      <c r="E41" s="2">
        <v>205</v>
      </c>
      <c r="F41" s="2"/>
      <c r="G41" s="2"/>
      <c r="H41" s="2"/>
      <c r="I41" s="2"/>
      <c r="J41" s="3"/>
      <c r="K41" s="2"/>
      <c r="L41" s="2"/>
      <c r="M41" s="2"/>
      <c r="N41" s="2"/>
      <c r="O41" s="2"/>
      <c r="P41" s="2"/>
      <c r="Q41" s="2"/>
      <c r="R41" s="2"/>
      <c r="S41" s="2"/>
      <c r="U41">
        <f>HedgeBedarf!C36+'HedgeBedarf+01'!C36</f>
        <v>-5.3010098216522703</v>
      </c>
    </row>
    <row r="42" spans="1:21" x14ac:dyDescent="0.3">
      <c r="A42" s="2">
        <v>15400</v>
      </c>
      <c r="B42" s="2"/>
      <c r="C42" s="8">
        <v>4681</v>
      </c>
      <c r="D42" s="2">
        <v>3415</v>
      </c>
      <c r="E42" s="2">
        <v>1266</v>
      </c>
      <c r="F42" s="2"/>
      <c r="G42" s="2"/>
      <c r="H42" s="2"/>
      <c r="I42" s="2"/>
      <c r="J42" s="3"/>
      <c r="K42" s="2"/>
      <c r="L42" s="2"/>
      <c r="M42" s="2"/>
      <c r="N42" s="2"/>
      <c r="O42" s="2"/>
      <c r="P42" s="2"/>
      <c r="Q42" s="2"/>
      <c r="R42" s="2"/>
      <c r="S42" s="2"/>
      <c r="U42">
        <f>HedgeBedarf!C37+'HedgeBedarf+01'!C37</f>
        <v>-5.360052408004937</v>
      </c>
    </row>
    <row r="43" spans="1:21" x14ac:dyDescent="0.3">
      <c r="A43" s="2">
        <v>15350</v>
      </c>
      <c r="B43" s="2"/>
      <c r="C43" s="8">
        <v>12134</v>
      </c>
      <c r="D43" s="2">
        <v>1265</v>
      </c>
      <c r="E43" s="2">
        <v>10869</v>
      </c>
      <c r="F43" s="2"/>
      <c r="G43" s="2"/>
      <c r="H43" s="2"/>
      <c r="I43" s="2"/>
      <c r="J43" s="3"/>
      <c r="K43" s="2"/>
      <c r="L43" s="2"/>
      <c r="M43" s="2"/>
      <c r="N43" s="2"/>
      <c r="O43" s="2"/>
      <c r="P43" s="2"/>
      <c r="Q43" s="2"/>
      <c r="R43" s="2"/>
      <c r="S43" s="2"/>
      <c r="U43">
        <f>HedgeBedarf!C38+'HedgeBedarf+01'!C38</f>
        <v>-5.4263514091168599</v>
      </c>
    </row>
    <row r="44" spans="1:21" x14ac:dyDescent="0.3">
      <c r="A44" s="2">
        <v>15300</v>
      </c>
      <c r="B44" s="2"/>
      <c r="C44" s="8">
        <v>10101</v>
      </c>
      <c r="D44" s="2">
        <v>7067</v>
      </c>
      <c r="E44" s="2">
        <v>3034</v>
      </c>
      <c r="F44" s="2"/>
      <c r="G44" s="2"/>
      <c r="H44" s="2"/>
      <c r="I44" s="2"/>
      <c r="J44" s="3"/>
      <c r="K44" s="2"/>
      <c r="L44" s="2"/>
      <c r="M44" s="2"/>
      <c r="N44" s="2"/>
      <c r="O44" s="2"/>
      <c r="P44" s="2"/>
      <c r="Q44" s="2"/>
      <c r="R44" s="2"/>
      <c r="S44" s="2"/>
      <c r="U44">
        <f>HedgeBedarf!C39+'HedgeBedarf+01'!C39</f>
        <v>-5.4998332609008349</v>
      </c>
    </row>
    <row r="45" spans="1:21" x14ac:dyDescent="0.3">
      <c r="A45" s="2">
        <v>15250</v>
      </c>
      <c r="B45" s="2"/>
      <c r="C45" s="8">
        <v>2047</v>
      </c>
      <c r="D45" s="2">
        <v>1669</v>
      </c>
      <c r="E45" s="2">
        <v>378</v>
      </c>
      <c r="F45" s="2"/>
      <c r="G45" s="2"/>
      <c r="H45" s="2"/>
      <c r="I45" s="2"/>
      <c r="J45" s="3"/>
      <c r="K45" s="2"/>
      <c r="L45" s="2"/>
      <c r="M45" s="2"/>
      <c r="N45" s="2"/>
      <c r="O45" s="2"/>
      <c r="P45" s="2"/>
      <c r="Q45" s="2"/>
      <c r="R45" s="2"/>
      <c r="S45" s="2"/>
      <c r="U45">
        <f>HedgeBedarf!C40+'HedgeBedarf+01'!C40</f>
        <v>-5.580606306480532</v>
      </c>
    </row>
    <row r="46" spans="1:21" x14ac:dyDescent="0.3">
      <c r="A46" s="2">
        <v>15200</v>
      </c>
      <c r="B46" s="2"/>
      <c r="C46" s="8">
        <v>9169</v>
      </c>
      <c r="D46" s="2">
        <v>5215</v>
      </c>
      <c r="E46" s="2">
        <v>3954</v>
      </c>
      <c r="F46" s="2"/>
      <c r="G46" s="2"/>
      <c r="H46" s="2"/>
      <c r="I46" s="2"/>
      <c r="J46" s="3"/>
      <c r="K46" s="2"/>
      <c r="L46" s="2"/>
      <c r="M46" s="2"/>
      <c r="N46" s="2"/>
      <c r="O46" s="2"/>
      <c r="P46" s="2"/>
      <c r="Q46" s="2"/>
      <c r="R46" s="2"/>
      <c r="S46" s="2"/>
      <c r="U46">
        <f>HedgeBedarf!C41+'HedgeBedarf+01'!C41</f>
        <v>-5.6689405509903379</v>
      </c>
    </row>
    <row r="47" spans="1:21" x14ac:dyDescent="0.3">
      <c r="A47" s="2">
        <v>15150</v>
      </c>
      <c r="B47" s="2"/>
      <c r="C47" s="8">
        <v>843</v>
      </c>
      <c r="D47" s="2">
        <v>585</v>
      </c>
      <c r="E47" s="2">
        <v>258</v>
      </c>
      <c r="F47" s="2"/>
      <c r="G47" s="2"/>
      <c r="H47" s="2"/>
      <c r="I47" s="2"/>
      <c r="J47" s="3"/>
      <c r="K47" s="2"/>
      <c r="L47" s="2"/>
      <c r="M47" s="2"/>
      <c r="N47" s="2"/>
      <c r="O47" s="2"/>
      <c r="P47" s="2"/>
      <c r="Q47" s="2"/>
      <c r="R47" s="2"/>
      <c r="S47" s="2"/>
      <c r="U47">
        <f>HedgeBedarf!C42+'HedgeBedarf+01'!C42</f>
        <v>-5.7651988076257945</v>
      </c>
    </row>
    <row r="48" spans="1:21" x14ac:dyDescent="0.3">
      <c r="A48" s="2">
        <v>15100</v>
      </c>
      <c r="B48" s="2"/>
      <c r="C48" s="8">
        <v>17244</v>
      </c>
      <c r="D48" s="2">
        <v>16890</v>
      </c>
      <c r="E48" s="2">
        <v>354</v>
      </c>
      <c r="F48" s="2"/>
      <c r="G48" s="2"/>
      <c r="H48" s="2"/>
      <c r="I48" s="2"/>
      <c r="J48" s="3"/>
      <c r="K48" s="2"/>
      <c r="L48" s="2"/>
      <c r="M48" s="2"/>
      <c r="N48" s="2"/>
      <c r="O48" s="2"/>
      <c r="P48" s="2"/>
      <c r="Q48" s="2"/>
      <c r="R48" s="2"/>
      <c r="S48" s="2"/>
      <c r="U48">
        <f>HedgeBedarf!C43+'HedgeBedarf+01'!C43</f>
        <v>-5.8697169496691615</v>
      </c>
    </row>
    <row r="49" spans="1:21" x14ac:dyDescent="0.3">
      <c r="A49" s="2">
        <v>15050</v>
      </c>
      <c r="B49" s="2"/>
      <c r="C49" s="8">
        <v>1220</v>
      </c>
      <c r="D49" s="2">
        <v>808</v>
      </c>
      <c r="E49" s="2">
        <v>412</v>
      </c>
      <c r="F49" s="2"/>
      <c r="G49" s="2"/>
      <c r="H49" s="2"/>
      <c r="I49" s="2"/>
      <c r="J49" s="3"/>
      <c r="K49" s="2"/>
      <c r="L49" s="2"/>
      <c r="M49" s="2"/>
      <c r="N49" s="2"/>
      <c r="O49" s="2"/>
      <c r="P49" s="2"/>
      <c r="Q49" s="2"/>
      <c r="R49" s="2"/>
      <c r="S49" s="2"/>
      <c r="U49">
        <f>HedgeBedarf!C44+'HedgeBedarf+01'!C44</f>
        <v>-5.9826331916892341</v>
      </c>
    </row>
    <row r="50" spans="1:21" ht="15" thickBot="1" x14ac:dyDescent="0.35">
      <c r="A50" s="2">
        <v>15000</v>
      </c>
      <c r="B50" s="2"/>
      <c r="C50" s="9">
        <v>18266</v>
      </c>
      <c r="D50" s="2">
        <v>15841</v>
      </c>
      <c r="E50" s="2">
        <v>2425</v>
      </c>
      <c r="F50" s="2"/>
      <c r="G50" s="2"/>
      <c r="H50" s="2"/>
      <c r="I50" s="2"/>
      <c r="J50" s="3"/>
      <c r="K50" s="2"/>
      <c r="L50" s="2"/>
      <c r="M50" s="2"/>
      <c r="N50" s="2"/>
      <c r="O50" s="2"/>
      <c r="P50" s="2"/>
      <c r="Q50" s="2"/>
      <c r="R50" s="2"/>
      <c r="S50" s="2"/>
      <c r="U50">
        <f>HedgeBedarf!C45+'HedgeBedarf+01'!C45</f>
        <v>-6.1036712807150382</v>
      </c>
    </row>
    <row r="51" spans="1:21" x14ac:dyDescent="0.3">
      <c r="A51" s="2"/>
      <c r="B51" s="2"/>
      <c r="C51" s="2"/>
      <c r="D51" s="2"/>
      <c r="E51" s="2"/>
      <c r="F51" s="2"/>
      <c r="G51" s="2"/>
      <c r="H51" s="2"/>
      <c r="I51" s="2"/>
      <c r="J51" s="3"/>
      <c r="K51" s="2"/>
      <c r="L51" s="2"/>
      <c r="M51" s="2"/>
      <c r="N51" s="2"/>
      <c r="O51" s="2"/>
      <c r="P51" s="2"/>
      <c r="Q51" s="2"/>
      <c r="R51" s="2"/>
      <c r="S51" s="2"/>
      <c r="U51">
        <f>HedgeBedarf!C46+'HedgeBedarf+01'!C46</f>
        <v>-6.2318918774650776</v>
      </c>
    </row>
    <row r="52" spans="1:21" x14ac:dyDescent="0.3">
      <c r="A52" s="2"/>
      <c r="B52" s="2"/>
      <c r="C52" s="2"/>
      <c r="D52" s="2"/>
      <c r="E52" s="2"/>
      <c r="F52" s="2"/>
      <c r="G52" s="2"/>
      <c r="H52" s="2"/>
      <c r="I52" s="2"/>
      <c r="J52" s="3"/>
      <c r="K52" s="2"/>
      <c r="L52" s="2"/>
      <c r="M52" s="2"/>
      <c r="N52" s="2"/>
      <c r="O52" s="2"/>
      <c r="P52" s="2"/>
      <c r="Q52" s="2"/>
      <c r="R52" s="2"/>
      <c r="S52" s="2"/>
      <c r="U52">
        <f>HedgeBedarf!C47+'HedgeBedarf+01'!C47</f>
        <v>-6.365439949316726</v>
      </c>
    </row>
    <row r="53" spans="1:21" x14ac:dyDescent="0.3">
      <c r="A53" s="2"/>
      <c r="B53" s="2"/>
      <c r="C53" s="2"/>
      <c r="D53" s="2"/>
      <c r="E53" s="2"/>
      <c r="F53" s="2"/>
      <c r="G53" s="2"/>
      <c r="H53" s="2"/>
      <c r="I53" s="2"/>
      <c r="J53" s="3"/>
      <c r="K53" s="2"/>
      <c r="L53" s="2"/>
      <c r="M53" s="2"/>
      <c r="N53" s="2"/>
      <c r="O53" s="2"/>
      <c r="P53" s="2"/>
      <c r="Q53" s="2"/>
      <c r="R53" s="2"/>
      <c r="S53" s="2"/>
      <c r="U53">
        <f>HedgeBedarf!C48+'HedgeBedarf+01'!C48</f>
        <v>-6.5013307486341851</v>
      </c>
    </row>
    <row r="54" spans="1:21" x14ac:dyDescent="0.3">
      <c r="A54" s="2"/>
      <c r="B54" s="2"/>
      <c r="C54" s="2"/>
      <c r="D54" s="2"/>
      <c r="E54" s="2"/>
      <c r="F54" s="2"/>
      <c r="G54" s="2"/>
      <c r="H54" s="2"/>
      <c r="I54" s="2"/>
      <c r="J54" s="3"/>
      <c r="K54" s="2"/>
      <c r="L54" s="2"/>
      <c r="M54" s="2"/>
      <c r="N54" s="2"/>
      <c r="O54" s="2"/>
      <c r="P54" s="2"/>
      <c r="Q54" s="2"/>
      <c r="R54" s="2"/>
      <c r="S54" s="2"/>
      <c r="U54">
        <f>HedgeBedarf!C49+'HedgeBedarf+01'!C49</f>
        <v>-6.6353277868211702</v>
      </c>
    </row>
    <row r="55" spans="1:21" x14ac:dyDescent="0.3">
      <c r="A55" s="2"/>
      <c r="B55" s="2"/>
      <c r="C55" s="2"/>
      <c r="D55" s="2"/>
      <c r="E55" s="2"/>
      <c r="F55" s="2"/>
      <c r="G55" s="2"/>
      <c r="H55" s="2"/>
      <c r="I55" s="2"/>
      <c r="J55" s="3"/>
      <c r="K55" s="2"/>
      <c r="L55" s="2"/>
      <c r="M55" s="2"/>
      <c r="N55" s="2"/>
      <c r="O55" s="2"/>
      <c r="P55" s="2"/>
      <c r="Q55" s="2"/>
      <c r="R55" s="2"/>
      <c r="S55" s="2"/>
      <c r="U55">
        <f>HedgeBedarf!C50+'HedgeBedarf+01'!C50</f>
        <v>-6.7619673393245323</v>
      </c>
    </row>
    <row r="56" spans="1:21" x14ac:dyDescent="0.3">
      <c r="A56" s="2"/>
      <c r="B56" s="2"/>
      <c r="C56" s="2"/>
      <c r="D56" s="2"/>
      <c r="E56" s="2"/>
      <c r="F56" s="2"/>
      <c r="G56" s="2"/>
      <c r="H56" s="2"/>
      <c r="I56" s="2"/>
      <c r="J56" s="3"/>
      <c r="K56" s="2"/>
      <c r="L56" s="2"/>
      <c r="M56" s="2"/>
      <c r="N56" s="2"/>
      <c r="O56" s="2"/>
      <c r="P56" s="2"/>
      <c r="Q56" s="2"/>
      <c r="R56" s="2"/>
      <c r="S56" s="2"/>
      <c r="U56">
        <f>HedgeBedarf!C51+'HedgeBedarf+01'!C51</f>
        <v>-6.8747711227173118</v>
      </c>
    </row>
    <row r="57" spans="1:21" x14ac:dyDescent="0.3">
      <c r="A57" s="2"/>
      <c r="B57" s="2"/>
      <c r="C57" s="2"/>
      <c r="D57" s="2"/>
      <c r="E57" s="2"/>
      <c r="F57" s="2"/>
      <c r="G57" s="2"/>
      <c r="H57" s="2"/>
      <c r="I57" s="2"/>
      <c r="J57" s="3"/>
      <c r="K57" s="2"/>
      <c r="L57" s="2"/>
      <c r="M57" s="2"/>
      <c r="N57" s="2"/>
      <c r="O57" s="2"/>
      <c r="P57" s="2"/>
      <c r="Q57" s="2"/>
      <c r="R57" s="2"/>
      <c r="S57" s="2"/>
      <c r="U57">
        <f>HedgeBedarf!C52+'HedgeBedarf+01'!C52</f>
        <v>-6.966661093666338</v>
      </c>
    </row>
    <row r="58" spans="1:21" x14ac:dyDescent="0.3">
      <c r="A58" s="2"/>
      <c r="B58" s="2"/>
      <c r="C58" s="2"/>
      <c r="D58" s="2"/>
      <c r="E58" s="2"/>
      <c r="F58" s="2"/>
      <c r="G58" s="2"/>
      <c r="H58" s="2"/>
      <c r="I58" s="2"/>
      <c r="J58" s="3"/>
      <c r="K58" s="2"/>
      <c r="L58" s="2"/>
      <c r="M58" s="2"/>
      <c r="N58" s="2"/>
      <c r="O58" s="2"/>
      <c r="P58" s="2"/>
      <c r="Q58" s="2"/>
      <c r="R58" s="2"/>
      <c r="S58" s="2"/>
      <c r="U58">
        <f>HedgeBedarf!C53+'HedgeBedarf+01'!C53</f>
        <v>-7.0305516887162662</v>
      </c>
    </row>
    <row r="59" spans="1:21" x14ac:dyDescent="0.3">
      <c r="A59" s="2"/>
      <c r="B59" s="2"/>
      <c r="C59" s="2"/>
      <c r="D59" s="2"/>
      <c r="E59" s="2"/>
      <c r="F59" s="2"/>
      <c r="G59" s="2"/>
      <c r="H59" s="2"/>
      <c r="I59" s="2"/>
      <c r="J59" s="3"/>
      <c r="K59" s="2"/>
      <c r="L59" s="2"/>
      <c r="M59" s="2"/>
      <c r="N59" s="2"/>
      <c r="O59" s="2"/>
      <c r="P59" s="2"/>
      <c r="Q59" s="2"/>
      <c r="R59" s="2"/>
      <c r="S59" s="2"/>
      <c r="U59">
        <f>HedgeBedarf!C54+'HedgeBedarf+01'!C54</f>
        <v>-7.0600533730708719</v>
      </c>
    </row>
    <row r="60" spans="1:21" x14ac:dyDescent="0.3">
      <c r="A60" s="2"/>
      <c r="B60" s="2"/>
      <c r="C60" s="2"/>
      <c r="D60" s="2"/>
      <c r="E60" s="2"/>
      <c r="F60" s="2"/>
      <c r="G60" s="2"/>
      <c r="H60" s="2"/>
      <c r="I60" s="2"/>
      <c r="J60" s="2"/>
      <c r="K60" s="2"/>
      <c r="L60" s="2"/>
      <c r="M60" s="2"/>
      <c r="N60" s="2"/>
      <c r="O60" s="2"/>
      <c r="P60" s="2"/>
      <c r="Q60" s="2"/>
      <c r="R60" s="2"/>
      <c r="S60" s="2"/>
      <c r="U60">
        <f>HedgeBedarf!C55+'HedgeBedarf+01'!C55</f>
        <v>-7.0501875662766054</v>
      </c>
    </row>
    <row r="61" spans="1:21" x14ac:dyDescent="0.3">
      <c r="A61" s="2"/>
      <c r="B61" s="2"/>
      <c r="C61" s="2"/>
      <c r="D61" s="2"/>
      <c r="E61" s="2"/>
      <c r="F61" s="2"/>
      <c r="G61" s="2"/>
      <c r="H61" s="2"/>
      <c r="I61" s="2"/>
      <c r="J61" s="4"/>
      <c r="K61" s="2"/>
      <c r="L61" s="2"/>
      <c r="M61" s="2"/>
      <c r="N61" s="2"/>
      <c r="O61" s="2"/>
      <c r="P61" s="2"/>
      <c r="Q61" s="2"/>
      <c r="R61" s="2"/>
      <c r="S61" s="2"/>
      <c r="U61">
        <f>HedgeBedarf!C56+'HedgeBedarf+01'!C56</f>
        <v>-6.9979967368272709</v>
      </c>
    </row>
    <row r="62" spans="1:21" x14ac:dyDescent="0.3">
      <c r="A62" s="2"/>
      <c r="B62" s="2"/>
      <c r="C62" s="2"/>
      <c r="D62" s="2"/>
      <c r="E62" s="2"/>
      <c r="F62" s="2"/>
      <c r="G62" s="2"/>
      <c r="H62" s="2"/>
      <c r="I62" s="2"/>
      <c r="J62" s="3"/>
      <c r="K62" s="2"/>
      <c r="L62" s="2"/>
      <c r="M62" s="2"/>
      <c r="N62" s="2"/>
      <c r="O62" s="2"/>
      <c r="P62" s="2"/>
      <c r="Q62" s="2"/>
      <c r="R62" s="2"/>
      <c r="S62" s="2"/>
      <c r="U62">
        <f>HedgeBedarf!C57+'HedgeBedarf+01'!C57</f>
        <v>-6.9029409151428274</v>
      </c>
    </row>
    <row r="63" spans="1:21" x14ac:dyDescent="0.3">
      <c r="A63" s="2"/>
      <c r="B63" s="2"/>
      <c r="C63" s="2"/>
      <c r="D63" s="2"/>
      <c r="E63" s="2"/>
      <c r="F63" s="2"/>
      <c r="G63" s="2"/>
      <c r="H63" s="2"/>
      <c r="I63" s="2"/>
      <c r="J63" s="4"/>
      <c r="K63" s="2"/>
      <c r="L63" s="2"/>
      <c r="M63" s="2"/>
      <c r="N63" s="2"/>
      <c r="O63" s="2"/>
      <c r="P63" s="2"/>
      <c r="Q63" s="2"/>
      <c r="R63" s="2"/>
      <c r="S63" s="2"/>
      <c r="U63">
        <f>HedgeBedarf!C58+'HedgeBedarf+01'!C58</f>
        <v>-6.7670034426131771</v>
      </c>
    </row>
    <row r="64" spans="1:21" x14ac:dyDescent="0.3">
      <c r="A64" s="2"/>
      <c r="B64" s="2"/>
      <c r="C64" s="2"/>
      <c r="D64" s="2"/>
      <c r="E64" s="2"/>
      <c r="F64" s="2"/>
      <c r="G64" s="2"/>
      <c r="H64" s="2"/>
      <c r="I64" s="2"/>
      <c r="J64" s="4"/>
      <c r="K64" s="2"/>
      <c r="L64" s="2"/>
      <c r="M64" s="2"/>
      <c r="N64" s="2"/>
      <c r="O64" s="2"/>
      <c r="P64" s="2"/>
      <c r="Q64" s="2"/>
      <c r="R64" s="2"/>
      <c r="S64" s="2"/>
      <c r="U64">
        <f>HedgeBedarf!C59+'HedgeBedarf+01'!C59</f>
        <v>-6.5944785044923178</v>
      </c>
    </row>
    <row r="65" spans="1:21" x14ac:dyDescent="0.3">
      <c r="A65" s="2"/>
      <c r="B65" s="2"/>
      <c r="C65" s="2"/>
      <c r="D65" s="2"/>
      <c r="E65" s="2"/>
      <c r="F65" s="2"/>
      <c r="G65" s="2"/>
      <c r="H65" s="2"/>
      <c r="I65" s="2"/>
      <c r="J65" s="4"/>
      <c r="K65" s="2"/>
      <c r="L65" s="2"/>
      <c r="M65" s="2"/>
      <c r="N65" s="2"/>
      <c r="O65" s="2"/>
      <c r="P65" s="2"/>
      <c r="Q65" s="2"/>
      <c r="R65" s="2"/>
      <c r="S65" s="2"/>
      <c r="U65">
        <f>HedgeBedarf!C60+'HedgeBedarf+01'!C60</f>
        <v>-6.391470021150556</v>
      </c>
    </row>
    <row r="66" spans="1:21" x14ac:dyDescent="0.3">
      <c r="A66" s="2"/>
      <c r="B66" s="2"/>
      <c r="C66" s="2"/>
      <c r="D66" s="2"/>
      <c r="E66" s="2"/>
      <c r="F66" s="2"/>
      <c r="G66" s="2"/>
      <c r="H66" s="2"/>
      <c r="I66" s="2"/>
      <c r="J66" s="4"/>
      <c r="K66" s="2"/>
      <c r="L66" s="2"/>
      <c r="M66" s="2"/>
      <c r="N66" s="2"/>
      <c r="O66" s="2"/>
      <c r="P66" s="2"/>
      <c r="Q66" s="2"/>
      <c r="R66" s="2"/>
      <c r="S66" s="2"/>
      <c r="U66">
        <f>HedgeBedarf!C61+'HedgeBedarf+01'!C61</f>
        <v>-6.1651829279017702</v>
      </c>
    </row>
    <row r="67" spans="1:21" x14ac:dyDescent="0.3">
      <c r="A67" s="2"/>
      <c r="B67" s="2"/>
      <c r="C67" s="2"/>
      <c r="D67" s="2"/>
      <c r="E67" s="2"/>
      <c r="F67" s="2"/>
      <c r="G67" s="2"/>
      <c r="H67" s="2"/>
      <c r="I67" s="2"/>
      <c r="J67" s="4"/>
      <c r="K67" s="2"/>
      <c r="L67" s="2"/>
      <c r="M67" s="2"/>
      <c r="N67" s="2"/>
      <c r="O67" s="2"/>
      <c r="P67" s="2"/>
      <c r="Q67" s="2"/>
      <c r="R67" s="2"/>
      <c r="S67" s="2"/>
      <c r="U67">
        <f>HedgeBedarf!C62+'HedgeBedarf+01'!C62</f>
        <v>-5.9231223990831818</v>
      </c>
    </row>
    <row r="68" spans="1:21" x14ac:dyDescent="0.3">
      <c r="A68" s="2"/>
      <c r="B68" s="2"/>
      <c r="C68" s="2"/>
      <c r="D68" s="2"/>
      <c r="E68" s="2"/>
      <c r="F68" s="2"/>
      <c r="G68" s="2"/>
      <c r="H68" s="2"/>
      <c r="I68" s="2"/>
      <c r="J68" s="4"/>
      <c r="K68" s="2"/>
      <c r="L68" s="2"/>
      <c r="M68" s="2"/>
      <c r="N68" s="2"/>
      <c r="O68" s="2"/>
      <c r="P68" s="2"/>
      <c r="Q68" s="2"/>
      <c r="R68" s="2"/>
      <c r="S68" s="2"/>
      <c r="U68">
        <f>HedgeBedarf!C63+'HedgeBedarf+01'!C63</f>
        <v>-5.6723273215951151</v>
      </c>
    </row>
    <row r="69" spans="1:21" x14ac:dyDescent="0.3">
      <c r="A69" s="2"/>
      <c r="B69" s="2"/>
      <c r="C69" s="2"/>
      <c r="D69" s="2"/>
      <c r="E69" s="2"/>
      <c r="F69" s="2"/>
      <c r="G69" s="2"/>
      <c r="H69" s="2"/>
      <c r="I69" s="2"/>
      <c r="J69" s="4"/>
      <c r="K69" s="2"/>
      <c r="L69" s="2"/>
      <c r="M69" s="2"/>
      <c r="N69" s="2"/>
      <c r="O69" s="2"/>
      <c r="P69" s="2"/>
      <c r="Q69" s="2"/>
      <c r="R69" s="2"/>
      <c r="S69" s="2"/>
      <c r="U69">
        <f>HedgeBedarf!C64+'HedgeBedarf+01'!C64</f>
        <v>-5.4187505459873249</v>
      </c>
    </row>
    <row r="70" spans="1:21" x14ac:dyDescent="0.3">
      <c r="A70" s="2"/>
      <c r="B70" s="2"/>
      <c r="C70" s="2"/>
      <c r="D70" s="2"/>
      <c r="E70" s="2"/>
      <c r="F70" s="2"/>
      <c r="G70" s="2"/>
      <c r="H70" s="2"/>
      <c r="I70" s="2"/>
      <c r="J70" s="4"/>
      <c r="K70" s="2"/>
      <c r="L70" s="2"/>
      <c r="M70" s="2"/>
      <c r="N70" s="2"/>
      <c r="O70" s="2"/>
      <c r="P70" s="2"/>
      <c r="Q70" s="2"/>
      <c r="R70" s="2"/>
      <c r="S70" s="2"/>
      <c r="U70">
        <f>HedgeBedarf!C65+'HedgeBedarf+01'!C65</f>
        <v>-5.166865216830983</v>
      </c>
    </row>
    <row r="71" spans="1:21" x14ac:dyDescent="0.3">
      <c r="A71" s="2"/>
      <c r="B71" s="2"/>
      <c r="C71" s="2"/>
      <c r="D71" s="2"/>
      <c r="E71" s="2"/>
      <c r="F71" s="2"/>
      <c r="G71" s="2"/>
      <c r="H71" s="2"/>
      <c r="I71" s="2"/>
      <c r="J71" s="4"/>
      <c r="K71" s="2"/>
      <c r="L71" s="2"/>
      <c r="M71" s="2"/>
      <c r="N71" s="2"/>
      <c r="O71" s="2"/>
      <c r="P71" s="2"/>
      <c r="Q71" s="2"/>
      <c r="R71" s="2"/>
      <c r="S71" s="2"/>
      <c r="U71">
        <f>HedgeBedarf!C66+'HedgeBedarf+01'!C66</f>
        <v>-4.9195327977557444</v>
      </c>
    </row>
    <row r="72" spans="1:21" x14ac:dyDescent="0.3">
      <c r="A72" s="2"/>
      <c r="B72" s="2"/>
      <c r="C72" s="2"/>
      <c r="D72" s="2"/>
      <c r="E72" s="2"/>
      <c r="F72" s="2"/>
      <c r="G72" s="2"/>
      <c r="H72" s="2"/>
      <c r="I72" s="2"/>
      <c r="J72" s="4"/>
      <c r="K72" s="2"/>
      <c r="L72" s="2"/>
      <c r="M72" s="2"/>
      <c r="N72" s="2"/>
      <c r="O72" s="2"/>
      <c r="P72" s="2"/>
      <c r="Q72" s="2"/>
      <c r="R72" s="2"/>
      <c r="S72" s="2"/>
      <c r="U72">
        <f>HedgeBedarf!C67+'HedgeBedarf+01'!C67</f>
        <v>-4.6781243211377754</v>
      </c>
    </row>
    <row r="73" spans="1:21" x14ac:dyDescent="0.3">
      <c r="A73" s="2"/>
      <c r="B73" s="2"/>
      <c r="C73" s="2"/>
      <c r="D73" s="2"/>
      <c r="E73" s="2"/>
      <c r="F73" s="2"/>
      <c r="G73" s="2"/>
      <c r="H73" s="2"/>
      <c r="I73" s="2"/>
      <c r="J73" s="4"/>
      <c r="K73" s="2"/>
      <c r="L73" s="2"/>
      <c r="M73" s="2"/>
      <c r="N73" s="2"/>
      <c r="O73" s="2"/>
      <c r="P73" s="2"/>
      <c r="Q73" s="2"/>
      <c r="R73" s="2"/>
      <c r="S73" s="2"/>
      <c r="U73">
        <f>HedgeBedarf!C68+'HedgeBedarf+01'!C68</f>
        <v>-4.4428502540321571</v>
      </c>
    </row>
    <row r="74" spans="1:21" x14ac:dyDescent="0.3">
      <c r="A74" s="2"/>
      <c r="B74" s="2"/>
      <c r="C74" s="2"/>
      <c r="D74" s="2"/>
      <c r="E74" s="2"/>
      <c r="F74" s="2"/>
      <c r="G74" s="2"/>
      <c r="H74" s="2"/>
      <c r="I74" s="2"/>
      <c r="J74" s="4"/>
      <c r="K74" s="2"/>
      <c r="L74" s="2"/>
      <c r="M74" s="2"/>
      <c r="N74" s="2"/>
      <c r="O74" s="2"/>
      <c r="P74" s="2"/>
      <c r="Q74" s="2"/>
      <c r="R74" s="2"/>
      <c r="S74" s="2"/>
      <c r="U74">
        <f>HedgeBedarf!C69+'HedgeBedarf+01'!C69</f>
        <v>-4.2132309535424897</v>
      </c>
    </row>
    <row r="75" spans="1:21" x14ac:dyDescent="0.3">
      <c r="A75" s="2"/>
      <c r="B75" s="2"/>
      <c r="C75" s="2"/>
      <c r="D75" s="2"/>
      <c r="E75" s="2"/>
      <c r="F75" s="2"/>
      <c r="G75" s="2"/>
      <c r="H75" s="2"/>
      <c r="I75" s="2"/>
      <c r="J75" s="4"/>
      <c r="K75" s="2"/>
      <c r="L75" s="2"/>
      <c r="M75" s="2"/>
      <c r="N75" s="2"/>
      <c r="O75" s="2"/>
      <c r="P75" s="2"/>
      <c r="Q75" s="2"/>
      <c r="R75" s="2"/>
      <c r="S75" s="2"/>
      <c r="U75">
        <f>HedgeBedarf!C70+'HedgeBedarf+01'!C70</f>
        <v>-3.9886297355362688</v>
      </c>
    </row>
    <row r="76" spans="1:21" x14ac:dyDescent="0.3">
      <c r="A76" s="2"/>
      <c r="B76" s="2"/>
      <c r="C76" s="2"/>
      <c r="D76" s="2"/>
      <c r="E76" s="2"/>
      <c r="F76" s="2"/>
      <c r="G76" s="2"/>
      <c r="H76" s="2"/>
      <c r="I76" s="2"/>
      <c r="J76" s="3"/>
      <c r="K76" s="2"/>
      <c r="L76" s="2"/>
      <c r="M76" s="2"/>
      <c r="N76" s="2"/>
      <c r="O76" s="2"/>
      <c r="P76" s="2"/>
      <c r="Q76" s="2"/>
      <c r="R76" s="2"/>
      <c r="S76" s="2"/>
      <c r="U76">
        <f>HedgeBedarf!C71+'HedgeBedarf+01'!C71</f>
        <v>-3.7687717276833608</v>
      </c>
    </row>
    <row r="77" spans="1:21" x14ac:dyDescent="0.3">
      <c r="A77" s="2"/>
      <c r="B77" s="2"/>
      <c r="C77" s="2"/>
      <c r="D77" s="2"/>
      <c r="E77" s="2"/>
      <c r="F77" s="2"/>
      <c r="G77" s="2"/>
      <c r="H77" s="2"/>
      <c r="I77" s="2"/>
      <c r="J77" s="4"/>
      <c r="K77" s="2"/>
      <c r="L77" s="2"/>
      <c r="M77" s="2"/>
      <c r="N77" s="2"/>
      <c r="O77" s="2"/>
      <c r="P77" s="2"/>
      <c r="Q77" s="2"/>
      <c r="R77" s="2"/>
      <c r="S77" s="2"/>
      <c r="U77">
        <f>HedgeBedarf!C72+'HedgeBedarf+01'!C72</f>
        <v>-3.5541801590393463</v>
      </c>
    </row>
    <row r="78" spans="1:21" x14ac:dyDescent="0.3">
      <c r="A78" s="2"/>
      <c r="B78" s="2"/>
      <c r="C78" s="2"/>
      <c r="D78" s="2"/>
      <c r="E78" s="2"/>
      <c r="F78" s="2"/>
      <c r="G78" s="2"/>
      <c r="H78" s="2"/>
      <c r="I78" s="2"/>
      <c r="J78" s="3"/>
      <c r="K78" s="2"/>
      <c r="L78" s="2"/>
      <c r="M78" s="2"/>
      <c r="N78" s="2"/>
      <c r="O78" s="2"/>
      <c r="P78" s="2"/>
      <c r="Q78" s="2"/>
      <c r="R78" s="2"/>
      <c r="S78" s="2"/>
      <c r="U78">
        <f>HedgeBedarf!C73+'HedgeBedarf+01'!C73</f>
        <v>-3.3464742037901107</v>
      </c>
    </row>
    <row r="79" spans="1:21" x14ac:dyDescent="0.3">
      <c r="A79" s="2"/>
      <c r="B79" s="2"/>
      <c r="C79" s="2"/>
      <c r="D79" s="2"/>
      <c r="E79" s="2"/>
      <c r="F79" s="2"/>
      <c r="G79" s="2"/>
      <c r="H79" s="2"/>
      <c r="I79" s="2"/>
      <c r="J79" s="4"/>
      <c r="K79" s="2"/>
      <c r="L79" s="2"/>
      <c r="M79" s="2"/>
      <c r="N79" s="2"/>
      <c r="O79" s="2"/>
      <c r="P79" s="2"/>
      <c r="Q79" s="2"/>
      <c r="R79" s="2"/>
      <c r="S79" s="2"/>
      <c r="U79">
        <f>HedgeBedarf!C74+'HedgeBedarf+01'!C74</f>
        <v>-3.1484871788142264</v>
      </c>
    </row>
    <row r="80" spans="1:21" x14ac:dyDescent="0.3">
      <c r="A80" s="2"/>
      <c r="B80" s="2"/>
      <c r="C80" s="2"/>
      <c r="D80" s="2"/>
      <c r="E80" s="2"/>
      <c r="F80" s="2"/>
      <c r="G80" s="2"/>
      <c r="H80" s="2"/>
      <c r="I80" s="2"/>
      <c r="J80" s="4"/>
      <c r="K80" s="2"/>
      <c r="L80" s="2"/>
      <c r="M80" s="2"/>
      <c r="N80" s="2"/>
      <c r="O80" s="2"/>
      <c r="P80" s="2"/>
      <c r="Q80" s="2"/>
      <c r="R80" s="2"/>
      <c r="S80" s="2"/>
      <c r="U80">
        <f>HedgeBedarf!C75+'HedgeBedarf+01'!C75</f>
        <v>-2.9641807640408517</v>
      </c>
    </row>
    <row r="81" spans="1:21" x14ac:dyDescent="0.3">
      <c r="A81" s="2"/>
      <c r="B81" s="2"/>
      <c r="C81" s="2"/>
      <c r="D81" s="2"/>
      <c r="E81" s="2"/>
      <c r="F81" s="2"/>
      <c r="G81" s="2"/>
      <c r="H81" s="2"/>
      <c r="I81" s="2"/>
      <c r="J81" s="4"/>
      <c r="K81" s="2"/>
      <c r="L81" s="2"/>
      <c r="M81" s="2"/>
      <c r="N81" s="2"/>
      <c r="O81" s="2"/>
      <c r="P81" s="2"/>
      <c r="Q81" s="2"/>
      <c r="R81" s="2"/>
      <c r="S81" s="2"/>
      <c r="U81">
        <f>HedgeBedarf!C76+'HedgeBedarf+01'!C76</f>
        <v>-2.7983508747125558</v>
      </c>
    </row>
    <row r="82" spans="1:21" x14ac:dyDescent="0.3">
      <c r="A82" s="2"/>
      <c r="B82" s="2"/>
      <c r="C82" s="2"/>
      <c r="D82" s="2"/>
      <c r="E82" s="2"/>
      <c r="F82" s="2"/>
      <c r="G82" s="2"/>
      <c r="H82" s="2"/>
      <c r="I82" s="2"/>
      <c r="J82" s="4"/>
      <c r="K82" s="2"/>
      <c r="L82" s="2"/>
      <c r="M82" s="2"/>
      <c r="N82" s="2"/>
      <c r="O82" s="2"/>
      <c r="P82" s="2"/>
      <c r="Q82" s="2"/>
      <c r="R82" s="2"/>
      <c r="S82" s="2"/>
      <c r="U82">
        <f>HedgeBedarf!C77+'HedgeBedarf+01'!C77</f>
        <v>-2.6561443756410501</v>
      </c>
    </row>
    <row r="83" spans="1:21" x14ac:dyDescent="0.3">
      <c r="A83" s="2"/>
      <c r="B83" s="2"/>
      <c r="C83" s="2"/>
      <c r="D83" s="2"/>
      <c r="E83" s="2"/>
      <c r="F83" s="2"/>
      <c r="G83" s="2"/>
      <c r="H83" s="2"/>
      <c r="I83" s="2"/>
      <c r="J83" s="4"/>
      <c r="K83" s="2"/>
      <c r="L83" s="2"/>
      <c r="M83" s="2"/>
      <c r="N83" s="2"/>
      <c r="O83" s="2"/>
      <c r="P83" s="2"/>
      <c r="Q83" s="2"/>
      <c r="R83" s="2"/>
      <c r="S83" s="2"/>
      <c r="U83">
        <f>HedgeBedarf!C78+'HedgeBedarf+01'!C78</f>
        <v>-2.5424318905937722</v>
      </c>
    </row>
    <row r="84" spans="1:21" x14ac:dyDescent="0.3">
      <c r="A84" s="2"/>
      <c r="B84" s="2"/>
      <c r="C84" s="2"/>
      <c r="D84" s="2"/>
      <c r="E84" s="2"/>
      <c r="F84" s="2"/>
      <c r="G84" s="2"/>
      <c r="H84" s="2"/>
      <c r="I84" s="2"/>
      <c r="J84" s="4"/>
      <c r="K84" s="2"/>
      <c r="L84" s="2"/>
      <c r="M84" s="2"/>
      <c r="N84" s="2"/>
      <c r="O84" s="2"/>
      <c r="P84" s="2"/>
      <c r="Q84" s="2"/>
      <c r="R84" s="2"/>
      <c r="S84" s="2"/>
      <c r="U84">
        <f>HedgeBedarf!C79+'HedgeBedarf+01'!C79</f>
        <v>-2.4611072817958304</v>
      </c>
    </row>
    <row r="85" spans="1:21" x14ac:dyDescent="0.3">
      <c r="A85" s="2"/>
      <c r="B85" s="2"/>
      <c r="C85" s="2"/>
      <c r="D85" s="2"/>
      <c r="E85" s="2"/>
      <c r="F85" s="2"/>
      <c r="G85" s="2"/>
      <c r="H85" s="2"/>
      <c r="I85" s="2"/>
      <c r="J85" s="4"/>
      <c r="K85" s="2"/>
      <c r="L85" s="2"/>
      <c r="M85" s="2"/>
      <c r="N85" s="2"/>
      <c r="O85" s="2"/>
      <c r="P85" s="2"/>
      <c r="Q85" s="2"/>
      <c r="R85" s="2"/>
      <c r="S85" s="2"/>
      <c r="U85">
        <f>HedgeBedarf!C80+'HedgeBedarf+01'!C80</f>
        <v>-2.4144039972191007</v>
      </c>
    </row>
    <row r="86" spans="1:21" x14ac:dyDescent="0.3">
      <c r="A86" s="2"/>
      <c r="B86" s="2"/>
      <c r="C86" s="2"/>
      <c r="D86" s="2"/>
      <c r="E86" s="2"/>
      <c r="F86" s="2"/>
      <c r="G86" s="2"/>
      <c r="H86" s="2"/>
      <c r="I86" s="2"/>
      <c r="J86" s="4"/>
      <c r="K86" s="2"/>
      <c r="L86" s="2"/>
      <c r="M86" s="2"/>
      <c r="N86" s="2"/>
      <c r="O86" s="2"/>
      <c r="P86" s="2"/>
      <c r="Q86" s="2"/>
      <c r="R86" s="2"/>
      <c r="S86" s="2"/>
      <c r="U86">
        <f>HedgeBedarf!C81+'HedgeBedarf+01'!C81</f>
        <v>-2.4023270299615898</v>
      </c>
    </row>
    <row r="87" spans="1:21" x14ac:dyDescent="0.3">
      <c r="A87" s="2"/>
      <c r="B87" s="2"/>
      <c r="C87" s="2"/>
      <c r="D87" s="2"/>
      <c r="E87" s="2"/>
      <c r="F87" s="2"/>
      <c r="G87" s="2"/>
      <c r="H87" s="2"/>
      <c r="I87" s="2"/>
      <c r="J87" s="4"/>
      <c r="K87" s="2"/>
      <c r="L87" s="2"/>
      <c r="M87" s="2"/>
      <c r="N87" s="2"/>
      <c r="O87" s="2"/>
      <c r="P87" s="2"/>
      <c r="Q87" s="2"/>
      <c r="R87" s="2"/>
      <c r="S87" s="2"/>
      <c r="U87">
        <f>HedgeBedarf!C82+'HedgeBedarf+01'!C82</f>
        <v>-2.422292631485603</v>
      </c>
    </row>
    <row r="88" spans="1:21" x14ac:dyDescent="0.3">
      <c r="A88" s="2"/>
      <c r="B88" s="2"/>
      <c r="C88" s="2"/>
      <c r="D88" s="2"/>
      <c r="E88" s="2"/>
      <c r="F88" s="2"/>
      <c r="G88" s="2"/>
      <c r="H88" s="2"/>
      <c r="I88" s="2"/>
      <c r="J88" s="4"/>
      <c r="K88" s="2"/>
      <c r="L88" s="2"/>
      <c r="M88" s="2"/>
      <c r="N88" s="2"/>
      <c r="O88" s="2"/>
      <c r="P88" s="2"/>
      <c r="Q88" s="2"/>
      <c r="R88" s="2"/>
      <c r="S88" s="2"/>
      <c r="U88">
        <f>HedgeBedarf!C83+'HedgeBedarf+01'!C83</f>
        <v>-2.4690449411426827</v>
      </c>
    </row>
    <row r="89" spans="1:21" x14ac:dyDescent="0.3">
      <c r="A89" s="2"/>
      <c r="B89" s="2"/>
      <c r="C89" s="2"/>
      <c r="D89" s="2"/>
      <c r="E89" s="2"/>
      <c r="F89" s="2"/>
      <c r="G89" s="2"/>
      <c r="H89" s="2"/>
      <c r="I89" s="2"/>
      <c r="J89" s="4"/>
      <c r="K89" s="2"/>
      <c r="L89" s="2"/>
      <c r="M89" s="2"/>
      <c r="N89" s="2"/>
      <c r="O89" s="2"/>
      <c r="P89" s="2"/>
      <c r="Q89" s="2"/>
      <c r="R89" s="2"/>
      <c r="S89" s="2"/>
      <c r="U89">
        <f>HedgeBedarf!C84+'HedgeBedarf+01'!C84</f>
        <v>-2.5348817645163817</v>
      </c>
    </row>
    <row r="90" spans="1:21" x14ac:dyDescent="0.3">
      <c r="A90" s="2"/>
      <c r="B90" s="2"/>
      <c r="C90" s="2"/>
      <c r="D90" s="2"/>
      <c r="E90" s="2"/>
      <c r="F90" s="2"/>
      <c r="G90" s="2"/>
      <c r="H90" s="2"/>
      <c r="I90" s="2"/>
      <c r="J90" s="3"/>
      <c r="K90" s="2"/>
      <c r="L90" s="2"/>
      <c r="M90" s="2"/>
      <c r="N90" s="2"/>
      <c r="O90" s="2"/>
      <c r="P90" s="2"/>
      <c r="Q90" s="2"/>
      <c r="R90" s="2"/>
      <c r="S90" s="2"/>
      <c r="U90">
        <f>HedgeBedarf!C85+'HedgeBedarf+01'!C85</f>
        <v>-2.6101767061714667</v>
      </c>
    </row>
    <row r="91" spans="1:21" x14ac:dyDescent="0.3">
      <c r="A91" s="2"/>
      <c r="B91" s="2"/>
      <c r="C91" s="2"/>
      <c r="D91" s="2"/>
      <c r="E91" s="2"/>
      <c r="F91" s="2"/>
      <c r="G91" s="2"/>
      <c r="H91" s="2"/>
      <c r="I91" s="2"/>
      <c r="J91" s="4"/>
      <c r="K91" s="2"/>
      <c r="L91" s="2"/>
      <c r="M91" s="2"/>
      <c r="N91" s="2"/>
      <c r="O91" s="2"/>
      <c r="P91" s="2"/>
      <c r="Q91" s="2"/>
      <c r="R91" s="2"/>
      <c r="S91" s="2"/>
      <c r="U91">
        <f>HedgeBedarf!C86+'HedgeBedarf+01'!C86</f>
        <v>-2.6841398012077313</v>
      </c>
    </row>
    <row r="92" spans="1:21" x14ac:dyDescent="0.3">
      <c r="A92" s="2"/>
      <c r="B92" s="2"/>
      <c r="C92" s="2"/>
      <c r="D92" s="2"/>
      <c r="E92" s="2"/>
      <c r="F92" s="2"/>
      <c r="G92" s="2"/>
      <c r="H92" s="2"/>
      <c r="I92" s="2"/>
      <c r="J92" s="3"/>
      <c r="K92" s="2"/>
      <c r="L92" s="2"/>
      <c r="M92" s="2"/>
      <c r="N92" s="2"/>
      <c r="O92" s="2"/>
      <c r="P92" s="2"/>
      <c r="Q92" s="2"/>
      <c r="R92" s="2"/>
      <c r="S92" s="2"/>
      <c r="U92">
        <f>HedgeBedarf!C87+'HedgeBedarf+01'!C87</f>
        <v>-2.7457221158676854</v>
      </c>
    </row>
    <row r="93" spans="1:21" x14ac:dyDescent="0.3">
      <c r="A93" s="2"/>
      <c r="B93" s="2"/>
      <c r="C93" s="2"/>
      <c r="D93" s="2"/>
      <c r="E93" s="2"/>
      <c r="F93" s="2"/>
      <c r="G93" s="2"/>
      <c r="H93" s="2"/>
      <c r="I93" s="2"/>
      <c r="J93" s="4"/>
      <c r="K93" s="2"/>
      <c r="L93" s="2"/>
      <c r="M93" s="2"/>
      <c r="N93" s="2"/>
      <c r="O93" s="2"/>
      <c r="P93" s="2"/>
      <c r="Q93" s="2"/>
      <c r="R93" s="2"/>
      <c r="S93" s="2"/>
      <c r="U93">
        <f>HedgeBedarf!C88+'HedgeBedarf+01'!C88</f>
        <v>-2.7845483342927975</v>
      </c>
    </row>
    <row r="94" spans="1:21" x14ac:dyDescent="0.3">
      <c r="A94" s="2"/>
      <c r="B94" s="2"/>
      <c r="C94" s="2"/>
      <c r="D94" s="2"/>
      <c r="E94" s="2"/>
      <c r="F94" s="2"/>
      <c r="G94" s="2"/>
      <c r="H94" s="2"/>
      <c r="I94" s="2"/>
      <c r="J94" s="4"/>
      <c r="K94" s="2"/>
      <c r="L94" s="2"/>
      <c r="M94" s="2"/>
      <c r="N94" s="2"/>
      <c r="O94" s="2"/>
      <c r="P94" s="2"/>
      <c r="Q94" s="2"/>
      <c r="R94" s="2"/>
      <c r="S94" s="2"/>
      <c r="U94">
        <f>HedgeBedarf!C89+'HedgeBedarf+01'!C89</f>
        <v>-2.7917588558148698</v>
      </c>
    </row>
    <row r="95" spans="1:21" x14ac:dyDescent="0.3">
      <c r="A95" s="2"/>
      <c r="B95" s="2"/>
      <c r="C95" s="2"/>
      <c r="D95" s="2"/>
      <c r="E95" s="2"/>
      <c r="F95" s="2"/>
      <c r="G95" s="2"/>
      <c r="H95" s="2"/>
      <c r="I95" s="2"/>
      <c r="J95" s="4"/>
      <c r="K95" s="2"/>
      <c r="L95" s="2"/>
      <c r="M95" s="2"/>
      <c r="N95" s="2"/>
      <c r="O95" s="2"/>
      <c r="P95" s="2"/>
      <c r="Q95" s="2"/>
      <c r="R95" s="2"/>
      <c r="S95" s="2"/>
      <c r="U95">
        <f>HedgeBedarf!C90+'HedgeBedarf+01'!C90</f>
        <v>-2.7606593389215712</v>
      </c>
    </row>
    <row r="96" spans="1:21" x14ac:dyDescent="0.3">
      <c r="A96" s="2"/>
      <c r="B96" s="2"/>
      <c r="C96" s="2"/>
      <c r="D96" s="2"/>
      <c r="E96" s="2"/>
      <c r="F96" s="2"/>
      <c r="G96" s="2"/>
      <c r="H96" s="2"/>
      <c r="I96" s="2"/>
      <c r="J96" s="3"/>
      <c r="K96" s="2"/>
      <c r="L96" s="2"/>
      <c r="M96" s="2"/>
      <c r="N96" s="2"/>
      <c r="O96" s="2"/>
      <c r="P96" s="2"/>
      <c r="Q96" s="2"/>
      <c r="R96" s="2"/>
      <c r="S96" s="2"/>
      <c r="U96">
        <f>HedgeBedarf!C91+'HedgeBedarf+01'!C91</f>
        <v>-2.6871073094514393</v>
      </c>
    </row>
    <row r="97" spans="1:21" x14ac:dyDescent="0.3">
      <c r="A97" s="2"/>
      <c r="B97" s="2"/>
      <c r="C97" s="2"/>
      <c r="D97" s="2"/>
      <c r="E97" s="2"/>
      <c r="F97" s="2"/>
      <c r="G97" s="2"/>
      <c r="H97" s="2"/>
      <c r="I97" s="2"/>
      <c r="J97" s="3"/>
      <c r="K97" s="2"/>
      <c r="L97" s="2"/>
      <c r="M97" s="2"/>
      <c r="N97" s="2"/>
      <c r="O97" s="2"/>
      <c r="P97" s="2"/>
      <c r="Q97" s="2"/>
      <c r="R97" s="2"/>
      <c r="S97" s="2"/>
      <c r="U97">
        <f>HedgeBedarf!C92+'HedgeBedarf+01'!C92</f>
        <v>-2.569606179476823</v>
      </c>
    </row>
    <row r="98" spans="1:21" x14ac:dyDescent="0.3">
      <c r="A98" s="2"/>
      <c r="B98" s="2"/>
      <c r="C98" s="2"/>
      <c r="D98" s="2"/>
      <c r="E98" s="2"/>
      <c r="F98" s="2"/>
      <c r="G98" s="2"/>
      <c r="H98" s="2"/>
      <c r="I98" s="2"/>
      <c r="J98" s="4"/>
      <c r="K98" s="2"/>
      <c r="L98" s="2"/>
      <c r="M98" s="2"/>
      <c r="N98" s="2"/>
      <c r="O98" s="2"/>
      <c r="P98" s="2"/>
      <c r="Q98" s="2"/>
      <c r="R98" s="2"/>
      <c r="S98" s="2"/>
      <c r="U98">
        <f>HedgeBedarf!C93+'HedgeBedarf+01'!C93</f>
        <v>-2.4091194365915078</v>
      </c>
    </row>
    <row r="99" spans="1:21" x14ac:dyDescent="0.3">
      <c r="A99" s="2"/>
      <c r="B99" s="2"/>
      <c r="C99" s="2"/>
      <c r="D99" s="2"/>
      <c r="E99" s="2"/>
      <c r="F99" s="2"/>
      <c r="G99" s="2"/>
      <c r="H99" s="2"/>
      <c r="I99" s="2"/>
      <c r="J99" s="2"/>
      <c r="K99" s="2"/>
      <c r="L99" s="2"/>
      <c r="M99" s="2"/>
      <c r="N99" s="2"/>
      <c r="O99" s="2"/>
      <c r="P99" s="2"/>
      <c r="Q99" s="2"/>
      <c r="R99" s="2"/>
      <c r="S99" s="2"/>
      <c r="U99">
        <f>HedgeBedarf!C94+'HedgeBedarf+01'!C94</f>
        <v>-2.2086548753940418</v>
      </c>
    </row>
    <row r="100" spans="1:21" x14ac:dyDescent="0.3">
      <c r="A100" s="2"/>
      <c r="B100" s="2"/>
      <c r="C100" s="2"/>
      <c r="D100" s="2"/>
      <c r="E100" s="2"/>
      <c r="F100" s="2"/>
      <c r="G100" s="2"/>
      <c r="H100" s="2"/>
      <c r="I100" s="2"/>
      <c r="J100" s="2"/>
      <c r="K100" s="2"/>
      <c r="L100" s="2"/>
      <c r="M100" s="2"/>
      <c r="N100" s="2"/>
      <c r="O100" s="2"/>
      <c r="P100" s="2"/>
      <c r="Q100" s="2"/>
      <c r="R100" s="2"/>
      <c r="S100" s="2"/>
      <c r="U100">
        <f>HedgeBedarf!C95+'HedgeBedarf+01'!C95</f>
        <v>-1.9726951980771539</v>
      </c>
    </row>
    <row r="101" spans="1:21" x14ac:dyDescent="0.3">
      <c r="U101">
        <f>HedgeBedarf!C96+'HedgeBedarf+01'!C96</f>
        <v>-1.7065641470385269</v>
      </c>
    </row>
    <row r="102" spans="1:21" x14ac:dyDescent="0.3">
      <c r="U102">
        <f>HedgeBedarf!C97+'HedgeBedarf+01'!C97</f>
        <v>-1.4158161766173685</v>
      </c>
    </row>
    <row r="103" spans="1:21" x14ac:dyDescent="0.3">
      <c r="U103">
        <f>HedgeBedarf!C98+'HedgeBedarf+01'!C98</f>
        <v>-1.1057244189309023</v>
      </c>
    </row>
    <row r="104" spans="1:21" x14ac:dyDescent="0.3">
      <c r="U104">
        <f>HedgeBedarf!C99+'HedgeBedarf+01'!C99</f>
        <v>-0.78091982179698216</v>
      </c>
    </row>
    <row r="105" spans="1:21" x14ac:dyDescent="0.3">
      <c r="U105">
        <f>HedgeBedarf!C100+'HedgeBedarf+01'!C100</f>
        <v>-0.44520801758150086</v>
      </c>
    </row>
    <row r="106" spans="1:21" x14ac:dyDescent="0.3">
      <c r="U106">
        <f>HedgeBedarf!C101+'HedgeBedarf+01'!C101</f>
        <v>-0.1015637838539647</v>
      </c>
    </row>
    <row r="107" spans="1:21" x14ac:dyDescent="0.3">
      <c r="U107">
        <f>HedgeBedarf!C102+'HedgeBedarf+01'!C102</f>
        <v>0.24772079785633583</v>
      </c>
    </row>
    <row r="108" spans="1:21" x14ac:dyDescent="0.3">
      <c r="U108">
        <f>HedgeBedarf!C103+'HedgeBedarf+01'!C103</f>
        <v>0.60077691559948687</v>
      </c>
    </row>
    <row r="109" spans="1:21" x14ac:dyDescent="0.3">
      <c r="U109">
        <f>HedgeBedarf!C104+'HedgeBedarf+01'!C104</f>
        <v>0.95584283203996201</v>
      </c>
    </row>
    <row r="110" spans="1:21" x14ac:dyDescent="0.3">
      <c r="U110">
        <f>HedgeBedarf!C105+'HedgeBedarf+01'!C105</f>
        <v>1.3109505275609146</v>
      </c>
    </row>
    <row r="111" spans="1:21" x14ac:dyDescent="0.3">
      <c r="U111">
        <f>HedgeBedarf!C106+'HedgeBedarf+01'!C106</f>
        <v>1.6636728453699563</v>
      </c>
    </row>
    <row r="112" spans="1:21" x14ac:dyDescent="0.3">
      <c r="U112">
        <f>HedgeBedarf!C107+'HedgeBedarf+01'!C107</f>
        <v>2.0109798812045239</v>
      </c>
    </row>
    <row r="113" spans="21:21" x14ac:dyDescent="0.3">
      <c r="U113">
        <f>HedgeBedarf!C108+'HedgeBedarf+01'!C108</f>
        <v>2.3492377014674206</v>
      </c>
    </row>
    <row r="114" spans="21:21" x14ac:dyDescent="0.3">
      <c r="U114">
        <f>HedgeBedarf!C109+'HedgeBedarf+01'!C109</f>
        <v>2.6743607946535479</v>
      </c>
    </row>
    <row r="115" spans="21:21" x14ac:dyDescent="0.3">
      <c r="U115">
        <f>HedgeBedarf!C110+'HedgeBedarf+01'!C110</f>
        <v>2.9821036503050578</v>
      </c>
    </row>
    <row r="116" spans="21:21" x14ac:dyDescent="0.3">
      <c r="U116">
        <f>HedgeBedarf!C111+'HedgeBedarf+01'!C111</f>
        <v>3.2684496203215576</v>
      </c>
    </row>
    <row r="117" spans="21:21" x14ac:dyDescent="0.3">
      <c r="U117">
        <f>HedgeBedarf!C112+'HedgeBedarf+01'!C112</f>
        <v>3.5300313517293054</v>
      </c>
    </row>
    <row r="118" spans="21:21" x14ac:dyDescent="0.3">
      <c r="U118">
        <f>HedgeBedarf!C113+'HedgeBedarf+01'!C113</f>
        <v>3.7645021677520605</v>
      </c>
    </row>
    <row r="119" spans="21:21" x14ac:dyDescent="0.3">
      <c r="U119">
        <f>HedgeBedarf!C114+'HedgeBedarf+01'!C114</f>
        <v>3.9707771749996903</v>
      </c>
    </row>
    <row r="120" spans="21:21" x14ac:dyDescent="0.3">
      <c r="U120">
        <f>HedgeBedarf!C115+'HedgeBedarf+01'!C115</f>
        <v>4.1490800584667316</v>
      </c>
    </row>
    <row r="121" spans="21:21" x14ac:dyDescent="0.3">
      <c r="U121">
        <f>HedgeBedarf!C116+'HedgeBedarf+01'!C116</f>
        <v>4.3007663972630965</v>
      </c>
    </row>
    <row r="122" spans="21:21" x14ac:dyDescent="0.3">
      <c r="U122">
        <f>HedgeBedarf!C117+'HedgeBedarf+01'!C117</f>
        <v>4.4279421714057854</v>
      </c>
    </row>
    <row r="123" spans="21:21" x14ac:dyDescent="0.3">
      <c r="U123">
        <f>HedgeBedarf!C118+'HedgeBedarf+01'!C118</f>
        <v>4.5329477053697911</v>
      </c>
    </row>
    <row r="124" spans="21:21" x14ac:dyDescent="0.3">
      <c r="U124">
        <f>HedgeBedarf!C119+'HedgeBedarf+01'!C119</f>
        <v>4.6178204447319793</v>
      </c>
    </row>
    <row r="125" spans="21:21" x14ac:dyDescent="0.3">
      <c r="U125">
        <f>HedgeBedarf!C120+'HedgeBedarf+01'!C120</f>
        <v>4.6838724300925847</v>
      </c>
    </row>
    <row r="126" spans="21:21" x14ac:dyDescent="0.3">
      <c r="U126">
        <f>HedgeBedarf!C121+'HedgeBedarf+01'!C121</f>
        <v>4.7315111943587862</v>
      </c>
    </row>
    <row r="127" spans="21:21" x14ac:dyDescent="0.3">
      <c r="U127">
        <f>HedgeBedarf!C122+'HedgeBedarf+01'!C122</f>
        <v>4.7603934932673813</v>
      </c>
    </row>
    <row r="128" spans="21:21" x14ac:dyDescent="0.3">
      <c r="U128">
        <f>HedgeBedarf!C123+'HedgeBedarf+01'!C123</f>
        <v>4.7699351426416783</v>
      </c>
    </row>
    <row r="129" spans="21:21" x14ac:dyDescent="0.3">
      <c r="U129">
        <f>HedgeBedarf!C124+'HedgeBedarf+01'!C124</f>
        <v>4.7601200327765447</v>
      </c>
    </row>
    <row r="130" spans="21:21" x14ac:dyDescent="0.3">
      <c r="U130">
        <f>HedgeBedarf!C125+'HedgeBedarf+01'!C125</f>
        <v>4.7324745706579527</v>
      </c>
    </row>
    <row r="131" spans="21:21" x14ac:dyDescent="0.3">
      <c r="U131">
        <f>HedgeBedarf!C126+'HedgeBedarf+01'!C126</f>
        <v>4.6910182996252434</v>
      </c>
    </row>
    <row r="132" spans="21:21" x14ac:dyDescent="0.3">
      <c r="U132">
        <f>HedgeBedarf!C127+'HedgeBedarf+01'!C127</f>
        <v>4.6429811374340435</v>
      </c>
    </row>
    <row r="133" spans="21:21" x14ac:dyDescent="0.3">
      <c r="U133">
        <f>HedgeBedarf!C128+'HedgeBedarf+01'!C128</f>
        <v>4.5990988162297759</v>
      </c>
    </row>
    <row r="134" spans="21:21" x14ac:dyDescent="0.3">
      <c r="U134">
        <f>HedgeBedarf!C129+'HedgeBedarf+01'!C129</f>
        <v>4.5733578153924945</v>
      </c>
    </row>
    <row r="135" spans="21:21" x14ac:dyDescent="0.3">
      <c r="U135">
        <f>HedgeBedarf!C130+'HedgeBedarf+01'!C130</f>
        <v>4.582148201895861</v>
      </c>
    </row>
    <row r="136" spans="21:21" x14ac:dyDescent="0.3">
      <c r="U136">
        <f>HedgeBedarf!C131+'HedgeBedarf+01'!C131</f>
        <v>4.6428808473980192</v>
      </c>
    </row>
    <row r="137" spans="21:21" x14ac:dyDescent="0.3">
      <c r="U137">
        <f>HedgeBedarf!C132+'HedgeBedarf+01'!C132</f>
        <v>4.7722166509968531</v>
      </c>
    </row>
    <row r="138" spans="21:21" x14ac:dyDescent="0.3">
      <c r="U138">
        <f>HedgeBedarf!C133+'HedgeBedarf+01'!C133</f>
        <v>4.9841243491099831</v>
      </c>
    </row>
    <row r="139" spans="21:21" x14ac:dyDescent="0.3">
      <c r="U139">
        <f>HedgeBedarf!C134+'HedgeBedarf+01'!C134</f>
        <v>5.2880201232967607</v>
      </c>
    </row>
    <row r="140" spans="21:21" x14ac:dyDescent="0.3">
      <c r="U140">
        <f>HedgeBedarf!C135+'HedgeBedarf+01'!C135</f>
        <v>5.6872425983276793</v>
      </c>
    </row>
    <row r="141" spans="21:21" x14ac:dyDescent="0.3">
      <c r="U141">
        <f>HedgeBedarf!C136+'HedgeBedarf+01'!C136</f>
        <v>6.1780826382715013</v>
      </c>
    </row>
    <row r="142" spans="21:21" x14ac:dyDescent="0.3">
      <c r="U142">
        <f>HedgeBedarf!C137+'HedgeBedarf+01'!C137</f>
        <v>6.7495243309221138</v>
      </c>
    </row>
    <row r="143" spans="21:21" x14ac:dyDescent="0.3">
      <c r="U143">
        <f>HedgeBedarf!C138+'HedgeBedarf+01'!C138</f>
        <v>7.3837697702028064</v>
      </c>
    </row>
    <row r="144" spans="21:21" x14ac:dyDescent="0.3">
      <c r="U144">
        <f>HedgeBedarf!C139+'HedgeBedarf+01'!C139</f>
        <v>8.0575249002621661</v>
      </c>
    </row>
    <row r="145" spans="21:21" x14ac:dyDescent="0.3">
      <c r="U145">
        <f>HedgeBedarf!C140+'HedgeBedarf+01'!C140</f>
        <v>8.7439266556533077</v>
      </c>
    </row>
    <row r="146" spans="21:21" x14ac:dyDescent="0.3">
      <c r="U146">
        <f>HedgeBedarf!C141+'HedgeBedarf+01'!C141</f>
        <v>9.4149035715943086</v>
      </c>
    </row>
    <row r="147" spans="21:21" x14ac:dyDescent="0.3">
      <c r="U147">
        <f>HedgeBedarf!C142+'HedgeBedarf+01'!C142</f>
        <v>10.043694391758679</v>
      </c>
    </row>
    <row r="148" spans="21:21" x14ac:dyDescent="0.3">
      <c r="U148">
        <f>HedgeBedarf!C143+'HedgeBedarf+01'!C143</f>
        <v>10.607213496416602</v>
      </c>
    </row>
    <row r="149" spans="21:21" x14ac:dyDescent="0.3">
      <c r="U149">
        <f>HedgeBedarf!C144+'HedgeBedarf+01'!C144</f>
        <v>11.087957991550578</v>
      </c>
    </row>
    <row r="150" spans="21:21" x14ac:dyDescent="0.3">
      <c r="U150">
        <f>HedgeBedarf!C145+'HedgeBedarf+01'!C145</f>
        <v>11.475204279983446</v>
      </c>
    </row>
    <row r="151" spans="21:21" x14ac:dyDescent="0.3">
      <c r="U151">
        <f>HedgeBedarf!C146+'HedgeBedarf+01'!C146</f>
        <v>11.76533960269056</v>
      </c>
    </row>
    <row r="152" spans="21:21" x14ac:dyDescent="0.3">
      <c r="U152">
        <f>HedgeBedarf!C147+'HedgeBedarf+01'!C147</f>
        <v>11.961304646910373</v>
      </c>
    </row>
    <row r="153" spans="21:21" x14ac:dyDescent="0.3">
      <c r="U153">
        <f>HedgeBedarf!C148+'HedgeBedarf+01'!C148</f>
        <v>12.071265924785514</v>
      </c>
    </row>
    <row r="154" spans="21:21" x14ac:dyDescent="0.3">
      <c r="U154">
        <f>HedgeBedarf!C149+'HedgeBedarf+01'!C149</f>
        <v>12.106764263320979</v>
      </c>
    </row>
    <row r="155" spans="21:21" x14ac:dyDescent="0.3">
      <c r="U155">
        <f>HedgeBedarf!C150+'HedgeBedarf+01'!C150</f>
        <v>12.080671209435007</v>
      </c>
    </row>
    <row r="156" spans="21:21" x14ac:dyDescent="0.3">
      <c r="U156">
        <f>HedgeBedarf!C151+'HedgeBedarf+01'!C151</f>
        <v>12.005308069164755</v>
      </c>
    </row>
    <row r="157" spans="21:21" x14ac:dyDescent="0.3">
      <c r="U157">
        <f>HedgeBedarf!C152+'HedgeBedarf+01'!C152</f>
        <v>11.891035361306292</v>
      </c>
    </row>
    <row r="158" spans="21:21" x14ac:dyDescent="0.3">
      <c r="U158">
        <f>HedgeBedarf!C153+'HedgeBedarf+01'!C153</f>
        <v>11.745512653891039</v>
      </c>
    </row>
    <row r="159" spans="21:21" x14ac:dyDescent="0.3">
      <c r="U159">
        <f>HedgeBedarf!C154+'HedgeBedarf+01'!C154</f>
        <v>11.573684087525514</v>
      </c>
    </row>
    <row r="160" spans="21:21" x14ac:dyDescent="0.3">
      <c r="U160">
        <f>HedgeBedarf!C155+'HedgeBedarf+01'!C155</f>
        <v>11.378396649892709</v>
      </c>
    </row>
    <row r="161" spans="21:21" x14ac:dyDescent="0.3">
      <c r="U161">
        <f>HedgeBedarf!C156+'HedgeBedarf+01'!C156</f>
        <v>11.161440168546077</v>
      </c>
    </row>
    <row r="162" spans="21:21" x14ac:dyDescent="0.3">
      <c r="U162">
        <f>HedgeBedarf!C157+'HedgeBedarf+01'!C157</f>
        <v>10.924735009275487</v>
      </c>
    </row>
    <row r="163" spans="21:21" x14ac:dyDescent="0.3">
      <c r="U163">
        <f>HedgeBedarf!C158+'HedgeBedarf+01'!C158</f>
        <v>10.671395224839848</v>
      </c>
    </row>
    <row r="164" spans="21:21" x14ac:dyDescent="0.3">
      <c r="U164">
        <f>HedgeBedarf!C159+'HedgeBedarf+01'!C159</f>
        <v>10.40645378130227</v>
      </c>
    </row>
    <row r="165" spans="21:21" x14ac:dyDescent="0.3">
      <c r="U165">
        <f>HedgeBedarf!C160+'HedgeBedarf+01'!C160</f>
        <v>10.137131079954049</v>
      </c>
    </row>
    <row r="166" spans="21:21" x14ac:dyDescent="0.3">
      <c r="U166">
        <f>HedgeBedarf!C161+'HedgeBedarf+01'!C161</f>
        <v>9.872630547537284</v>
      </c>
    </row>
    <row r="167" spans="21:21" x14ac:dyDescent="0.3">
      <c r="U167">
        <f>HedgeBedarf!C162+'HedgeBedarf+01'!C162</f>
        <v>9.6235303923687248</v>
      </c>
    </row>
    <row r="168" spans="21:21" x14ac:dyDescent="0.3">
      <c r="U168">
        <f>HedgeBedarf!C163+'HedgeBedarf+01'!C163</f>
        <v>9.4008932860373484</v>
      </c>
    </row>
    <row r="169" spans="21:21" x14ac:dyDescent="0.3">
      <c r="U169">
        <f>HedgeBedarf!C164+'HedgeBedarf+01'!C164</f>
        <v>9.2152332304500835</v>
      </c>
    </row>
    <row r="170" spans="21:21" x14ac:dyDescent="0.3">
      <c r="U170">
        <f>HedgeBedarf!C165+'HedgeBedarf+01'!C165</f>
        <v>9.0754699628887376</v>
      </c>
    </row>
    <row r="171" spans="21:21" x14ac:dyDescent="0.3">
      <c r="U171">
        <f>HedgeBedarf!C166+'HedgeBedarf+01'!C166</f>
        <v>8.9879804118619724</v>
      </c>
    </row>
    <row r="172" spans="21:21" x14ac:dyDescent="0.3">
      <c r="U172">
        <f>HedgeBedarf!C167+'HedgeBedarf+01'!C167</f>
        <v>8.9558371393733456</v>
      </c>
    </row>
    <row r="173" spans="21:21" x14ac:dyDescent="0.3">
      <c r="U173">
        <f>HedgeBedarf!C168+'HedgeBedarf+01'!C168</f>
        <v>8.9783116848987383</v>
      </c>
    </row>
    <row r="174" spans="21:21" x14ac:dyDescent="0.3">
      <c r="U174">
        <f>HedgeBedarf!C169+'HedgeBedarf+01'!C169</f>
        <v>9.0507136044493652</v>
      </c>
    </row>
    <row r="175" spans="21:21" x14ac:dyDescent="0.3">
      <c r="U175">
        <f>HedgeBedarf!C170+'HedgeBedarf+01'!C170</f>
        <v>9.1646243935525931</v>
      </c>
    </row>
    <row r="176" spans="21:21" x14ac:dyDescent="0.3">
      <c r="U176">
        <f>HedgeBedarf!C171+'HedgeBedarf+01'!C171</f>
        <v>9.308558761441974</v>
      </c>
    </row>
    <row r="177" spans="21:21" x14ac:dyDescent="0.3">
      <c r="U177">
        <f>HedgeBedarf!C172+'HedgeBedarf+01'!C172</f>
        <v>9.4690383217174663</v>
      </c>
    </row>
    <row r="178" spans="21:21" x14ac:dyDescent="0.3">
      <c r="U178">
        <f>HedgeBedarf!C173+'HedgeBedarf+01'!C173</f>
        <v>9.6319985796527376</v>
      </c>
    </row>
    <row r="179" spans="21:21" x14ac:dyDescent="0.3">
      <c r="U179">
        <f>HedgeBedarf!C174+'HedgeBedarf+01'!C174</f>
        <v>9.7843828676884357</v>
      </c>
    </row>
    <row r="180" spans="21:21" x14ac:dyDescent="0.3">
      <c r="U180">
        <f>HedgeBedarf!C175+'HedgeBedarf+01'!C175</f>
        <v>9.9157260782463439</v>
      </c>
    </row>
    <row r="181" spans="21:21" x14ac:dyDescent="0.3">
      <c r="U181">
        <f>HedgeBedarf!C176+'HedgeBedarf+01'!C176</f>
        <v>10.019514649911525</v>
      </c>
    </row>
    <row r="182" spans="21:21" x14ac:dyDescent="0.3">
      <c r="U182">
        <f>HedgeBedarf!C177+'HedgeBedarf+01'!C177</f>
        <v>10.094136258839832</v>
      </c>
    </row>
    <row r="183" spans="21:21" x14ac:dyDescent="0.3">
      <c r="U183">
        <f>HedgeBedarf!C178+'HedgeBedarf+01'!C178</f>
        <v>10.14329837763777</v>
      </c>
    </row>
    <row r="184" spans="21:21" x14ac:dyDescent="0.3">
      <c r="U184">
        <f>HedgeBedarf!C179+'HedgeBedarf+01'!C179</f>
        <v>10.175881423350265</v>
      </c>
    </row>
    <row r="185" spans="21:21" x14ac:dyDescent="0.3">
      <c r="U185">
        <f>HedgeBedarf!C180+'HedgeBedarf+01'!C180</f>
        <v>10.205274460180988</v>
      </c>
    </row>
    <row r="186" spans="21:21" x14ac:dyDescent="0.3">
      <c r="U186">
        <f>HedgeBedarf!C181+'HedgeBedarf+01'!C181</f>
        <v>10.248296287382612</v>
      </c>
    </row>
    <row r="187" spans="21:21" x14ac:dyDescent="0.3">
      <c r="U187">
        <f>HedgeBedarf!C182+'HedgeBedarf+01'!C182</f>
        <v>10.323820585195056</v>
      </c>
    </row>
    <row r="188" spans="21:21" x14ac:dyDescent="0.3">
      <c r="U188">
        <f>HedgeBedarf!C183+'HedgeBedarf+01'!C183</f>
        <v>10.451205694738878</v>
      </c>
    </row>
    <row r="189" spans="21:21" x14ac:dyDescent="0.3">
      <c r="U189">
        <f>HedgeBedarf!C184+'HedgeBedarf+01'!C184</f>
        <v>10.648597982131459</v>
      </c>
    </row>
    <row r="190" spans="21:21" x14ac:dyDescent="0.3">
      <c r="U190">
        <f>HedgeBedarf!C185+'HedgeBedarf+01'!C185</f>
        <v>10.931160034711928</v>
      </c>
    </row>
    <row r="191" spans="21:21" x14ac:dyDescent="0.3">
      <c r="U191">
        <f>HedgeBedarf!C186+'HedgeBedarf+01'!C186</f>
        <v>11.30929317596301</v>
      </c>
    </row>
    <row r="192" spans="21:21" x14ac:dyDescent="0.3">
      <c r="U192">
        <f>HedgeBedarf!C187+'HedgeBedarf+01'!C187</f>
        <v>11.786982714886264</v>
      </c>
    </row>
    <row r="193" spans="21:21" x14ac:dyDescent="0.3">
      <c r="U193">
        <f>HedgeBedarf!C188+'HedgeBedarf+01'!C188</f>
        <v>12.360475490555817</v>
      </c>
    </row>
    <row r="194" spans="21:21" x14ac:dyDescent="0.3">
      <c r="U194">
        <f>HedgeBedarf!C189+'HedgeBedarf+01'!C189</f>
        <v>13.017564390438215</v>
      </c>
    </row>
    <row r="195" spans="21:21" x14ac:dyDescent="0.3">
      <c r="U195">
        <f>HedgeBedarf!C190+'HedgeBedarf+01'!C190</f>
        <v>13.737758587341911</v>
      </c>
    </row>
    <row r="196" spans="21:21" x14ac:dyDescent="0.3">
      <c r="U196">
        <f>HedgeBedarf!C191+'HedgeBedarf+01'!C191</f>
        <v>14.493528119134805</v>
      </c>
    </row>
    <row r="197" spans="21:21" x14ac:dyDescent="0.3">
      <c r="U197">
        <f>HedgeBedarf!C192+'HedgeBedarf+01'!C192</f>
        <v>15.252623408110864</v>
      </c>
    </row>
    <row r="198" spans="21:21" x14ac:dyDescent="0.3">
      <c r="U198">
        <f>HedgeBedarf!C193+'HedgeBedarf+01'!C193</f>
        <v>15.981219000486524</v>
      </c>
    </row>
    <row r="199" spans="21:21" x14ac:dyDescent="0.3">
      <c r="U199">
        <f>HedgeBedarf!C194+'HedgeBedarf+01'!C194</f>
        <v>16.647384322561862</v>
      </c>
    </row>
    <row r="200" spans="21:21" x14ac:dyDescent="0.3">
      <c r="U200">
        <f>HedgeBedarf!C195+'HedgeBedarf+01'!C195</f>
        <v>17.224225236411257</v>
      </c>
    </row>
    <row r="201" spans="21:21" x14ac:dyDescent="0.3">
      <c r="U201">
        <f>HedgeBedarf!C196+'HedgeBedarf+01'!C196</f>
        <v>17.692037836899054</v>
      </c>
    </row>
    <row r="202" spans="21:21" x14ac:dyDescent="0.3">
      <c r="U202">
        <f>HedgeBedarf!C197+'HedgeBedarf+01'!C197</f>
        <v>18.03899858906615</v>
      </c>
    </row>
    <row r="203" spans="21:21" x14ac:dyDescent="0.3">
      <c r="U203">
        <f>HedgeBedarf!C198+'HedgeBedarf+01'!C198</f>
        <v>18.260253623857906</v>
      </c>
    </row>
    <row r="204" spans="21:21" x14ac:dyDescent="0.3">
      <c r="U204">
        <f>HedgeBedarf!C199+'HedgeBedarf+01'!C199</f>
        <v>18.355680833649103</v>
      </c>
    </row>
    <row r="205" spans="21:21" x14ac:dyDescent="0.3">
      <c r="U205">
        <f>HedgeBedarf!C200+'HedgeBedarf+01'!C200</f>
        <v>18.326964523873606</v>
      </c>
    </row>
    <row r="206" spans="21:21" x14ac:dyDescent="0.3">
      <c r="U206">
        <f>HedgeBedarf!C201+'HedgeBedarf+01'!C201</f>
        <v>18.174830079988133</v>
      </c>
    </row>
    <row r="207" spans="21:21" x14ac:dyDescent="0.3">
      <c r="U207">
        <f>HedgeBedarf!C202+'HedgeBedarf+01'!C202</f>
        <v>17.897262745272229</v>
      </c>
    </row>
    <row r="208" spans="21:21" x14ac:dyDescent="0.3">
      <c r="U208">
        <f>HedgeBedarf!C203+'HedgeBedarf+01'!C203</f>
        <v>17.489275047823998</v>
      </c>
    </row>
    <row r="209" spans="21:21" x14ac:dyDescent="0.3">
      <c r="U209">
        <f>HedgeBedarf!C204+'HedgeBedarf+01'!C204</f>
        <v>16.944359067647941</v>
      </c>
    </row>
    <row r="210" spans="21:21" x14ac:dyDescent="0.3">
      <c r="U210">
        <f>HedgeBedarf!C205+'HedgeBedarf+01'!C205</f>
        <v>16.257283408587757</v>
      </c>
    </row>
    <row r="211" spans="21:21" x14ac:dyDescent="0.3">
      <c r="U211">
        <f>HedgeBedarf!C206+'HedgeBedarf+01'!C206</f>
        <v>0</v>
      </c>
    </row>
    <row r="212" spans="21:21" x14ac:dyDescent="0.3">
      <c r="U212">
        <f>HedgeBedarf!C207+'HedgeBedarf+01'!C207</f>
        <v>0</v>
      </c>
    </row>
    <row r="213" spans="21:21" x14ac:dyDescent="0.3">
      <c r="U213">
        <f>HedgeBedarf!C208+'HedgeBedarf+01'!C208</f>
        <v>0</v>
      </c>
    </row>
    <row r="214" spans="21:21" x14ac:dyDescent="0.3">
      <c r="U214">
        <f>HedgeBedarf!C209+'HedgeBedarf+01'!C209</f>
        <v>0</v>
      </c>
    </row>
    <row r="215" spans="21:21" x14ac:dyDescent="0.3">
      <c r="U215">
        <f>HedgeBedarf!C210+'HedgeBedarf+01'!C210</f>
        <v>0</v>
      </c>
    </row>
    <row r="216" spans="21:21" x14ac:dyDescent="0.3">
      <c r="U216">
        <f>HedgeBedarf!C211+'HedgeBedarf+01'!C211</f>
        <v>0</v>
      </c>
    </row>
    <row r="217" spans="21:21" x14ac:dyDescent="0.3">
      <c r="U217">
        <f>HedgeBedarf!C212+'HedgeBedarf+01'!C212</f>
        <v>0</v>
      </c>
    </row>
    <row r="218" spans="21:21" x14ac:dyDescent="0.3">
      <c r="U218">
        <f>HedgeBedarf!C213+'HedgeBedarf+01'!C213</f>
        <v>0</v>
      </c>
    </row>
    <row r="219" spans="21:21" x14ac:dyDescent="0.3">
      <c r="U219">
        <f>HedgeBedarf!C214+'HedgeBedarf+01'!C214</f>
        <v>0</v>
      </c>
    </row>
    <row r="220" spans="21:21" x14ac:dyDescent="0.3">
      <c r="U220">
        <f>HedgeBedarf!C215+'HedgeBedarf+01'!C215</f>
        <v>0</v>
      </c>
    </row>
    <row r="221" spans="21:21" x14ac:dyDescent="0.3">
      <c r="U221">
        <f>HedgeBedarf!C216+'HedgeBedarf+01'!C216</f>
        <v>0</v>
      </c>
    </row>
    <row r="222" spans="21:21" x14ac:dyDescent="0.3">
      <c r="U222">
        <f>HedgeBedarf!C217+'HedgeBedarf+01'!C217</f>
        <v>0</v>
      </c>
    </row>
    <row r="223" spans="21:21" x14ac:dyDescent="0.3">
      <c r="U223">
        <f>HedgeBedarf!C218+'HedgeBedarf+01'!C218</f>
        <v>0</v>
      </c>
    </row>
    <row r="224" spans="21:21" x14ac:dyDescent="0.3">
      <c r="U224">
        <f>HedgeBedarf!C219+'HedgeBedarf+01'!C219</f>
        <v>0</v>
      </c>
    </row>
    <row r="225" spans="21:21" x14ac:dyDescent="0.3">
      <c r="U225">
        <f>HedgeBedarf!C220+'HedgeBedarf+01'!C220</f>
        <v>0</v>
      </c>
    </row>
    <row r="226" spans="21:21" x14ac:dyDescent="0.3">
      <c r="U226">
        <f>HedgeBedarf!C221+'HedgeBedarf+01'!C221</f>
        <v>0</v>
      </c>
    </row>
    <row r="227" spans="21:21" x14ac:dyDescent="0.3">
      <c r="U227">
        <f>HedgeBedarf!C222+'HedgeBedarf+01'!C222</f>
        <v>0</v>
      </c>
    </row>
    <row r="228" spans="21:21" x14ac:dyDescent="0.3">
      <c r="U228">
        <f>HedgeBedarf!C223+'HedgeBedarf+01'!C223</f>
        <v>0</v>
      </c>
    </row>
    <row r="229" spans="21:21" x14ac:dyDescent="0.3">
      <c r="U229">
        <f>HedgeBedarf!C224+'HedgeBedarf+01'!C224</f>
        <v>0</v>
      </c>
    </row>
    <row r="230" spans="21:21" x14ac:dyDescent="0.3">
      <c r="U230">
        <f>HedgeBedarf!C225+'HedgeBedarf+01'!C225</f>
        <v>0</v>
      </c>
    </row>
    <row r="231" spans="21:21" x14ac:dyDescent="0.3">
      <c r="U231">
        <f>HedgeBedarf!C226+'HedgeBedarf+01'!C226</f>
        <v>0</v>
      </c>
    </row>
    <row r="232" spans="21:21" x14ac:dyDescent="0.3">
      <c r="U232">
        <f>HedgeBedarf!C227+'HedgeBedarf+01'!C227</f>
        <v>0</v>
      </c>
    </row>
    <row r="233" spans="21:21" x14ac:dyDescent="0.3">
      <c r="U233">
        <f>HedgeBedarf!C228+'HedgeBedarf+01'!C228</f>
        <v>0</v>
      </c>
    </row>
    <row r="234" spans="21:21" x14ac:dyDescent="0.3">
      <c r="U234">
        <f>HedgeBedarf!C229+'HedgeBedarf+01'!C229</f>
        <v>0</v>
      </c>
    </row>
    <row r="235" spans="21:21" x14ac:dyDescent="0.3">
      <c r="U235">
        <f>HedgeBedarf!C230+'HedgeBedarf+01'!C230</f>
        <v>0</v>
      </c>
    </row>
    <row r="236" spans="21:21" x14ac:dyDescent="0.3">
      <c r="U236">
        <f>HedgeBedarf!C231+'HedgeBedarf+01'!C231</f>
        <v>0</v>
      </c>
    </row>
    <row r="237" spans="21:21" x14ac:dyDescent="0.3">
      <c r="U237">
        <f>HedgeBedarf!C232+'HedgeBedarf+01'!C232</f>
        <v>0</v>
      </c>
    </row>
    <row r="238" spans="21:21" x14ac:dyDescent="0.3">
      <c r="U238">
        <f>HedgeBedarf!C233+'HedgeBedarf+01'!C233</f>
        <v>0</v>
      </c>
    </row>
    <row r="239" spans="21:21" x14ac:dyDescent="0.3">
      <c r="U239">
        <f>HedgeBedarf!C234+'HedgeBedarf+01'!C234</f>
        <v>0</v>
      </c>
    </row>
    <row r="240" spans="21:21" x14ac:dyDescent="0.3">
      <c r="U240">
        <f>HedgeBedarf!C235+'HedgeBedarf+01'!C235</f>
        <v>0</v>
      </c>
    </row>
    <row r="241" spans="21:21" x14ac:dyDescent="0.3">
      <c r="U241">
        <f>HedgeBedarf!C236+'HedgeBedarf+01'!C236</f>
        <v>0</v>
      </c>
    </row>
    <row r="242" spans="21:21" x14ac:dyDescent="0.3">
      <c r="U242">
        <f>HedgeBedarf!C237+'HedgeBedarf+01'!C237</f>
        <v>0</v>
      </c>
    </row>
    <row r="243" spans="21:21" x14ac:dyDescent="0.3">
      <c r="U243">
        <f>HedgeBedarf!C238+'HedgeBedarf+01'!C238</f>
        <v>0</v>
      </c>
    </row>
    <row r="244" spans="21:21" x14ac:dyDescent="0.3">
      <c r="U244">
        <f>HedgeBedarf!C239+'HedgeBedarf+01'!C239</f>
        <v>0</v>
      </c>
    </row>
    <row r="245" spans="21:21" x14ac:dyDescent="0.3">
      <c r="U245">
        <f>HedgeBedarf!C240+'HedgeBedarf+01'!C240</f>
        <v>0</v>
      </c>
    </row>
    <row r="246" spans="21:21" x14ac:dyDescent="0.3">
      <c r="U246">
        <f>HedgeBedarf!C241+'HedgeBedarf+01'!C241</f>
        <v>0</v>
      </c>
    </row>
    <row r="247" spans="21:21" x14ac:dyDescent="0.3">
      <c r="U247">
        <f>HedgeBedarf!C242+'HedgeBedarf+01'!C242</f>
        <v>0</v>
      </c>
    </row>
    <row r="248" spans="21:21" x14ac:dyDescent="0.3">
      <c r="U248">
        <f>HedgeBedarf!C243+'HedgeBedarf+01'!C243</f>
        <v>0</v>
      </c>
    </row>
    <row r="249" spans="21:21" x14ac:dyDescent="0.3">
      <c r="U249">
        <f>HedgeBedarf!C244+'HedgeBedarf+01'!C244</f>
        <v>0</v>
      </c>
    </row>
    <row r="250" spans="21:21" x14ac:dyDescent="0.3">
      <c r="U250">
        <f>HedgeBedarf!C245+'HedgeBedarf+01'!C245</f>
        <v>0</v>
      </c>
    </row>
    <row r="251" spans="21:21" x14ac:dyDescent="0.3">
      <c r="U251">
        <f>HedgeBedarf!C246+'HedgeBedarf+01'!C246</f>
        <v>0</v>
      </c>
    </row>
    <row r="252" spans="21:21" x14ac:dyDescent="0.3">
      <c r="U252">
        <f>HedgeBedarf!C247+'HedgeBedarf+01'!C247</f>
        <v>0</v>
      </c>
    </row>
    <row r="253" spans="21:21" x14ac:dyDescent="0.3">
      <c r="U253">
        <f>HedgeBedarf!C248+'HedgeBedarf+01'!C248</f>
        <v>0</v>
      </c>
    </row>
    <row r="254" spans="21:21" x14ac:dyDescent="0.3">
      <c r="U254">
        <f>HedgeBedarf!C249+'HedgeBedarf+01'!C249</f>
        <v>0</v>
      </c>
    </row>
    <row r="255" spans="21:21" x14ac:dyDescent="0.3">
      <c r="U255">
        <f>HedgeBedarf!C250+'HedgeBedarf+01'!C250</f>
        <v>0</v>
      </c>
    </row>
    <row r="256" spans="21:21" x14ac:dyDescent="0.3">
      <c r="U256">
        <f>HedgeBedarf!C251+'HedgeBedarf+01'!C251</f>
        <v>0</v>
      </c>
    </row>
    <row r="257" spans="21:21" x14ac:dyDescent="0.3">
      <c r="U257">
        <f>HedgeBedarf!C252+'HedgeBedarf+01'!C252</f>
        <v>0</v>
      </c>
    </row>
    <row r="258" spans="21:21" x14ac:dyDescent="0.3">
      <c r="U258">
        <f>HedgeBedarf!C253+'HedgeBedarf+01'!C253</f>
        <v>0</v>
      </c>
    </row>
    <row r="259" spans="21:21" x14ac:dyDescent="0.3">
      <c r="U259">
        <f>HedgeBedarf!C254+'HedgeBedarf+01'!C254</f>
        <v>0</v>
      </c>
    </row>
    <row r="260" spans="21:21" x14ac:dyDescent="0.3">
      <c r="U260">
        <f>HedgeBedarf!C255+'HedgeBedarf+01'!C255</f>
        <v>0</v>
      </c>
    </row>
    <row r="261" spans="21:21" x14ac:dyDescent="0.3">
      <c r="U261">
        <f>HedgeBedarf!C256+'HedgeBedarf+01'!C256</f>
        <v>0</v>
      </c>
    </row>
    <row r="262" spans="21:21" x14ac:dyDescent="0.3">
      <c r="U262">
        <f>HedgeBedarf!C257+'HedgeBedarf+01'!C257</f>
        <v>0</v>
      </c>
    </row>
    <row r="263" spans="21:21" x14ac:dyDescent="0.3">
      <c r="U263">
        <f>HedgeBedarf!C258+'HedgeBedarf+01'!C258</f>
        <v>0</v>
      </c>
    </row>
    <row r="264" spans="21:21" x14ac:dyDescent="0.3">
      <c r="U264">
        <f>HedgeBedarf!C259+'HedgeBedarf+01'!C259</f>
        <v>0</v>
      </c>
    </row>
    <row r="265" spans="21:21" x14ac:dyDescent="0.3">
      <c r="U265">
        <f>HedgeBedarf!C260+'HedgeBedarf+01'!C260</f>
        <v>0</v>
      </c>
    </row>
    <row r="266" spans="21:21" x14ac:dyDescent="0.3">
      <c r="U266">
        <f>HedgeBedarf!C261+'HedgeBedarf+01'!C261</f>
        <v>0</v>
      </c>
    </row>
    <row r="267" spans="21:21" x14ac:dyDescent="0.3">
      <c r="U267">
        <f>HedgeBedarf!C262+'HedgeBedarf+01'!C262</f>
        <v>0</v>
      </c>
    </row>
    <row r="268" spans="21:21" x14ac:dyDescent="0.3">
      <c r="U268">
        <f>HedgeBedarf!C263+'HedgeBedarf+01'!C263</f>
        <v>0</v>
      </c>
    </row>
    <row r="269" spans="21:21" x14ac:dyDescent="0.3">
      <c r="U269">
        <f>HedgeBedarf!C264+'HedgeBedarf+01'!C264</f>
        <v>0</v>
      </c>
    </row>
    <row r="270" spans="21:21" x14ac:dyDescent="0.3">
      <c r="U270">
        <f>HedgeBedarf!C265+'HedgeBedarf+01'!C265</f>
        <v>0</v>
      </c>
    </row>
    <row r="271" spans="21:21" x14ac:dyDescent="0.3">
      <c r="U271">
        <f>HedgeBedarf!C266+'HedgeBedarf+01'!C266</f>
        <v>0</v>
      </c>
    </row>
    <row r="272" spans="21:21" x14ac:dyDescent="0.3">
      <c r="U272">
        <f>HedgeBedarf!C267+'HedgeBedarf+01'!C267</f>
        <v>0</v>
      </c>
    </row>
    <row r="273" spans="21:21" x14ac:dyDescent="0.3">
      <c r="U273">
        <f>HedgeBedarf!C268+'HedgeBedarf+01'!C268</f>
        <v>0</v>
      </c>
    </row>
    <row r="274" spans="21:21" x14ac:dyDescent="0.3">
      <c r="U274">
        <f>HedgeBedarf!C269+'HedgeBedarf+01'!C269</f>
        <v>0</v>
      </c>
    </row>
    <row r="275" spans="21:21" x14ac:dyDescent="0.3">
      <c r="U275">
        <f>HedgeBedarf!C270+'HedgeBedarf+01'!C270</f>
        <v>0</v>
      </c>
    </row>
    <row r="276" spans="21:21" x14ac:dyDescent="0.3">
      <c r="U276">
        <f>HedgeBedarf!C271+'HedgeBedarf+01'!C271</f>
        <v>0</v>
      </c>
    </row>
    <row r="277" spans="21:21" x14ac:dyDescent="0.3">
      <c r="U277">
        <f>HedgeBedarf!C272+'HedgeBedarf+01'!C272</f>
        <v>0</v>
      </c>
    </row>
    <row r="278" spans="21:21" x14ac:dyDescent="0.3">
      <c r="U278">
        <f>HedgeBedarf!C273+'HedgeBedarf+01'!C273</f>
        <v>0</v>
      </c>
    </row>
    <row r="279" spans="21:21" x14ac:dyDescent="0.3">
      <c r="U279">
        <f>HedgeBedarf!C274+'HedgeBedarf+01'!C274</f>
        <v>0</v>
      </c>
    </row>
    <row r="280" spans="21:21" x14ac:dyDescent="0.3">
      <c r="U280">
        <f>HedgeBedarf!C275+'HedgeBedarf+01'!C275</f>
        <v>0</v>
      </c>
    </row>
    <row r="281" spans="21:21" x14ac:dyDescent="0.3">
      <c r="U281">
        <f>HedgeBedarf!C276+'HedgeBedarf+01'!C276</f>
        <v>0</v>
      </c>
    </row>
    <row r="282" spans="21:21" x14ac:dyDescent="0.3">
      <c r="U282">
        <f>HedgeBedarf!C277+'HedgeBedarf+01'!C277</f>
        <v>0</v>
      </c>
    </row>
    <row r="283" spans="21:21" x14ac:dyDescent="0.3">
      <c r="U283">
        <f>HedgeBedarf!C278+'HedgeBedarf+01'!C278</f>
        <v>0</v>
      </c>
    </row>
    <row r="284" spans="21:21" x14ac:dyDescent="0.3">
      <c r="U284">
        <f>HedgeBedarf!C279+'HedgeBedarf+01'!C279</f>
        <v>0</v>
      </c>
    </row>
    <row r="285" spans="21:21" x14ac:dyDescent="0.3">
      <c r="U285">
        <f>HedgeBedarf!C280+'HedgeBedarf+01'!C280</f>
        <v>0</v>
      </c>
    </row>
    <row r="286" spans="21:21" x14ac:dyDescent="0.3">
      <c r="U286">
        <f>HedgeBedarf!C281+'HedgeBedarf+01'!C281</f>
        <v>0</v>
      </c>
    </row>
    <row r="287" spans="21:21" x14ac:dyDescent="0.3">
      <c r="U287">
        <f>HedgeBedarf!C282+'HedgeBedarf+01'!C282</f>
        <v>0</v>
      </c>
    </row>
    <row r="288" spans="21:21" x14ac:dyDescent="0.3">
      <c r="U288">
        <f>HedgeBedarf!C283+'HedgeBedarf+01'!C283</f>
        <v>0</v>
      </c>
    </row>
    <row r="289" spans="21:21" x14ac:dyDescent="0.3">
      <c r="U289">
        <f>HedgeBedarf!C284+'HedgeBedarf+01'!C284</f>
        <v>0</v>
      </c>
    </row>
    <row r="290" spans="21:21" x14ac:dyDescent="0.3">
      <c r="U290">
        <f>HedgeBedarf!C285+'HedgeBedarf+01'!C285</f>
        <v>0</v>
      </c>
    </row>
    <row r="291" spans="21:21" x14ac:dyDescent="0.3">
      <c r="U291">
        <f>HedgeBedarf!C286+'HedgeBedarf+01'!C286</f>
        <v>0</v>
      </c>
    </row>
    <row r="292" spans="21:21" x14ac:dyDescent="0.3">
      <c r="U292">
        <f>HedgeBedarf!C287+'HedgeBedarf+01'!C287</f>
        <v>0</v>
      </c>
    </row>
    <row r="293" spans="21:21" x14ac:dyDescent="0.3">
      <c r="U293">
        <f>HedgeBedarf!C288+'HedgeBedarf+01'!C288</f>
        <v>0</v>
      </c>
    </row>
    <row r="294" spans="21:21" x14ac:dyDescent="0.3">
      <c r="U294">
        <f>HedgeBedarf!C289+'HedgeBedarf+01'!C289</f>
        <v>0</v>
      </c>
    </row>
    <row r="295" spans="21:21" x14ac:dyDescent="0.3">
      <c r="U295">
        <f>HedgeBedarf!C290+'HedgeBedarf+01'!C290</f>
        <v>0</v>
      </c>
    </row>
    <row r="296" spans="21:21" x14ac:dyDescent="0.3">
      <c r="U296">
        <f>HedgeBedarf!C291+'HedgeBedarf+01'!C291</f>
        <v>0</v>
      </c>
    </row>
    <row r="297" spans="21:21" x14ac:dyDescent="0.3">
      <c r="U297">
        <f>HedgeBedarf!C292+'HedgeBedarf+01'!C292</f>
        <v>0</v>
      </c>
    </row>
    <row r="298" spans="21:21" x14ac:dyDescent="0.3">
      <c r="U298">
        <f>HedgeBedarf!C293+'HedgeBedarf+01'!C293</f>
        <v>0</v>
      </c>
    </row>
    <row r="299" spans="21:21" x14ac:dyDescent="0.3">
      <c r="U299">
        <f>HedgeBedarf!C294+'HedgeBedarf+01'!C294</f>
        <v>0</v>
      </c>
    </row>
    <row r="300" spans="21:21" x14ac:dyDescent="0.3">
      <c r="U300">
        <f>HedgeBedarf!C295+'HedgeBedarf+01'!C295</f>
        <v>0</v>
      </c>
    </row>
    <row r="301" spans="21:21" x14ac:dyDescent="0.3">
      <c r="U301">
        <f>HedgeBedarf!C296+'HedgeBedarf+01'!C296</f>
        <v>0</v>
      </c>
    </row>
    <row r="302" spans="21:21" x14ac:dyDescent="0.3">
      <c r="U302">
        <f>HedgeBedarf!C297+'HedgeBedarf+01'!C297</f>
        <v>0</v>
      </c>
    </row>
    <row r="303" spans="21:21" x14ac:dyDescent="0.3">
      <c r="U303">
        <f>HedgeBedarf!C298+'HedgeBedarf+01'!C298</f>
        <v>0</v>
      </c>
    </row>
    <row r="304" spans="21:21" x14ac:dyDescent="0.3">
      <c r="U304">
        <f>HedgeBedarf!C299+'HedgeBedarf+01'!C299</f>
        <v>0</v>
      </c>
    </row>
    <row r="305" spans="21:21" x14ac:dyDescent="0.3">
      <c r="U305">
        <f>HedgeBedarf!C300+'HedgeBedarf+01'!C300</f>
        <v>0</v>
      </c>
    </row>
    <row r="306" spans="21:21" x14ac:dyDescent="0.3">
      <c r="U306">
        <f>HedgeBedarf!C301+'HedgeBedarf+01'!C301</f>
        <v>0</v>
      </c>
    </row>
    <row r="307" spans="21:21" x14ac:dyDescent="0.3">
      <c r="U307">
        <f>HedgeBedarf!C302+'HedgeBedarf+01'!C302</f>
        <v>0</v>
      </c>
    </row>
    <row r="308" spans="21:21" x14ac:dyDescent="0.3">
      <c r="U308">
        <f>HedgeBedarf!C303+'HedgeBedarf+01'!C303</f>
        <v>0</v>
      </c>
    </row>
    <row r="309" spans="21:21" x14ac:dyDescent="0.3">
      <c r="U309">
        <f>HedgeBedarf!C304+'HedgeBedarf+01'!C304</f>
        <v>0</v>
      </c>
    </row>
    <row r="310" spans="21:21" x14ac:dyDescent="0.3">
      <c r="U310">
        <f>HedgeBedarf!C305+'HedgeBedarf+01'!C305</f>
        <v>0</v>
      </c>
    </row>
    <row r="311" spans="21:21" x14ac:dyDescent="0.3">
      <c r="U311">
        <f>HedgeBedarf!C306+'HedgeBedarf+01'!C306</f>
        <v>0</v>
      </c>
    </row>
    <row r="312" spans="21:21" x14ac:dyDescent="0.3">
      <c r="U312">
        <f>HedgeBedarf!C307+'HedgeBedarf+01'!C307</f>
        <v>0</v>
      </c>
    </row>
    <row r="313" spans="21:21" x14ac:dyDescent="0.3">
      <c r="U313">
        <f>HedgeBedarf!C308+'HedgeBedarf+01'!C308</f>
        <v>0</v>
      </c>
    </row>
    <row r="314" spans="21:21" x14ac:dyDescent="0.3">
      <c r="U314">
        <f>HedgeBedarf!C309+'HedgeBedarf+01'!C309</f>
        <v>0</v>
      </c>
    </row>
    <row r="315" spans="21:21" x14ac:dyDescent="0.3">
      <c r="U315">
        <f>HedgeBedarf!C310+'HedgeBedarf+01'!C310</f>
        <v>0</v>
      </c>
    </row>
    <row r="316" spans="21:21" x14ac:dyDescent="0.3">
      <c r="U316">
        <f>HedgeBedarf!C311+'HedgeBedarf+01'!C311</f>
        <v>0</v>
      </c>
    </row>
    <row r="317" spans="21:21" x14ac:dyDescent="0.3">
      <c r="U317">
        <f>HedgeBedarf!C312+'HedgeBedarf+01'!C312</f>
        <v>0</v>
      </c>
    </row>
    <row r="318" spans="21:21" x14ac:dyDescent="0.3">
      <c r="U318">
        <f>HedgeBedarf!C313+'HedgeBedarf+01'!C313</f>
        <v>0</v>
      </c>
    </row>
    <row r="319" spans="21:21" x14ac:dyDescent="0.3">
      <c r="U319">
        <f>HedgeBedarf!C314+'HedgeBedarf+01'!C314</f>
        <v>0</v>
      </c>
    </row>
    <row r="320" spans="21:21" x14ac:dyDescent="0.3">
      <c r="U320">
        <f>HedgeBedarf!C315+'HedgeBedarf+01'!C315</f>
        <v>0</v>
      </c>
    </row>
    <row r="321" spans="21:21" x14ac:dyDescent="0.3">
      <c r="U321">
        <f>HedgeBedarf!C316+'HedgeBedarf+01'!C316</f>
        <v>0</v>
      </c>
    </row>
    <row r="322" spans="21:21" x14ac:dyDescent="0.3">
      <c r="U322">
        <f>HedgeBedarf!C317+'HedgeBedarf+01'!C317</f>
        <v>0</v>
      </c>
    </row>
    <row r="323" spans="21:21" x14ac:dyDescent="0.3">
      <c r="U323">
        <f>HedgeBedarf!C318+'HedgeBedarf+01'!C318</f>
        <v>0</v>
      </c>
    </row>
    <row r="324" spans="21:21" x14ac:dyDescent="0.3">
      <c r="U324">
        <f>HedgeBedarf!C319+'HedgeBedarf+01'!C319</f>
        <v>0</v>
      </c>
    </row>
    <row r="325" spans="21:21" x14ac:dyDescent="0.3">
      <c r="U325">
        <f>HedgeBedarf!C320+'HedgeBedarf+01'!C320</f>
        <v>0</v>
      </c>
    </row>
    <row r="326" spans="21:21" x14ac:dyDescent="0.3">
      <c r="U326">
        <f>HedgeBedarf!C321+'HedgeBedarf+01'!C321</f>
        <v>0</v>
      </c>
    </row>
    <row r="327" spans="21:21" x14ac:dyDescent="0.3">
      <c r="U327">
        <f>HedgeBedarf!C322+'HedgeBedarf+01'!C322</f>
        <v>0</v>
      </c>
    </row>
    <row r="328" spans="21:21" x14ac:dyDescent="0.3">
      <c r="U328">
        <f>HedgeBedarf!C323+'HedgeBedarf+01'!C323</f>
        <v>0</v>
      </c>
    </row>
    <row r="329" spans="21:21" x14ac:dyDescent="0.3">
      <c r="U329">
        <f>HedgeBedarf!C324+'HedgeBedarf+01'!C324</f>
        <v>0</v>
      </c>
    </row>
    <row r="330" spans="21:21" x14ac:dyDescent="0.3">
      <c r="U330">
        <f>HedgeBedarf!C325+'HedgeBedarf+01'!C325</f>
        <v>0</v>
      </c>
    </row>
    <row r="331" spans="21:21" x14ac:dyDescent="0.3">
      <c r="U331">
        <f>HedgeBedarf!C326+'HedgeBedarf+01'!C326</f>
        <v>0</v>
      </c>
    </row>
    <row r="332" spans="21:21" x14ac:dyDescent="0.3">
      <c r="U332">
        <f>HedgeBedarf!C327+'HedgeBedarf+01'!C327</f>
        <v>0</v>
      </c>
    </row>
    <row r="333" spans="21:21" x14ac:dyDescent="0.3">
      <c r="U333">
        <f>HedgeBedarf!C328+'HedgeBedarf+01'!C328</f>
        <v>0</v>
      </c>
    </row>
    <row r="334" spans="21:21" x14ac:dyDescent="0.3">
      <c r="U334">
        <f>HedgeBedarf!C329+'HedgeBedarf+01'!C329</f>
        <v>0</v>
      </c>
    </row>
    <row r="335" spans="21:21" x14ac:dyDescent="0.3">
      <c r="U335">
        <f>HedgeBedarf!C330+'HedgeBedarf+01'!C330</f>
        <v>0</v>
      </c>
    </row>
    <row r="336" spans="21:21" x14ac:dyDescent="0.3">
      <c r="U336">
        <f>HedgeBedarf!C331+'HedgeBedarf+01'!C331</f>
        <v>0</v>
      </c>
    </row>
    <row r="337" spans="21:21" x14ac:dyDescent="0.3">
      <c r="U337">
        <f>HedgeBedarf!C332+'HedgeBedarf+01'!C332</f>
        <v>0</v>
      </c>
    </row>
    <row r="338" spans="21:21" x14ac:dyDescent="0.3">
      <c r="U338">
        <f>HedgeBedarf!C333+'HedgeBedarf+01'!C333</f>
        <v>0</v>
      </c>
    </row>
    <row r="339" spans="21:21" x14ac:dyDescent="0.3">
      <c r="U339">
        <f>HedgeBedarf!C334+'HedgeBedarf+01'!C334</f>
        <v>0</v>
      </c>
    </row>
    <row r="340" spans="21:21" x14ac:dyDescent="0.3">
      <c r="U340">
        <f>HedgeBedarf!C335+'HedgeBedarf+01'!C335</f>
        <v>0</v>
      </c>
    </row>
    <row r="341" spans="21:21" x14ac:dyDescent="0.3">
      <c r="U341">
        <f>HedgeBedarf!C336+'HedgeBedarf+01'!C336</f>
        <v>0</v>
      </c>
    </row>
    <row r="342" spans="21:21" x14ac:dyDescent="0.3">
      <c r="U342">
        <f>HedgeBedarf!C337+'HedgeBedarf+01'!C337</f>
        <v>0</v>
      </c>
    </row>
    <row r="343" spans="21:21" x14ac:dyDescent="0.3">
      <c r="U343">
        <f>HedgeBedarf!C338+'HedgeBedarf+01'!C338</f>
        <v>0</v>
      </c>
    </row>
    <row r="344" spans="21:21" x14ac:dyDescent="0.3">
      <c r="U344">
        <f>HedgeBedarf!C339+'HedgeBedarf+01'!C339</f>
        <v>0</v>
      </c>
    </row>
    <row r="345" spans="21:21" x14ac:dyDescent="0.3">
      <c r="U345">
        <f>HedgeBedarf!C340+'HedgeBedarf+01'!C340</f>
        <v>0</v>
      </c>
    </row>
    <row r="346" spans="21:21" x14ac:dyDescent="0.3">
      <c r="U346">
        <f>HedgeBedarf!C341+'HedgeBedarf+01'!C341</f>
        <v>0</v>
      </c>
    </row>
    <row r="347" spans="21:21" x14ac:dyDescent="0.3">
      <c r="U347">
        <f>HedgeBedarf!C342+'HedgeBedarf+01'!C342</f>
        <v>0</v>
      </c>
    </row>
    <row r="348" spans="21:21" x14ac:dyDescent="0.3">
      <c r="U348">
        <f>HedgeBedarf!C343+'HedgeBedarf+01'!C343</f>
        <v>0</v>
      </c>
    </row>
    <row r="349" spans="21:21" x14ac:dyDescent="0.3">
      <c r="U349">
        <f>HedgeBedarf!C344+'HedgeBedarf+01'!C344</f>
        <v>0</v>
      </c>
    </row>
    <row r="350" spans="21:21" x14ac:dyDescent="0.3">
      <c r="U350">
        <f>HedgeBedarf!C345+'HedgeBedarf+01'!C345</f>
        <v>0</v>
      </c>
    </row>
    <row r="351" spans="21:21" x14ac:dyDescent="0.3">
      <c r="U351">
        <f>HedgeBedarf!C346+'HedgeBedarf+01'!C346</f>
        <v>0</v>
      </c>
    </row>
    <row r="352" spans="21:21" x14ac:dyDescent="0.3">
      <c r="U352">
        <f>HedgeBedarf!C347+'HedgeBedarf+01'!C347</f>
        <v>0</v>
      </c>
    </row>
    <row r="353" spans="21:21" x14ac:dyDescent="0.3">
      <c r="U353">
        <f>HedgeBedarf!C348+'HedgeBedarf+01'!C348</f>
        <v>0</v>
      </c>
    </row>
    <row r="354" spans="21:21" x14ac:dyDescent="0.3">
      <c r="U354">
        <f>HedgeBedarf!C349+'HedgeBedarf+01'!C349</f>
        <v>0</v>
      </c>
    </row>
    <row r="355" spans="21:21" x14ac:dyDescent="0.3">
      <c r="U355">
        <f>HedgeBedarf!C350+'HedgeBedarf+01'!C350</f>
        <v>0</v>
      </c>
    </row>
    <row r="356" spans="21:21" x14ac:dyDescent="0.3">
      <c r="U356">
        <f>HedgeBedarf!C351+'HedgeBedarf+01'!C351</f>
        <v>0</v>
      </c>
    </row>
    <row r="357" spans="21:21" x14ac:dyDescent="0.3">
      <c r="U357">
        <f>HedgeBedarf!C352+'HedgeBedarf+01'!C352</f>
        <v>0</v>
      </c>
    </row>
    <row r="358" spans="21:21" x14ac:dyDescent="0.3">
      <c r="U358">
        <f>HedgeBedarf!C353+'HedgeBedarf+01'!C353</f>
        <v>0</v>
      </c>
    </row>
    <row r="359" spans="21:21" x14ac:dyDescent="0.3">
      <c r="U359">
        <f>HedgeBedarf!C354+'HedgeBedarf+01'!C354</f>
        <v>0</v>
      </c>
    </row>
    <row r="360" spans="21:21" x14ac:dyDescent="0.3">
      <c r="U360">
        <f>HedgeBedarf!C355+'HedgeBedarf+01'!C355</f>
        <v>0</v>
      </c>
    </row>
    <row r="361" spans="21:21" x14ac:dyDescent="0.3">
      <c r="U361">
        <f>HedgeBedarf!C356+'HedgeBedarf+01'!C356</f>
        <v>0</v>
      </c>
    </row>
    <row r="362" spans="21:21" x14ac:dyDescent="0.3">
      <c r="U362">
        <f>HedgeBedarf!C357+'HedgeBedarf+01'!C357</f>
        <v>0</v>
      </c>
    </row>
    <row r="363" spans="21:21" x14ac:dyDescent="0.3">
      <c r="U363">
        <f>HedgeBedarf!C358+'HedgeBedarf+01'!C358</f>
        <v>0</v>
      </c>
    </row>
    <row r="364" spans="21:21" x14ac:dyDescent="0.3">
      <c r="U364">
        <f>HedgeBedarf!C359+'HedgeBedarf+01'!C359</f>
        <v>0</v>
      </c>
    </row>
    <row r="365" spans="21:21" x14ac:dyDescent="0.3">
      <c r="U365">
        <f>HedgeBedarf!C360+'HedgeBedarf+01'!C360</f>
        <v>0</v>
      </c>
    </row>
    <row r="366" spans="21:21" x14ac:dyDescent="0.3">
      <c r="U366">
        <f>HedgeBedarf!C361+'HedgeBedarf+01'!C361</f>
        <v>0</v>
      </c>
    </row>
    <row r="367" spans="21:21" x14ac:dyDescent="0.3">
      <c r="U367">
        <f>HedgeBedarf!C362+'HedgeBedarf+01'!C362</f>
        <v>0</v>
      </c>
    </row>
    <row r="368" spans="21:21" x14ac:dyDescent="0.3">
      <c r="U368">
        <f>HedgeBedarf!C363+'HedgeBedarf+01'!C363</f>
        <v>0</v>
      </c>
    </row>
    <row r="369" spans="21:21" x14ac:dyDescent="0.3">
      <c r="U369">
        <f>HedgeBedarf!C364+'HedgeBedarf+01'!C364</f>
        <v>0</v>
      </c>
    </row>
    <row r="370" spans="21:21" x14ac:dyDescent="0.3">
      <c r="U370">
        <f>HedgeBedarf!C365+'HedgeBedarf+01'!C365</f>
        <v>0</v>
      </c>
    </row>
    <row r="371" spans="21:21" x14ac:dyDescent="0.3">
      <c r="U371">
        <f>HedgeBedarf!C366+'HedgeBedarf+01'!C366</f>
        <v>0</v>
      </c>
    </row>
    <row r="372" spans="21:21" x14ac:dyDescent="0.3">
      <c r="U372">
        <f>HedgeBedarf!C367+'HedgeBedarf+01'!C367</f>
        <v>0</v>
      </c>
    </row>
    <row r="373" spans="21:21" x14ac:dyDescent="0.3">
      <c r="U373">
        <f>HedgeBedarf!C368+'HedgeBedarf+01'!C368</f>
        <v>0</v>
      </c>
    </row>
    <row r="374" spans="21:21" x14ac:dyDescent="0.3">
      <c r="U374">
        <f>HedgeBedarf!C369+'HedgeBedarf+01'!C369</f>
        <v>0</v>
      </c>
    </row>
    <row r="375" spans="21:21" x14ac:dyDescent="0.3">
      <c r="U375">
        <f>HedgeBedarf!C370+'HedgeBedarf+01'!C370</f>
        <v>0</v>
      </c>
    </row>
    <row r="376" spans="21:21" x14ac:dyDescent="0.3">
      <c r="U376">
        <f>HedgeBedarf!C371+'HedgeBedarf+01'!C371</f>
        <v>0</v>
      </c>
    </row>
    <row r="377" spans="21:21" x14ac:dyDescent="0.3">
      <c r="U377">
        <f>HedgeBedarf!C372+'HedgeBedarf+01'!C372</f>
        <v>0</v>
      </c>
    </row>
    <row r="378" spans="21:21" x14ac:dyDescent="0.3">
      <c r="U378">
        <f>HedgeBedarf!C373+'HedgeBedarf+01'!C373</f>
        <v>0</v>
      </c>
    </row>
    <row r="379" spans="21:21" x14ac:dyDescent="0.3">
      <c r="U379">
        <f>HedgeBedarf!C374+'HedgeBedarf+01'!C374</f>
        <v>0</v>
      </c>
    </row>
    <row r="380" spans="21:21" x14ac:dyDescent="0.3">
      <c r="U380">
        <f>HedgeBedarf!C375+'HedgeBedarf+01'!C375</f>
        <v>0</v>
      </c>
    </row>
    <row r="381" spans="21:21" x14ac:dyDescent="0.3">
      <c r="U381">
        <f>HedgeBedarf!C376+'HedgeBedarf+01'!C376</f>
        <v>0</v>
      </c>
    </row>
    <row r="382" spans="21:21" x14ac:dyDescent="0.3">
      <c r="U382">
        <f>HedgeBedarf!C377+'HedgeBedarf+01'!C377</f>
        <v>0</v>
      </c>
    </row>
    <row r="383" spans="21:21" x14ac:dyDescent="0.3">
      <c r="U383">
        <f>HedgeBedarf!C378+'HedgeBedarf+01'!C378</f>
        <v>0</v>
      </c>
    </row>
    <row r="384" spans="21:21" x14ac:dyDescent="0.3">
      <c r="U384">
        <f>HedgeBedarf!C379+'HedgeBedarf+01'!C379</f>
        <v>0</v>
      </c>
    </row>
    <row r="385" spans="21:21" x14ac:dyDescent="0.3">
      <c r="U385">
        <f>HedgeBedarf!C380+'HedgeBedarf+01'!C380</f>
        <v>0</v>
      </c>
    </row>
    <row r="386" spans="21:21" x14ac:dyDescent="0.3">
      <c r="U386">
        <f>HedgeBedarf!C381+'HedgeBedarf+01'!C381</f>
        <v>0</v>
      </c>
    </row>
    <row r="387" spans="21:21" x14ac:dyDescent="0.3">
      <c r="U387">
        <f>HedgeBedarf!C382+'HedgeBedarf+01'!C382</f>
        <v>0</v>
      </c>
    </row>
    <row r="388" spans="21:21" x14ac:dyDescent="0.3">
      <c r="U388">
        <f>HedgeBedarf!C383+'HedgeBedarf+01'!C383</f>
        <v>0</v>
      </c>
    </row>
    <row r="389" spans="21:21" x14ac:dyDescent="0.3">
      <c r="U389">
        <f>HedgeBedarf!C384+'HedgeBedarf+01'!C384</f>
        <v>0</v>
      </c>
    </row>
    <row r="390" spans="21:21" x14ac:dyDescent="0.3">
      <c r="U390">
        <f>HedgeBedarf!C385+'HedgeBedarf+01'!C385</f>
        <v>0</v>
      </c>
    </row>
    <row r="391" spans="21:21" x14ac:dyDescent="0.3">
      <c r="U391">
        <f>HedgeBedarf!C386+'HedgeBedarf+01'!C386</f>
        <v>0</v>
      </c>
    </row>
    <row r="392" spans="21:21" x14ac:dyDescent="0.3">
      <c r="U392">
        <f>HedgeBedarf!C387+'HedgeBedarf+01'!C387</f>
        <v>0</v>
      </c>
    </row>
    <row r="393" spans="21:21" x14ac:dyDescent="0.3">
      <c r="U393">
        <f>HedgeBedarf!C388+'HedgeBedarf+01'!C388</f>
        <v>0</v>
      </c>
    </row>
    <row r="394" spans="21:21" x14ac:dyDescent="0.3">
      <c r="U394">
        <f>HedgeBedarf!C389+'HedgeBedarf+01'!C389</f>
        <v>0</v>
      </c>
    </row>
    <row r="395" spans="21:21" x14ac:dyDescent="0.3">
      <c r="U395">
        <f>HedgeBedarf!C390+'HedgeBedarf+01'!C390</f>
        <v>0</v>
      </c>
    </row>
    <row r="396" spans="21:21" x14ac:dyDescent="0.3">
      <c r="U396">
        <f>HedgeBedarf!C391+'HedgeBedarf+01'!C391</f>
        <v>0</v>
      </c>
    </row>
    <row r="397" spans="21:21" x14ac:dyDescent="0.3">
      <c r="U397">
        <f>HedgeBedarf!C392+'HedgeBedarf+01'!C392</f>
        <v>0</v>
      </c>
    </row>
    <row r="398" spans="21:21" x14ac:dyDescent="0.3">
      <c r="U398">
        <f>HedgeBedarf!C393+'HedgeBedarf+01'!C393</f>
        <v>0</v>
      </c>
    </row>
    <row r="399" spans="21:21" x14ac:dyDescent="0.3">
      <c r="U399">
        <f>HedgeBedarf!C394+'HedgeBedarf+01'!C394</f>
        <v>0</v>
      </c>
    </row>
    <row r="400" spans="21:21" x14ac:dyDescent="0.3">
      <c r="U400">
        <f>HedgeBedarf!C395+'HedgeBedarf+01'!C395</f>
        <v>0</v>
      </c>
    </row>
    <row r="401" spans="21:21" x14ac:dyDescent="0.3">
      <c r="U401">
        <f>HedgeBedarf!C396+'HedgeBedarf+01'!C396</f>
        <v>0</v>
      </c>
    </row>
    <row r="402" spans="21:21" x14ac:dyDescent="0.3">
      <c r="U402">
        <f>HedgeBedarf!C397+'HedgeBedarf+01'!C397</f>
        <v>0</v>
      </c>
    </row>
    <row r="403" spans="21:21" x14ac:dyDescent="0.3">
      <c r="U403">
        <f>HedgeBedarf!C398+'HedgeBedarf+01'!C398</f>
        <v>0</v>
      </c>
    </row>
    <row r="404" spans="21:21" x14ac:dyDescent="0.3">
      <c r="U404">
        <f>HedgeBedarf!C399+'HedgeBedarf+01'!C399</f>
        <v>0</v>
      </c>
    </row>
    <row r="405" spans="21:21" x14ac:dyDescent="0.3">
      <c r="U405">
        <f>HedgeBedarf!C400+'HedgeBedarf+01'!C400</f>
        <v>0</v>
      </c>
    </row>
    <row r="406" spans="21:21" x14ac:dyDescent="0.3">
      <c r="U406">
        <f>HedgeBedarf!C401+'HedgeBedarf+01'!C401</f>
        <v>0</v>
      </c>
    </row>
    <row r="407" spans="21:21" x14ac:dyDescent="0.3">
      <c r="U407">
        <f>HedgeBedarf!C402+'HedgeBedarf+01'!C402</f>
        <v>0</v>
      </c>
    </row>
    <row r="408" spans="21:21" x14ac:dyDescent="0.3">
      <c r="U408">
        <f>HedgeBedarf!C403+'HedgeBedarf+01'!C403</f>
        <v>0</v>
      </c>
    </row>
    <row r="409" spans="21:21" x14ac:dyDescent="0.3">
      <c r="U409">
        <f>HedgeBedarf!C404+'HedgeBedarf+01'!C404</f>
        <v>0</v>
      </c>
    </row>
    <row r="410" spans="21:21" x14ac:dyDescent="0.3">
      <c r="U410">
        <f>HedgeBedarf!C405+'HedgeBedarf+01'!C405</f>
        <v>0</v>
      </c>
    </row>
    <row r="411" spans="21:21" x14ac:dyDescent="0.3">
      <c r="U411">
        <f>HedgeBedarf!C406+'HedgeBedarf+01'!C406</f>
        <v>0</v>
      </c>
    </row>
    <row r="412" spans="21:21" x14ac:dyDescent="0.3">
      <c r="U412">
        <f>HedgeBedarf!C407+'HedgeBedarf+01'!C407</f>
        <v>0</v>
      </c>
    </row>
    <row r="413" spans="21:21" x14ac:dyDescent="0.3">
      <c r="U413">
        <f>HedgeBedarf!C408+'HedgeBedarf+01'!C408</f>
        <v>0</v>
      </c>
    </row>
    <row r="414" spans="21:21" x14ac:dyDescent="0.3">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57" r:id="rId4" name="KontrakteUpdaten">
          <controlPr defaultSize="0" autoLine="0" autoPict="0" r:id="rId5">
            <anchor moveWithCells="1">
              <from>
                <xdr:col>20</xdr:col>
                <xdr:colOff>7620</xdr:colOff>
                <xdr:row>0</xdr:row>
                <xdr:rowOff>121920</xdr:rowOff>
              </from>
              <to>
                <xdr:col>21</xdr:col>
                <xdr:colOff>419100</xdr:colOff>
                <xdr:row>0</xdr:row>
                <xdr:rowOff>495300</xdr:rowOff>
              </to>
            </anchor>
          </controlPr>
        </control>
      </mc:Choice>
      <mc:Fallback>
        <control shapeId="2057" r:id="rId4" name="KontrakteUpdaten"/>
      </mc:Fallback>
    </mc:AlternateContent>
    <mc:AlternateContent xmlns:mc="http://schemas.openxmlformats.org/markup-compatibility/2006">
      <mc:Choice Requires="x14">
        <control shapeId="2049" r:id="rId6" name="Start">
          <controlPr defaultSize="0" autoLine="0" autoPict="0" r:id="rId7">
            <anchor moveWithCells="1">
              <from>
                <xdr:col>10</xdr:col>
                <xdr:colOff>22860</xdr:colOff>
                <xdr:row>2</xdr:row>
                <xdr:rowOff>99060</xdr:rowOff>
              </from>
              <to>
                <xdr:col>12</xdr:col>
                <xdr:colOff>22860</xdr:colOff>
                <xdr:row>3</xdr:row>
                <xdr:rowOff>274320</xdr:rowOff>
              </to>
            </anchor>
          </controlPr>
        </control>
      </mc:Choice>
      <mc:Fallback>
        <control shapeId="2049" r:id="rId6" name="Start"/>
      </mc:Fallback>
    </mc:AlternateContent>
    <mc:AlternateContent xmlns:mc="http://schemas.openxmlformats.org/markup-compatibility/2006">
      <mc:Choice Requires="x14">
        <control shapeId="2050" r:id="rId8" name="AbfragenDatumUpdaten">
          <controlPr defaultSize="0" autoLine="0" autoPict="0" r:id="rId9">
            <anchor moveWithCells="1">
              <from>
                <xdr:col>10</xdr:col>
                <xdr:colOff>0</xdr:colOff>
                <xdr:row>0</xdr:row>
                <xdr:rowOff>106680</xdr:rowOff>
              </from>
              <to>
                <xdr:col>11</xdr:col>
                <xdr:colOff>784860</xdr:colOff>
                <xdr:row>0</xdr:row>
                <xdr:rowOff>464820</xdr:rowOff>
              </to>
            </anchor>
          </controlPr>
        </control>
      </mc:Choice>
      <mc:Fallback>
        <control shapeId="2050" r:id="rId8" name="AbfragenDatumUpdaten"/>
      </mc:Fallback>
    </mc:AlternateContent>
    <mc:AlternateContent xmlns:mc="http://schemas.openxmlformats.org/markup-compatibility/2006">
      <mc:Choice Requires="x14">
        <control shapeId="2051" r:id="rId10" name="BoersenAbfrage">
          <controlPr defaultSize="0" autoLine="0" autoPict="0" r:id="rId11">
            <anchor moveWithCells="1">
              <from>
                <xdr:col>10</xdr:col>
                <xdr:colOff>0</xdr:colOff>
                <xdr:row>0</xdr:row>
                <xdr:rowOff>632460</xdr:rowOff>
              </from>
              <to>
                <xdr:col>12</xdr:col>
                <xdr:colOff>22860</xdr:colOff>
                <xdr:row>2</xdr:row>
                <xdr:rowOff>0</xdr:rowOff>
              </to>
            </anchor>
          </controlPr>
        </control>
      </mc:Choice>
      <mc:Fallback>
        <control shapeId="2051" r:id="rId10" name="BoersenAbfrage"/>
      </mc:Fallback>
    </mc:AlternateContent>
    <mc:AlternateContent xmlns:mc="http://schemas.openxmlformats.org/markup-compatibility/2006">
      <mc:Choice Requires="x14">
        <control shapeId="2052" r:id="rId12" name="Hedge">
          <controlPr defaultSize="0" autoLine="0" r:id="rId13">
            <anchor moveWithCells="1">
              <from>
                <xdr:col>32</xdr:col>
                <xdr:colOff>754380</xdr:colOff>
                <xdr:row>0</xdr:row>
                <xdr:rowOff>609600</xdr:rowOff>
              </from>
              <to>
                <xdr:col>35</xdr:col>
                <xdr:colOff>632460</xdr:colOff>
                <xdr:row>3</xdr:row>
                <xdr:rowOff>0</xdr:rowOff>
              </to>
            </anchor>
          </controlPr>
        </control>
      </mc:Choice>
      <mc:Fallback>
        <control shapeId="2052" r:id="rId12" name="Hedge"/>
      </mc:Fallback>
    </mc:AlternateContent>
    <mc:AlternateContent xmlns:mc="http://schemas.openxmlformats.org/markup-compatibility/2006">
      <mc:Choice Requires="x14">
        <control shapeId="2053" r:id="rId14" name="VorletzterHandelsTag">
          <controlPr defaultSize="0" autoLine="0" r:id="rId15">
            <anchor moveWithCells="1">
              <from>
                <xdr:col>33</xdr:col>
                <xdr:colOff>0</xdr:colOff>
                <xdr:row>4</xdr:row>
                <xdr:rowOff>198120</xdr:rowOff>
              </from>
              <to>
                <xdr:col>35</xdr:col>
                <xdr:colOff>701040</xdr:colOff>
                <xdr:row>7</xdr:row>
                <xdr:rowOff>15240</xdr:rowOff>
              </to>
            </anchor>
          </controlPr>
        </control>
      </mc:Choice>
      <mc:Fallback>
        <control shapeId="2053" r:id="rId14" name="VorletzterHandelsTag"/>
      </mc:Fallback>
    </mc:AlternateContent>
    <mc:AlternateContent xmlns:mc="http://schemas.openxmlformats.org/markup-compatibility/2006">
      <mc:Choice Requires="x14">
        <control shapeId="2054" r:id="rId16" name="InterimsUeberHaenge">
          <controlPr defaultSize="0" autoLine="0" r:id="rId17">
            <anchor moveWithCells="1">
              <from>
                <xdr:col>32</xdr:col>
                <xdr:colOff>723900</xdr:colOff>
                <xdr:row>2</xdr:row>
                <xdr:rowOff>152400</xdr:rowOff>
              </from>
              <to>
                <xdr:col>35</xdr:col>
                <xdr:colOff>609600</xdr:colOff>
                <xdr:row>5</xdr:row>
                <xdr:rowOff>30480</xdr:rowOff>
              </to>
            </anchor>
          </controlPr>
        </control>
      </mc:Choice>
      <mc:Fallback>
        <control shapeId="2054" r:id="rId16" name="InterimsUeberHaenge"/>
      </mc:Fallback>
    </mc:AlternateContent>
    <mc:AlternateContent xmlns:mc="http://schemas.openxmlformats.org/markup-compatibility/2006">
      <mc:Choice Requires="x14">
        <control shapeId="2055" r:id="rId18" name="PDF">
          <controlPr defaultSize="0" autoLine="0" autoPict="0" r:id="rId19">
            <anchor moveWithCells="1">
              <from>
                <xdr:col>10</xdr:col>
                <xdr:colOff>0</xdr:colOff>
                <xdr:row>4</xdr:row>
                <xdr:rowOff>182880</xdr:rowOff>
              </from>
              <to>
                <xdr:col>12</xdr:col>
                <xdr:colOff>22860</xdr:colOff>
                <xdr:row>6</xdr:row>
                <xdr:rowOff>175260</xdr:rowOff>
              </to>
            </anchor>
          </controlPr>
        </control>
      </mc:Choice>
      <mc:Fallback>
        <control shapeId="2055" r:id="rId18" name="PDF"/>
      </mc:Fallback>
    </mc:AlternateContent>
    <mc:AlternateContent xmlns:mc="http://schemas.openxmlformats.org/markup-compatibility/2006">
      <mc:Choice Requires="x14">
        <control shapeId="2056" r:id="rId20" name="Pdf_Verfall">
          <controlPr defaultSize="0" autoLine="0" r:id="rId21">
            <anchor moveWithCells="1">
              <from>
                <xdr:col>13</xdr:col>
                <xdr:colOff>937260</xdr:colOff>
                <xdr:row>0</xdr:row>
                <xdr:rowOff>121920</xdr:rowOff>
              </from>
              <to>
                <xdr:col>16</xdr:col>
                <xdr:colOff>457200</xdr:colOff>
                <xdr:row>0</xdr:row>
                <xdr:rowOff>579120</xdr:rowOff>
              </to>
            </anchor>
          </controlPr>
        </control>
      </mc:Choice>
      <mc:Fallback>
        <control shapeId="2056" r:id="rId20" name="Pdf_Verfall"/>
      </mc:Fallback>
    </mc:AlternateContent>
    <mc:AlternateContent xmlns:mc="http://schemas.openxmlformats.org/markup-compatibility/2006">
      <mc:Choice Requires="x14">
        <control shapeId="2058" r:id="rId22" name="VerfallsWoche">
          <controlPr defaultSize="0" autoLine="0" r:id="rId23">
            <anchor moveWithCells="1">
              <from>
                <xdr:col>33</xdr:col>
                <xdr:colOff>7620</xdr:colOff>
                <xdr:row>0</xdr:row>
                <xdr:rowOff>106680</xdr:rowOff>
              </from>
              <to>
                <xdr:col>35</xdr:col>
                <xdr:colOff>662940</xdr:colOff>
                <xdr:row>0</xdr:row>
                <xdr:rowOff>655320</xdr:rowOff>
              </to>
            </anchor>
          </controlPr>
        </control>
      </mc:Choice>
      <mc:Fallback>
        <control shapeId="2058" r:id="rId22" name="VerfallsWoche"/>
      </mc:Fallback>
    </mc:AlternateContent>
    <mc:AlternateContent xmlns:mc="http://schemas.openxmlformats.org/markup-compatibility/2006">
      <mc:Choice Requires="x14">
        <control shapeId="2059" r:id="rId24" name="Prof">
          <controlPr defaultSize="0" autoLine="0" autoPict="0" r:id="rId25">
            <anchor moveWithCells="1">
              <from>
                <xdr:col>12</xdr:col>
                <xdr:colOff>68580</xdr:colOff>
                <xdr:row>5</xdr:row>
                <xdr:rowOff>30480</xdr:rowOff>
              </from>
              <to>
                <xdr:col>13</xdr:col>
                <xdr:colOff>30480</xdr:colOff>
                <xdr:row>6</xdr:row>
                <xdr:rowOff>198120</xdr:rowOff>
              </to>
            </anchor>
          </controlPr>
        </control>
      </mc:Choice>
      <mc:Fallback>
        <control shapeId="2059" r:id="rId24" name="Prof"/>
      </mc:Fallback>
    </mc:AlternateContent>
    <mc:AlternateContent xmlns:mc="http://schemas.openxmlformats.org/markup-compatibility/2006">
      <mc:Choice Requires="x14">
        <control shapeId="2060" r:id="rId26" name="MailButton">
          <controlPr defaultSize="0" autoLine="0" autoPict="0" r:id="rId27">
            <anchor moveWithCells="1">
              <from>
                <xdr:col>12</xdr:col>
                <xdr:colOff>68580</xdr:colOff>
                <xdr:row>6</xdr:row>
                <xdr:rowOff>289560</xdr:rowOff>
              </from>
              <to>
                <xdr:col>13</xdr:col>
                <xdr:colOff>22860</xdr:colOff>
                <xdr:row>8</xdr:row>
                <xdr:rowOff>83820</xdr:rowOff>
              </to>
            </anchor>
          </controlPr>
        </control>
      </mc:Choice>
      <mc:Fallback>
        <control shapeId="2060" r:id="rId26" name="Mail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A62E2-75AE-4494-9363-8CFFF12A094A}">
  <dimension ref="A1:J142"/>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2500</v>
      </c>
      <c r="B2">
        <v>2500</v>
      </c>
      <c r="C2">
        <v>0</v>
      </c>
      <c r="D2">
        <v>0</v>
      </c>
      <c r="E2" s="147">
        <v>991</v>
      </c>
      <c r="F2">
        <v>0</v>
      </c>
      <c r="G2">
        <v>0</v>
      </c>
      <c r="H2">
        <v>0</v>
      </c>
      <c r="I2">
        <v>0</v>
      </c>
      <c r="J2">
        <v>13243.4</v>
      </c>
    </row>
    <row r="3" spans="1:10" x14ac:dyDescent="0.3">
      <c r="A3" s="147">
        <v>6000</v>
      </c>
      <c r="B3">
        <v>6000</v>
      </c>
      <c r="C3">
        <v>0</v>
      </c>
      <c r="D3">
        <v>0</v>
      </c>
      <c r="E3" s="147">
        <v>362</v>
      </c>
      <c r="F3">
        <v>0</v>
      </c>
      <c r="G3">
        <v>0</v>
      </c>
      <c r="H3">
        <v>0</v>
      </c>
      <c r="I3">
        <v>0</v>
      </c>
      <c r="J3">
        <v>9746</v>
      </c>
    </row>
    <row r="4" spans="1:10" x14ac:dyDescent="0.3">
      <c r="A4" s="147">
        <v>6200</v>
      </c>
      <c r="B4">
        <v>6200</v>
      </c>
      <c r="C4">
        <v>0</v>
      </c>
      <c r="D4">
        <v>0</v>
      </c>
      <c r="E4" s="147">
        <v>60</v>
      </c>
      <c r="F4">
        <v>0</v>
      </c>
      <c r="G4">
        <v>0</v>
      </c>
      <c r="H4">
        <v>0</v>
      </c>
      <c r="I4">
        <v>0</v>
      </c>
      <c r="J4">
        <v>9546.1</v>
      </c>
    </row>
    <row r="5" spans="1:10" x14ac:dyDescent="0.3">
      <c r="A5" s="147">
        <v>6400</v>
      </c>
      <c r="B5">
        <v>6400</v>
      </c>
      <c r="C5">
        <v>0</v>
      </c>
      <c r="D5">
        <v>0</v>
      </c>
      <c r="E5" s="147">
        <v>0</v>
      </c>
      <c r="F5">
        <v>0</v>
      </c>
      <c r="G5">
        <v>0</v>
      </c>
      <c r="H5">
        <v>0</v>
      </c>
      <c r="I5">
        <v>0</v>
      </c>
      <c r="J5">
        <v>9346.2999999999993</v>
      </c>
    </row>
    <row r="6" spans="1:10" x14ac:dyDescent="0.3">
      <c r="A6" s="147">
        <v>6600</v>
      </c>
      <c r="B6">
        <v>6600</v>
      </c>
      <c r="C6">
        <v>0</v>
      </c>
      <c r="D6">
        <v>0</v>
      </c>
      <c r="E6" s="147">
        <v>20</v>
      </c>
      <c r="F6">
        <v>0</v>
      </c>
      <c r="G6">
        <v>0</v>
      </c>
      <c r="H6">
        <v>0</v>
      </c>
      <c r="I6">
        <v>0</v>
      </c>
      <c r="J6">
        <v>9146.4</v>
      </c>
    </row>
    <row r="7" spans="1:10" x14ac:dyDescent="0.3">
      <c r="A7" s="147">
        <v>6800</v>
      </c>
      <c r="B7">
        <v>6800</v>
      </c>
      <c r="C7">
        <v>0</v>
      </c>
      <c r="D7">
        <v>0</v>
      </c>
      <c r="E7" s="147">
        <v>104</v>
      </c>
      <c r="F7">
        <v>0</v>
      </c>
      <c r="G7">
        <v>0</v>
      </c>
      <c r="H7">
        <v>0</v>
      </c>
      <c r="I7">
        <v>0</v>
      </c>
      <c r="J7">
        <v>8946.6</v>
      </c>
    </row>
    <row r="8" spans="1:10" x14ac:dyDescent="0.3">
      <c r="A8" s="147">
        <v>7000</v>
      </c>
      <c r="B8">
        <v>7000</v>
      </c>
      <c r="C8">
        <v>0</v>
      </c>
      <c r="D8">
        <v>0</v>
      </c>
      <c r="E8" s="147">
        <v>21</v>
      </c>
      <c r="F8">
        <v>0</v>
      </c>
      <c r="G8">
        <v>0</v>
      </c>
      <c r="H8">
        <v>0</v>
      </c>
      <c r="I8">
        <v>0</v>
      </c>
      <c r="J8">
        <v>8746.7000000000007</v>
      </c>
    </row>
    <row r="9" spans="1:10" x14ac:dyDescent="0.3">
      <c r="A9" s="147">
        <v>7200</v>
      </c>
      <c r="B9">
        <v>7200</v>
      </c>
      <c r="C9">
        <v>0</v>
      </c>
      <c r="D9">
        <v>0</v>
      </c>
      <c r="E9" s="147">
        <v>0</v>
      </c>
      <c r="F9">
        <v>0</v>
      </c>
      <c r="G9">
        <v>0</v>
      </c>
      <c r="H9">
        <v>0</v>
      </c>
      <c r="I9">
        <v>0</v>
      </c>
      <c r="J9">
        <v>8546.9</v>
      </c>
    </row>
    <row r="10" spans="1:10" x14ac:dyDescent="0.3">
      <c r="A10" s="147">
        <v>7400</v>
      </c>
      <c r="B10">
        <v>7400</v>
      </c>
      <c r="C10">
        <v>0</v>
      </c>
      <c r="D10">
        <v>0</v>
      </c>
      <c r="E10" s="147">
        <v>20</v>
      </c>
      <c r="F10">
        <v>0</v>
      </c>
      <c r="G10">
        <v>0</v>
      </c>
      <c r="H10">
        <v>0</v>
      </c>
      <c r="I10">
        <v>0</v>
      </c>
      <c r="J10">
        <v>8347.1</v>
      </c>
    </row>
    <row r="11" spans="1:10" x14ac:dyDescent="0.3">
      <c r="A11" s="147">
        <v>7600</v>
      </c>
      <c r="B11">
        <v>7600</v>
      </c>
      <c r="C11">
        <v>0</v>
      </c>
      <c r="D11">
        <v>0</v>
      </c>
      <c r="E11" s="147">
        <v>21</v>
      </c>
      <c r="F11">
        <v>0</v>
      </c>
      <c r="G11">
        <v>0</v>
      </c>
      <c r="H11">
        <v>0</v>
      </c>
      <c r="I11">
        <v>0</v>
      </c>
      <c r="J11">
        <v>8147.2</v>
      </c>
    </row>
    <row r="12" spans="1:10" x14ac:dyDescent="0.3">
      <c r="A12" s="147">
        <v>7800</v>
      </c>
      <c r="B12">
        <v>7800</v>
      </c>
      <c r="C12">
        <v>0</v>
      </c>
      <c r="D12">
        <v>0</v>
      </c>
      <c r="E12" s="147">
        <v>0</v>
      </c>
      <c r="F12">
        <v>0</v>
      </c>
      <c r="G12">
        <v>0</v>
      </c>
      <c r="H12">
        <v>0</v>
      </c>
      <c r="I12">
        <v>0</v>
      </c>
      <c r="J12">
        <v>7947.4</v>
      </c>
    </row>
    <row r="13" spans="1:10" x14ac:dyDescent="0.3">
      <c r="A13" s="147">
        <v>8000</v>
      </c>
      <c r="B13">
        <v>8000</v>
      </c>
      <c r="C13">
        <v>0</v>
      </c>
      <c r="D13">
        <v>0</v>
      </c>
      <c r="E13" s="147">
        <v>20</v>
      </c>
      <c r="F13">
        <v>0</v>
      </c>
      <c r="G13">
        <v>0</v>
      </c>
      <c r="H13">
        <v>0</v>
      </c>
      <c r="I13">
        <v>0</v>
      </c>
      <c r="J13">
        <v>7747.5</v>
      </c>
    </row>
    <row r="14" spans="1:10" x14ac:dyDescent="0.3">
      <c r="A14" s="147">
        <v>8200</v>
      </c>
      <c r="B14">
        <v>8200</v>
      </c>
      <c r="C14">
        <v>0</v>
      </c>
      <c r="D14">
        <v>0</v>
      </c>
      <c r="E14" s="147">
        <v>0</v>
      </c>
      <c r="F14">
        <v>0</v>
      </c>
      <c r="G14">
        <v>0</v>
      </c>
      <c r="H14">
        <v>0</v>
      </c>
      <c r="I14">
        <v>0</v>
      </c>
      <c r="J14">
        <v>7547.7</v>
      </c>
    </row>
    <row r="15" spans="1:10" x14ac:dyDescent="0.3">
      <c r="A15" s="147">
        <v>8400</v>
      </c>
      <c r="B15">
        <v>8400</v>
      </c>
      <c r="C15">
        <v>0</v>
      </c>
      <c r="D15">
        <v>0</v>
      </c>
      <c r="E15" s="147">
        <v>0</v>
      </c>
      <c r="F15">
        <v>0</v>
      </c>
      <c r="G15">
        <v>0</v>
      </c>
      <c r="H15">
        <v>0</v>
      </c>
      <c r="I15">
        <v>0</v>
      </c>
      <c r="J15">
        <v>7347.9</v>
      </c>
    </row>
    <row r="16" spans="1:10" x14ac:dyDescent="0.3">
      <c r="A16" s="147">
        <v>8600</v>
      </c>
      <c r="B16">
        <v>8600</v>
      </c>
      <c r="C16">
        <v>0</v>
      </c>
      <c r="D16">
        <v>0</v>
      </c>
      <c r="E16" s="147">
        <v>0</v>
      </c>
      <c r="F16">
        <v>0</v>
      </c>
      <c r="G16">
        <v>0</v>
      </c>
      <c r="H16">
        <v>0</v>
      </c>
      <c r="I16">
        <v>0</v>
      </c>
      <c r="J16">
        <v>7148</v>
      </c>
    </row>
    <row r="17" spans="1:10" x14ac:dyDescent="0.3">
      <c r="A17" s="147">
        <v>8800</v>
      </c>
      <c r="B17">
        <v>8800</v>
      </c>
      <c r="C17">
        <v>0</v>
      </c>
      <c r="D17">
        <v>0</v>
      </c>
      <c r="E17" s="147">
        <v>55</v>
      </c>
      <c r="F17">
        <v>0</v>
      </c>
      <c r="G17">
        <v>0</v>
      </c>
      <c r="H17">
        <v>0</v>
      </c>
      <c r="I17">
        <v>0</v>
      </c>
      <c r="J17">
        <v>6948.2</v>
      </c>
    </row>
    <row r="18" spans="1:10" x14ac:dyDescent="0.3">
      <c r="A18" s="147">
        <v>9000</v>
      </c>
      <c r="B18">
        <v>9000</v>
      </c>
      <c r="C18">
        <v>0</v>
      </c>
      <c r="D18">
        <v>0</v>
      </c>
      <c r="E18" s="147">
        <v>15</v>
      </c>
      <c r="F18">
        <v>0</v>
      </c>
      <c r="G18">
        <v>0</v>
      </c>
      <c r="H18">
        <v>0</v>
      </c>
      <c r="I18">
        <v>0</v>
      </c>
      <c r="J18">
        <v>6748.4</v>
      </c>
    </row>
    <row r="19" spans="1:10" x14ac:dyDescent="0.3">
      <c r="A19" s="147">
        <v>9200</v>
      </c>
      <c r="B19">
        <v>9200</v>
      </c>
      <c r="C19">
        <v>0</v>
      </c>
      <c r="D19">
        <v>0</v>
      </c>
      <c r="E19" s="147">
        <v>0</v>
      </c>
      <c r="F19">
        <v>0</v>
      </c>
      <c r="G19">
        <v>0</v>
      </c>
      <c r="H19">
        <v>0</v>
      </c>
      <c r="I19">
        <v>0</v>
      </c>
      <c r="J19">
        <v>6548.5</v>
      </c>
    </row>
    <row r="20" spans="1:10" x14ac:dyDescent="0.3">
      <c r="A20" s="147">
        <v>9400</v>
      </c>
      <c r="B20">
        <v>9400</v>
      </c>
      <c r="C20">
        <v>0</v>
      </c>
      <c r="D20">
        <v>0</v>
      </c>
      <c r="E20" s="147">
        <v>0</v>
      </c>
      <c r="F20">
        <v>0</v>
      </c>
      <c r="G20">
        <v>0</v>
      </c>
      <c r="H20">
        <v>0</v>
      </c>
      <c r="I20">
        <v>0</v>
      </c>
      <c r="J20">
        <v>6348.7</v>
      </c>
    </row>
    <row r="21" spans="1:10" x14ac:dyDescent="0.3">
      <c r="A21" s="147">
        <v>9600</v>
      </c>
      <c r="B21">
        <v>9600</v>
      </c>
      <c r="C21">
        <v>0</v>
      </c>
      <c r="D21">
        <v>0</v>
      </c>
      <c r="E21" s="147">
        <v>0</v>
      </c>
      <c r="F21">
        <v>0</v>
      </c>
      <c r="G21">
        <v>0</v>
      </c>
      <c r="H21">
        <v>0</v>
      </c>
      <c r="I21">
        <v>0</v>
      </c>
      <c r="J21">
        <v>6148.9</v>
      </c>
    </row>
    <row r="22" spans="1:10" x14ac:dyDescent="0.3">
      <c r="A22" s="147">
        <v>9800</v>
      </c>
      <c r="B22">
        <v>9800</v>
      </c>
      <c r="C22">
        <v>0</v>
      </c>
      <c r="D22">
        <v>0</v>
      </c>
      <c r="E22" s="147">
        <v>3</v>
      </c>
      <c r="F22">
        <v>0</v>
      </c>
      <c r="G22">
        <v>0</v>
      </c>
      <c r="H22">
        <v>0</v>
      </c>
      <c r="I22">
        <v>0</v>
      </c>
      <c r="J22">
        <v>5949</v>
      </c>
    </row>
    <row r="23" spans="1:10" x14ac:dyDescent="0.3">
      <c r="A23" s="147">
        <v>10000</v>
      </c>
      <c r="B23">
        <v>10000</v>
      </c>
      <c r="C23">
        <v>0</v>
      </c>
      <c r="D23">
        <v>0</v>
      </c>
      <c r="E23" s="147">
        <v>12</v>
      </c>
      <c r="F23">
        <v>0</v>
      </c>
      <c r="G23">
        <v>0</v>
      </c>
      <c r="H23">
        <v>0</v>
      </c>
      <c r="I23">
        <v>0</v>
      </c>
      <c r="J23">
        <v>5749.2</v>
      </c>
    </row>
    <row r="24" spans="1:10" x14ac:dyDescent="0.3">
      <c r="A24" s="147">
        <v>10200</v>
      </c>
      <c r="B24">
        <v>10200</v>
      </c>
      <c r="C24">
        <v>0</v>
      </c>
      <c r="D24">
        <v>0</v>
      </c>
      <c r="E24" s="147">
        <v>0</v>
      </c>
      <c r="F24">
        <v>0</v>
      </c>
      <c r="G24">
        <v>0</v>
      </c>
      <c r="H24">
        <v>0</v>
      </c>
      <c r="I24">
        <v>0</v>
      </c>
      <c r="J24">
        <v>5549.4</v>
      </c>
    </row>
    <row r="25" spans="1:10" x14ac:dyDescent="0.3">
      <c r="A25" s="147">
        <v>10400</v>
      </c>
      <c r="B25">
        <v>10400</v>
      </c>
      <c r="C25">
        <v>0</v>
      </c>
      <c r="D25">
        <v>0</v>
      </c>
      <c r="E25" s="147">
        <v>3</v>
      </c>
      <c r="F25">
        <v>0</v>
      </c>
      <c r="G25">
        <v>0</v>
      </c>
      <c r="H25">
        <v>0</v>
      </c>
      <c r="I25">
        <v>0</v>
      </c>
      <c r="J25">
        <v>5349.5</v>
      </c>
    </row>
    <row r="26" spans="1:10" x14ac:dyDescent="0.3">
      <c r="A26" s="147">
        <v>10600</v>
      </c>
      <c r="B26">
        <v>10600</v>
      </c>
      <c r="C26">
        <v>0</v>
      </c>
      <c r="D26">
        <v>0</v>
      </c>
      <c r="E26" s="147">
        <v>10</v>
      </c>
      <c r="F26">
        <v>0</v>
      </c>
      <c r="G26">
        <v>0</v>
      </c>
      <c r="H26">
        <v>0</v>
      </c>
      <c r="I26">
        <v>0</v>
      </c>
      <c r="J26">
        <v>5149.7</v>
      </c>
    </row>
    <row r="27" spans="1:10" x14ac:dyDescent="0.3">
      <c r="A27" s="147">
        <v>10800</v>
      </c>
      <c r="B27">
        <v>10800</v>
      </c>
      <c r="C27">
        <v>0</v>
      </c>
      <c r="D27">
        <v>0</v>
      </c>
      <c r="E27" s="147">
        <v>0</v>
      </c>
      <c r="F27">
        <v>0</v>
      </c>
      <c r="G27">
        <v>0</v>
      </c>
      <c r="H27">
        <v>0</v>
      </c>
      <c r="I27">
        <v>0</v>
      </c>
      <c r="J27">
        <v>4949.8999999999996</v>
      </c>
    </row>
    <row r="28" spans="1:10" x14ac:dyDescent="0.3">
      <c r="A28" s="147">
        <v>11000</v>
      </c>
      <c r="B28">
        <v>11000</v>
      </c>
      <c r="C28">
        <v>0</v>
      </c>
      <c r="D28">
        <v>5</v>
      </c>
      <c r="E28" s="147">
        <v>101</v>
      </c>
      <c r="F28">
        <v>4646</v>
      </c>
      <c r="G28">
        <v>4646</v>
      </c>
      <c r="H28">
        <v>4646</v>
      </c>
      <c r="I28">
        <v>4646</v>
      </c>
      <c r="J28">
        <v>4750</v>
      </c>
    </row>
    <row r="29" spans="1:10" x14ac:dyDescent="0.3">
      <c r="A29" s="147">
        <v>11100</v>
      </c>
      <c r="B29">
        <v>11100</v>
      </c>
      <c r="C29">
        <v>0</v>
      </c>
      <c r="D29">
        <v>0</v>
      </c>
      <c r="E29" s="147">
        <v>0</v>
      </c>
      <c r="F29">
        <v>0</v>
      </c>
      <c r="G29">
        <v>0</v>
      </c>
      <c r="H29">
        <v>0</v>
      </c>
      <c r="I29">
        <v>0</v>
      </c>
      <c r="J29">
        <v>4650.1000000000004</v>
      </c>
    </row>
    <row r="30" spans="1:10" x14ac:dyDescent="0.3">
      <c r="A30" s="147">
        <v>11200</v>
      </c>
      <c r="B30">
        <v>11200</v>
      </c>
      <c r="C30">
        <v>0</v>
      </c>
      <c r="D30">
        <v>0</v>
      </c>
      <c r="E30" s="147">
        <v>8</v>
      </c>
      <c r="F30">
        <v>0</v>
      </c>
      <c r="G30">
        <v>0</v>
      </c>
      <c r="H30">
        <v>0</v>
      </c>
      <c r="I30">
        <v>0</v>
      </c>
      <c r="J30">
        <v>4550.2</v>
      </c>
    </row>
    <row r="31" spans="1:10" x14ac:dyDescent="0.3">
      <c r="A31" s="147">
        <v>11300</v>
      </c>
      <c r="B31">
        <v>11300</v>
      </c>
      <c r="C31">
        <v>0</v>
      </c>
      <c r="D31">
        <v>0</v>
      </c>
      <c r="E31" s="147">
        <v>0</v>
      </c>
      <c r="F31">
        <v>0</v>
      </c>
      <c r="G31">
        <v>0</v>
      </c>
      <c r="H31">
        <v>0</v>
      </c>
      <c r="I31">
        <v>0</v>
      </c>
      <c r="J31">
        <v>4450.3</v>
      </c>
    </row>
    <row r="32" spans="1:10" x14ac:dyDescent="0.3">
      <c r="A32" s="147">
        <v>11400</v>
      </c>
      <c r="B32">
        <v>11400</v>
      </c>
      <c r="C32">
        <v>0</v>
      </c>
      <c r="D32">
        <v>0</v>
      </c>
      <c r="E32" s="147">
        <v>18</v>
      </c>
      <c r="F32">
        <v>0</v>
      </c>
      <c r="G32">
        <v>0</v>
      </c>
      <c r="H32">
        <v>0</v>
      </c>
      <c r="I32">
        <v>0</v>
      </c>
      <c r="J32">
        <v>4350.3999999999996</v>
      </c>
    </row>
    <row r="33" spans="1:10" x14ac:dyDescent="0.3">
      <c r="A33" s="147">
        <v>11500</v>
      </c>
      <c r="B33">
        <v>11500</v>
      </c>
      <c r="C33">
        <v>0</v>
      </c>
      <c r="D33">
        <v>0</v>
      </c>
      <c r="E33" s="147">
        <v>10</v>
      </c>
      <c r="F33">
        <v>0</v>
      </c>
      <c r="G33">
        <v>0</v>
      </c>
      <c r="H33">
        <v>0</v>
      </c>
      <c r="I33">
        <v>0</v>
      </c>
      <c r="J33">
        <v>4250.5</v>
      </c>
    </row>
    <row r="34" spans="1:10" x14ac:dyDescent="0.3">
      <c r="A34" s="147">
        <v>11600</v>
      </c>
      <c r="B34">
        <v>11600</v>
      </c>
      <c r="C34">
        <v>0</v>
      </c>
      <c r="D34">
        <v>0</v>
      </c>
      <c r="E34" s="147">
        <v>71</v>
      </c>
      <c r="F34">
        <v>0</v>
      </c>
      <c r="G34">
        <v>0</v>
      </c>
      <c r="H34">
        <v>0</v>
      </c>
      <c r="I34">
        <v>0</v>
      </c>
      <c r="J34">
        <v>4150.5</v>
      </c>
    </row>
    <row r="35" spans="1:10" x14ac:dyDescent="0.3">
      <c r="A35" s="147">
        <v>11700</v>
      </c>
      <c r="B35">
        <v>11700</v>
      </c>
      <c r="C35">
        <v>0</v>
      </c>
      <c r="D35">
        <v>0</v>
      </c>
      <c r="E35" s="147">
        <v>0</v>
      </c>
      <c r="F35">
        <v>0</v>
      </c>
      <c r="G35">
        <v>0</v>
      </c>
      <c r="H35">
        <v>0</v>
      </c>
      <c r="I35">
        <v>0</v>
      </c>
      <c r="J35">
        <v>4050.6</v>
      </c>
    </row>
    <row r="36" spans="1:10" x14ac:dyDescent="0.3">
      <c r="A36" s="147">
        <v>11800</v>
      </c>
      <c r="B36">
        <v>11800</v>
      </c>
      <c r="C36">
        <v>0</v>
      </c>
      <c r="D36">
        <v>0</v>
      </c>
      <c r="E36" s="147">
        <v>1</v>
      </c>
      <c r="F36">
        <v>0</v>
      </c>
      <c r="G36">
        <v>0</v>
      </c>
      <c r="H36">
        <v>0</v>
      </c>
      <c r="I36">
        <v>0</v>
      </c>
      <c r="J36">
        <v>3950.7</v>
      </c>
    </row>
    <row r="37" spans="1:10" x14ac:dyDescent="0.3">
      <c r="A37" s="147">
        <v>11900</v>
      </c>
      <c r="B37">
        <v>11900</v>
      </c>
      <c r="C37">
        <v>0</v>
      </c>
      <c r="D37">
        <v>0</v>
      </c>
      <c r="E37" s="147">
        <v>18</v>
      </c>
      <c r="F37">
        <v>0</v>
      </c>
      <c r="G37">
        <v>0</v>
      </c>
      <c r="H37">
        <v>0</v>
      </c>
      <c r="I37">
        <v>0</v>
      </c>
      <c r="J37">
        <v>3850.8</v>
      </c>
    </row>
    <row r="38" spans="1:10" x14ac:dyDescent="0.3">
      <c r="A38" s="147">
        <v>12000</v>
      </c>
      <c r="B38">
        <v>12000</v>
      </c>
      <c r="C38">
        <v>0</v>
      </c>
      <c r="D38">
        <v>44</v>
      </c>
      <c r="E38" s="147">
        <v>359</v>
      </c>
      <c r="F38">
        <v>3660</v>
      </c>
      <c r="G38">
        <v>3660</v>
      </c>
      <c r="H38">
        <v>3596</v>
      </c>
      <c r="I38">
        <v>3596</v>
      </c>
      <c r="J38">
        <v>3750.9</v>
      </c>
    </row>
    <row r="39" spans="1:10" x14ac:dyDescent="0.3">
      <c r="A39" s="147">
        <v>12100</v>
      </c>
      <c r="B39">
        <v>12100</v>
      </c>
      <c r="C39">
        <v>0</v>
      </c>
      <c r="D39">
        <v>0</v>
      </c>
      <c r="E39" s="147">
        <v>115</v>
      </c>
      <c r="F39">
        <v>0</v>
      </c>
      <c r="G39">
        <v>0</v>
      </c>
      <c r="H39">
        <v>0</v>
      </c>
      <c r="I39">
        <v>0</v>
      </c>
      <c r="J39">
        <v>3651</v>
      </c>
    </row>
    <row r="40" spans="1:10" x14ac:dyDescent="0.3">
      <c r="A40" s="147">
        <v>12200</v>
      </c>
      <c r="B40">
        <v>12200</v>
      </c>
      <c r="C40">
        <v>0</v>
      </c>
      <c r="D40">
        <v>0</v>
      </c>
      <c r="E40" s="147">
        <v>1</v>
      </c>
      <c r="F40">
        <v>0</v>
      </c>
      <c r="G40">
        <v>0</v>
      </c>
      <c r="H40">
        <v>0</v>
      </c>
      <c r="I40">
        <v>0</v>
      </c>
      <c r="J40">
        <v>3551.1</v>
      </c>
    </row>
    <row r="41" spans="1:10" x14ac:dyDescent="0.3">
      <c r="A41" s="147">
        <v>12300</v>
      </c>
      <c r="B41">
        <v>12300</v>
      </c>
      <c r="C41">
        <v>0</v>
      </c>
      <c r="D41">
        <v>0</v>
      </c>
      <c r="E41" s="147">
        <v>36</v>
      </c>
      <c r="F41">
        <v>0</v>
      </c>
      <c r="G41">
        <v>0</v>
      </c>
      <c r="H41">
        <v>0</v>
      </c>
      <c r="I41">
        <v>0</v>
      </c>
      <c r="J41">
        <v>3451.2</v>
      </c>
    </row>
    <row r="42" spans="1:10" x14ac:dyDescent="0.3">
      <c r="A42" s="147">
        <v>12400</v>
      </c>
      <c r="B42">
        <v>12400</v>
      </c>
      <c r="C42">
        <v>0</v>
      </c>
      <c r="D42">
        <v>0</v>
      </c>
      <c r="E42" s="147">
        <v>0</v>
      </c>
      <c r="F42">
        <v>0</v>
      </c>
      <c r="G42">
        <v>0</v>
      </c>
      <c r="H42">
        <v>0</v>
      </c>
      <c r="I42">
        <v>0</v>
      </c>
      <c r="J42">
        <v>3351.3</v>
      </c>
    </row>
    <row r="43" spans="1:10" x14ac:dyDescent="0.3">
      <c r="A43" s="147">
        <v>12500</v>
      </c>
      <c r="B43">
        <v>12500</v>
      </c>
      <c r="C43">
        <v>0</v>
      </c>
      <c r="D43">
        <v>0</v>
      </c>
      <c r="E43" s="147">
        <v>163</v>
      </c>
      <c r="F43">
        <v>0</v>
      </c>
      <c r="G43">
        <v>0</v>
      </c>
      <c r="H43">
        <v>0</v>
      </c>
      <c r="I43">
        <v>0</v>
      </c>
      <c r="J43">
        <v>3251.3</v>
      </c>
    </row>
    <row r="44" spans="1:10" x14ac:dyDescent="0.3">
      <c r="A44" s="147">
        <v>12600</v>
      </c>
      <c r="B44">
        <v>12600</v>
      </c>
      <c r="C44">
        <v>0</v>
      </c>
      <c r="D44">
        <v>0</v>
      </c>
      <c r="E44" s="147">
        <v>7</v>
      </c>
      <c r="F44">
        <v>0</v>
      </c>
      <c r="G44">
        <v>0</v>
      </c>
      <c r="H44">
        <v>0</v>
      </c>
      <c r="I44">
        <v>0</v>
      </c>
      <c r="J44">
        <v>3151.4</v>
      </c>
    </row>
    <row r="45" spans="1:10" x14ac:dyDescent="0.3">
      <c r="A45" s="147">
        <v>12700</v>
      </c>
      <c r="B45">
        <v>12700</v>
      </c>
      <c r="C45">
        <v>0</v>
      </c>
      <c r="D45">
        <v>0</v>
      </c>
      <c r="E45" s="147">
        <v>106</v>
      </c>
      <c r="F45">
        <v>0</v>
      </c>
      <c r="G45">
        <v>0</v>
      </c>
      <c r="H45">
        <v>0</v>
      </c>
      <c r="I45">
        <v>0</v>
      </c>
      <c r="J45">
        <v>3051.5</v>
      </c>
    </row>
    <row r="46" spans="1:10" x14ac:dyDescent="0.3">
      <c r="A46" s="147">
        <v>12800</v>
      </c>
      <c r="B46">
        <v>12800</v>
      </c>
      <c r="C46">
        <v>0</v>
      </c>
      <c r="D46">
        <v>0</v>
      </c>
      <c r="E46" s="147">
        <v>165</v>
      </c>
      <c r="F46">
        <v>0</v>
      </c>
      <c r="G46">
        <v>0</v>
      </c>
      <c r="H46">
        <v>0</v>
      </c>
      <c r="I46">
        <v>0</v>
      </c>
      <c r="J46">
        <v>2951.6</v>
      </c>
    </row>
    <row r="47" spans="1:10" x14ac:dyDescent="0.3">
      <c r="A47" s="147">
        <v>12900</v>
      </c>
      <c r="B47">
        <v>12900</v>
      </c>
      <c r="C47">
        <v>0</v>
      </c>
      <c r="D47">
        <v>0</v>
      </c>
      <c r="E47" s="147">
        <v>1</v>
      </c>
      <c r="F47">
        <v>0</v>
      </c>
      <c r="G47">
        <v>0</v>
      </c>
      <c r="H47">
        <v>0</v>
      </c>
      <c r="I47">
        <v>0</v>
      </c>
      <c r="J47">
        <v>2851.7</v>
      </c>
    </row>
    <row r="48" spans="1:10" x14ac:dyDescent="0.3">
      <c r="A48" s="147">
        <v>13000</v>
      </c>
      <c r="B48">
        <v>13000</v>
      </c>
      <c r="C48">
        <v>0</v>
      </c>
      <c r="D48">
        <v>0</v>
      </c>
      <c r="E48" s="147">
        <v>342</v>
      </c>
      <c r="F48">
        <v>0</v>
      </c>
      <c r="G48">
        <v>0</v>
      </c>
      <c r="H48">
        <v>0</v>
      </c>
      <c r="I48">
        <v>0</v>
      </c>
      <c r="J48">
        <v>2751.8</v>
      </c>
    </row>
    <row r="49" spans="1:10" x14ac:dyDescent="0.3">
      <c r="A49" s="147">
        <v>13100</v>
      </c>
      <c r="B49">
        <v>13100</v>
      </c>
      <c r="C49">
        <v>0</v>
      </c>
      <c r="D49">
        <v>0</v>
      </c>
      <c r="E49" s="147">
        <v>17</v>
      </c>
      <c r="F49">
        <v>0</v>
      </c>
      <c r="G49">
        <v>0</v>
      </c>
      <c r="H49">
        <v>0</v>
      </c>
      <c r="I49">
        <v>0</v>
      </c>
      <c r="J49">
        <v>2651.9</v>
      </c>
    </row>
    <row r="50" spans="1:10" x14ac:dyDescent="0.3">
      <c r="A50" s="147">
        <v>13200</v>
      </c>
      <c r="B50">
        <v>13200</v>
      </c>
      <c r="C50">
        <v>0</v>
      </c>
      <c r="D50">
        <v>0</v>
      </c>
      <c r="E50" s="147">
        <v>209</v>
      </c>
      <c r="F50">
        <v>0</v>
      </c>
      <c r="G50">
        <v>0</v>
      </c>
      <c r="H50">
        <v>0</v>
      </c>
      <c r="I50">
        <v>0</v>
      </c>
      <c r="J50">
        <v>2552</v>
      </c>
    </row>
    <row r="51" spans="1:10" x14ac:dyDescent="0.3">
      <c r="A51" s="147">
        <v>13300</v>
      </c>
      <c r="B51">
        <v>13300</v>
      </c>
      <c r="C51">
        <v>0</v>
      </c>
      <c r="D51">
        <v>0</v>
      </c>
      <c r="E51" s="147">
        <v>208</v>
      </c>
      <c r="F51">
        <v>0</v>
      </c>
      <c r="G51">
        <v>0</v>
      </c>
      <c r="H51">
        <v>0</v>
      </c>
      <c r="I51">
        <v>0</v>
      </c>
      <c r="J51">
        <v>2452.1999999999998</v>
      </c>
    </row>
    <row r="52" spans="1:10" x14ac:dyDescent="0.3">
      <c r="A52" s="147">
        <v>13400</v>
      </c>
      <c r="B52">
        <v>13400</v>
      </c>
      <c r="C52">
        <v>0</v>
      </c>
      <c r="D52">
        <v>0</v>
      </c>
      <c r="E52" s="147">
        <v>78</v>
      </c>
      <c r="F52">
        <v>0</v>
      </c>
      <c r="G52">
        <v>0</v>
      </c>
      <c r="H52">
        <v>0</v>
      </c>
      <c r="I52">
        <v>0</v>
      </c>
      <c r="J52">
        <v>2352.3000000000002</v>
      </c>
    </row>
    <row r="53" spans="1:10" x14ac:dyDescent="0.3">
      <c r="A53" s="147">
        <v>13500</v>
      </c>
      <c r="B53">
        <v>13500</v>
      </c>
      <c r="C53">
        <v>0</v>
      </c>
      <c r="D53">
        <v>0</v>
      </c>
      <c r="E53" s="147">
        <v>348</v>
      </c>
      <c r="F53">
        <v>0</v>
      </c>
      <c r="G53">
        <v>0</v>
      </c>
      <c r="H53">
        <v>0</v>
      </c>
      <c r="I53">
        <v>0</v>
      </c>
      <c r="J53">
        <v>2252.4</v>
      </c>
    </row>
    <row r="54" spans="1:10" x14ac:dyDescent="0.3">
      <c r="A54" s="147">
        <v>13600</v>
      </c>
      <c r="B54">
        <v>13600</v>
      </c>
      <c r="C54">
        <v>0</v>
      </c>
      <c r="D54">
        <v>0</v>
      </c>
      <c r="E54" s="147">
        <v>53</v>
      </c>
      <c r="F54">
        <v>0</v>
      </c>
      <c r="G54">
        <v>0</v>
      </c>
      <c r="H54">
        <v>0</v>
      </c>
      <c r="I54">
        <v>0</v>
      </c>
      <c r="J54">
        <v>2152.6</v>
      </c>
    </row>
    <row r="55" spans="1:10" x14ac:dyDescent="0.3">
      <c r="A55" s="147">
        <v>13700</v>
      </c>
      <c r="B55">
        <v>13700</v>
      </c>
      <c r="C55">
        <v>0</v>
      </c>
      <c r="D55">
        <v>0</v>
      </c>
      <c r="E55" s="147">
        <v>967</v>
      </c>
      <c r="F55">
        <v>0</v>
      </c>
      <c r="G55">
        <v>0</v>
      </c>
      <c r="H55">
        <v>0</v>
      </c>
      <c r="I55">
        <v>0</v>
      </c>
      <c r="J55">
        <v>2052.6999999999998</v>
      </c>
    </row>
    <row r="56" spans="1:10" x14ac:dyDescent="0.3">
      <c r="A56" s="147">
        <v>13800</v>
      </c>
      <c r="B56">
        <v>13800</v>
      </c>
      <c r="C56">
        <v>0</v>
      </c>
      <c r="D56">
        <v>1</v>
      </c>
      <c r="E56" s="147">
        <v>139</v>
      </c>
      <c r="F56">
        <v>1840</v>
      </c>
      <c r="G56">
        <v>1840</v>
      </c>
      <c r="H56">
        <v>1840</v>
      </c>
      <c r="I56">
        <v>1840</v>
      </c>
      <c r="J56">
        <v>1952.9</v>
      </c>
    </row>
    <row r="57" spans="1:10" x14ac:dyDescent="0.3">
      <c r="A57" s="147">
        <v>13900</v>
      </c>
      <c r="B57">
        <v>13900</v>
      </c>
      <c r="C57">
        <v>0</v>
      </c>
      <c r="D57">
        <v>3</v>
      </c>
      <c r="E57" s="147">
        <v>285</v>
      </c>
      <c r="F57">
        <v>1704</v>
      </c>
      <c r="G57">
        <v>1704</v>
      </c>
      <c r="H57">
        <v>1704</v>
      </c>
      <c r="I57">
        <v>1704</v>
      </c>
      <c r="J57">
        <v>1853</v>
      </c>
    </row>
    <row r="58" spans="1:10" x14ac:dyDescent="0.3">
      <c r="A58" s="147">
        <v>14000</v>
      </c>
      <c r="B58">
        <v>14000</v>
      </c>
      <c r="C58">
        <v>0</v>
      </c>
      <c r="D58">
        <v>0</v>
      </c>
      <c r="E58" s="147">
        <v>444</v>
      </c>
      <c r="F58">
        <v>0</v>
      </c>
      <c r="G58">
        <v>0</v>
      </c>
      <c r="H58">
        <v>0</v>
      </c>
      <c r="I58">
        <v>0</v>
      </c>
      <c r="J58">
        <v>1753.2</v>
      </c>
    </row>
    <row r="59" spans="1:10" x14ac:dyDescent="0.3">
      <c r="A59" s="147">
        <v>14100</v>
      </c>
      <c r="B59">
        <v>14100</v>
      </c>
      <c r="C59">
        <v>0</v>
      </c>
      <c r="D59">
        <v>0</v>
      </c>
      <c r="E59" s="147">
        <v>40</v>
      </c>
      <c r="F59">
        <v>0</v>
      </c>
      <c r="G59">
        <v>0</v>
      </c>
      <c r="H59">
        <v>0</v>
      </c>
      <c r="I59">
        <v>0</v>
      </c>
      <c r="J59">
        <v>1653.4</v>
      </c>
    </row>
    <row r="60" spans="1:10" x14ac:dyDescent="0.3">
      <c r="A60" s="147">
        <v>14200</v>
      </c>
      <c r="B60">
        <v>14200</v>
      </c>
      <c r="C60">
        <v>0</v>
      </c>
      <c r="D60">
        <v>0</v>
      </c>
      <c r="E60" s="147">
        <v>173</v>
      </c>
      <c r="F60">
        <v>0</v>
      </c>
      <c r="G60">
        <v>0</v>
      </c>
      <c r="H60">
        <v>0</v>
      </c>
      <c r="I60">
        <v>0</v>
      </c>
      <c r="J60">
        <v>1553.6</v>
      </c>
    </row>
    <row r="61" spans="1:10" x14ac:dyDescent="0.3">
      <c r="A61" s="147">
        <v>14300</v>
      </c>
      <c r="B61">
        <v>14300</v>
      </c>
      <c r="C61">
        <v>0</v>
      </c>
      <c r="D61">
        <v>0</v>
      </c>
      <c r="E61" s="147">
        <v>543</v>
      </c>
      <c r="F61">
        <v>0</v>
      </c>
      <c r="G61">
        <v>0</v>
      </c>
      <c r="H61">
        <v>0</v>
      </c>
      <c r="I61">
        <v>0</v>
      </c>
      <c r="J61">
        <v>1453.8</v>
      </c>
    </row>
    <row r="62" spans="1:10" x14ac:dyDescent="0.3">
      <c r="A62" s="147">
        <v>14350</v>
      </c>
      <c r="B62">
        <v>14350</v>
      </c>
      <c r="C62">
        <v>0</v>
      </c>
      <c r="D62">
        <v>0</v>
      </c>
      <c r="E62" s="147">
        <v>0</v>
      </c>
      <c r="F62">
        <v>0</v>
      </c>
      <c r="G62">
        <v>0</v>
      </c>
      <c r="H62">
        <v>0</v>
      </c>
      <c r="I62">
        <v>0</v>
      </c>
      <c r="J62">
        <v>1403.9</v>
      </c>
    </row>
    <row r="63" spans="1:10" x14ac:dyDescent="0.3">
      <c r="A63" s="147">
        <v>14400</v>
      </c>
      <c r="B63">
        <v>14400</v>
      </c>
      <c r="C63">
        <v>0</v>
      </c>
      <c r="D63">
        <v>0</v>
      </c>
      <c r="E63" s="147">
        <v>450</v>
      </c>
      <c r="F63">
        <v>0</v>
      </c>
      <c r="G63">
        <v>0</v>
      </c>
      <c r="H63">
        <v>0</v>
      </c>
      <c r="I63">
        <v>0</v>
      </c>
      <c r="J63">
        <v>1354.1</v>
      </c>
    </row>
    <row r="64" spans="1:10" x14ac:dyDescent="0.3">
      <c r="A64" s="147">
        <v>14450</v>
      </c>
      <c r="B64">
        <v>14450</v>
      </c>
      <c r="C64">
        <v>0</v>
      </c>
      <c r="D64">
        <v>0</v>
      </c>
      <c r="E64" s="147">
        <v>0</v>
      </c>
      <c r="F64">
        <v>0</v>
      </c>
      <c r="G64">
        <v>0</v>
      </c>
      <c r="H64">
        <v>0</v>
      </c>
      <c r="I64">
        <v>0</v>
      </c>
      <c r="J64">
        <v>1304.2</v>
      </c>
    </row>
    <row r="65" spans="1:10" x14ac:dyDescent="0.3">
      <c r="A65" s="147">
        <v>14500</v>
      </c>
      <c r="B65">
        <v>14500</v>
      </c>
      <c r="C65">
        <v>0</v>
      </c>
      <c r="D65">
        <v>7</v>
      </c>
      <c r="E65" s="147">
        <v>484</v>
      </c>
      <c r="F65">
        <v>1178</v>
      </c>
      <c r="G65">
        <v>1238</v>
      </c>
      <c r="H65">
        <v>1178</v>
      </c>
      <c r="I65">
        <v>1238</v>
      </c>
      <c r="J65">
        <v>1254.4000000000001</v>
      </c>
    </row>
    <row r="66" spans="1:10" x14ac:dyDescent="0.3">
      <c r="A66" s="147">
        <v>14550</v>
      </c>
      <c r="B66">
        <v>14550</v>
      </c>
      <c r="C66">
        <v>0</v>
      </c>
      <c r="D66">
        <v>0</v>
      </c>
      <c r="E66" s="147">
        <v>25</v>
      </c>
      <c r="F66">
        <v>0</v>
      </c>
      <c r="G66">
        <v>0</v>
      </c>
      <c r="H66">
        <v>0</v>
      </c>
      <c r="I66">
        <v>0</v>
      </c>
      <c r="J66">
        <v>1204.5</v>
      </c>
    </row>
    <row r="67" spans="1:10" x14ac:dyDescent="0.3">
      <c r="A67" s="147">
        <v>14600</v>
      </c>
      <c r="B67">
        <v>14600</v>
      </c>
      <c r="C67">
        <v>0</v>
      </c>
      <c r="D67">
        <v>0</v>
      </c>
      <c r="E67" s="147">
        <v>96</v>
      </c>
      <c r="F67">
        <v>0</v>
      </c>
      <c r="G67">
        <v>0</v>
      </c>
      <c r="H67">
        <v>0</v>
      </c>
      <c r="I67">
        <v>0</v>
      </c>
      <c r="J67">
        <v>1154.7</v>
      </c>
    </row>
    <row r="68" spans="1:10" x14ac:dyDescent="0.3">
      <c r="A68" s="147">
        <v>14650</v>
      </c>
      <c r="B68">
        <v>14650</v>
      </c>
      <c r="C68">
        <v>0</v>
      </c>
      <c r="D68">
        <v>8</v>
      </c>
      <c r="E68" s="147">
        <v>8</v>
      </c>
      <c r="F68">
        <v>1013</v>
      </c>
      <c r="G68">
        <v>1013</v>
      </c>
      <c r="H68">
        <v>1013</v>
      </c>
      <c r="I68">
        <v>1013</v>
      </c>
      <c r="J68">
        <v>1105</v>
      </c>
    </row>
    <row r="69" spans="1:10" x14ac:dyDescent="0.3">
      <c r="A69" s="147">
        <v>14700</v>
      </c>
      <c r="B69">
        <v>14700</v>
      </c>
      <c r="C69">
        <v>0</v>
      </c>
      <c r="D69">
        <v>0</v>
      </c>
      <c r="E69" s="147">
        <v>1541</v>
      </c>
      <c r="F69">
        <v>0</v>
      </c>
      <c r="G69">
        <v>0</v>
      </c>
      <c r="H69">
        <v>0</v>
      </c>
      <c r="I69">
        <v>0</v>
      </c>
      <c r="J69">
        <v>1055.2</v>
      </c>
    </row>
    <row r="70" spans="1:10" x14ac:dyDescent="0.3">
      <c r="A70" s="147">
        <v>14750</v>
      </c>
      <c r="B70">
        <v>14750</v>
      </c>
      <c r="C70">
        <v>0</v>
      </c>
      <c r="D70">
        <v>0</v>
      </c>
      <c r="E70" s="147">
        <v>1</v>
      </c>
      <c r="F70">
        <v>0</v>
      </c>
      <c r="G70">
        <v>0</v>
      </c>
      <c r="H70">
        <v>0</v>
      </c>
      <c r="I70">
        <v>0</v>
      </c>
      <c r="J70">
        <v>1005.5</v>
      </c>
    </row>
    <row r="71" spans="1:10" x14ac:dyDescent="0.3">
      <c r="A71" s="147">
        <v>14800</v>
      </c>
      <c r="B71">
        <v>14800</v>
      </c>
      <c r="C71">
        <v>0</v>
      </c>
      <c r="D71">
        <v>0</v>
      </c>
      <c r="E71" s="147">
        <v>309</v>
      </c>
      <c r="F71">
        <v>0</v>
      </c>
      <c r="G71">
        <v>0</v>
      </c>
      <c r="H71">
        <v>0</v>
      </c>
      <c r="I71">
        <v>0</v>
      </c>
      <c r="J71">
        <v>955.9</v>
      </c>
    </row>
    <row r="72" spans="1:10" x14ac:dyDescent="0.3">
      <c r="A72" s="147">
        <v>14850</v>
      </c>
      <c r="B72">
        <v>14850</v>
      </c>
      <c r="C72">
        <v>0</v>
      </c>
      <c r="D72">
        <v>1</v>
      </c>
      <c r="E72" s="147">
        <v>26</v>
      </c>
      <c r="F72">
        <v>775</v>
      </c>
      <c r="G72">
        <v>775</v>
      </c>
      <c r="H72">
        <v>775</v>
      </c>
      <c r="I72">
        <v>775</v>
      </c>
      <c r="J72">
        <v>906.3</v>
      </c>
    </row>
    <row r="73" spans="1:10" x14ac:dyDescent="0.3">
      <c r="A73" s="147">
        <v>14900</v>
      </c>
      <c r="B73">
        <v>14900</v>
      </c>
      <c r="C73">
        <v>0</v>
      </c>
      <c r="D73">
        <v>0</v>
      </c>
      <c r="E73" s="147">
        <v>774</v>
      </c>
      <c r="F73">
        <v>0</v>
      </c>
      <c r="G73">
        <v>0</v>
      </c>
      <c r="H73">
        <v>0</v>
      </c>
      <c r="I73">
        <v>0</v>
      </c>
      <c r="J73">
        <v>856.8</v>
      </c>
    </row>
    <row r="74" spans="1:10" x14ac:dyDescent="0.3">
      <c r="A74" s="147">
        <v>14950</v>
      </c>
      <c r="B74">
        <v>14950</v>
      </c>
      <c r="C74">
        <v>0</v>
      </c>
      <c r="D74">
        <v>0</v>
      </c>
      <c r="E74" s="147">
        <v>4</v>
      </c>
      <c r="F74">
        <v>0</v>
      </c>
      <c r="G74">
        <v>0</v>
      </c>
      <c r="H74">
        <v>0</v>
      </c>
      <c r="I74">
        <v>0</v>
      </c>
      <c r="J74">
        <v>807.5</v>
      </c>
    </row>
    <row r="75" spans="1:10" x14ac:dyDescent="0.3">
      <c r="A75" s="147">
        <v>15000</v>
      </c>
      <c r="B75">
        <v>15000</v>
      </c>
      <c r="C75">
        <v>0</v>
      </c>
      <c r="D75">
        <v>81</v>
      </c>
      <c r="E75" s="147">
        <v>707</v>
      </c>
      <c r="F75">
        <v>791</v>
      </c>
      <c r="G75">
        <v>791</v>
      </c>
      <c r="H75">
        <v>600</v>
      </c>
      <c r="I75">
        <v>750</v>
      </c>
      <c r="J75">
        <v>758.2</v>
      </c>
    </row>
    <row r="76" spans="1:10" x14ac:dyDescent="0.3">
      <c r="A76" s="147">
        <v>15050</v>
      </c>
      <c r="B76">
        <v>15050</v>
      </c>
      <c r="C76">
        <v>0</v>
      </c>
      <c r="D76">
        <v>0</v>
      </c>
      <c r="E76" s="147">
        <v>16</v>
      </c>
      <c r="F76">
        <v>0</v>
      </c>
      <c r="G76">
        <v>0</v>
      </c>
      <c r="H76">
        <v>0</v>
      </c>
      <c r="I76">
        <v>0</v>
      </c>
      <c r="J76">
        <v>709.3</v>
      </c>
    </row>
    <row r="77" spans="1:10" x14ac:dyDescent="0.3">
      <c r="A77" s="147">
        <v>15100</v>
      </c>
      <c r="B77">
        <v>15100</v>
      </c>
      <c r="C77">
        <v>0</v>
      </c>
      <c r="D77">
        <v>22</v>
      </c>
      <c r="E77" s="147">
        <v>161</v>
      </c>
      <c r="F77">
        <v>554</v>
      </c>
      <c r="G77">
        <v>564</v>
      </c>
      <c r="H77">
        <v>554</v>
      </c>
      <c r="I77">
        <v>564</v>
      </c>
      <c r="J77">
        <v>660.6</v>
      </c>
    </row>
    <row r="78" spans="1:10" x14ac:dyDescent="0.3">
      <c r="A78" s="147">
        <v>15150</v>
      </c>
      <c r="B78">
        <v>15150</v>
      </c>
      <c r="C78">
        <v>0</v>
      </c>
      <c r="D78">
        <v>0</v>
      </c>
      <c r="E78" s="147">
        <v>102</v>
      </c>
      <c r="F78">
        <v>0</v>
      </c>
      <c r="G78">
        <v>0</v>
      </c>
      <c r="H78">
        <v>0</v>
      </c>
      <c r="I78">
        <v>0</v>
      </c>
      <c r="J78">
        <v>612.4</v>
      </c>
    </row>
    <row r="79" spans="1:10" x14ac:dyDescent="0.3">
      <c r="A79" s="147">
        <v>15200</v>
      </c>
      <c r="B79">
        <v>15200</v>
      </c>
      <c r="C79">
        <v>0</v>
      </c>
      <c r="D79">
        <v>12</v>
      </c>
      <c r="E79" s="147">
        <v>759</v>
      </c>
      <c r="F79">
        <v>543</v>
      </c>
      <c r="G79">
        <v>543</v>
      </c>
      <c r="H79">
        <v>543</v>
      </c>
      <c r="I79">
        <v>543</v>
      </c>
      <c r="J79">
        <v>564.6</v>
      </c>
    </row>
    <row r="80" spans="1:10" x14ac:dyDescent="0.3">
      <c r="A80" s="147">
        <v>15250</v>
      </c>
      <c r="B80">
        <v>15250</v>
      </c>
      <c r="C80">
        <v>0</v>
      </c>
      <c r="D80">
        <v>0</v>
      </c>
      <c r="E80" s="147">
        <v>104</v>
      </c>
      <c r="F80">
        <v>0</v>
      </c>
      <c r="G80">
        <v>0</v>
      </c>
      <c r="H80">
        <v>0</v>
      </c>
      <c r="I80">
        <v>0</v>
      </c>
      <c r="J80">
        <v>517.29999999999995</v>
      </c>
    </row>
    <row r="81" spans="1:10" x14ac:dyDescent="0.3">
      <c r="A81" s="147">
        <v>15300</v>
      </c>
      <c r="B81">
        <v>15300</v>
      </c>
      <c r="C81">
        <v>0</v>
      </c>
      <c r="D81">
        <v>115</v>
      </c>
      <c r="E81" s="147">
        <v>401</v>
      </c>
      <c r="F81">
        <v>358</v>
      </c>
      <c r="G81">
        <v>358</v>
      </c>
      <c r="H81">
        <v>340</v>
      </c>
      <c r="I81">
        <v>340</v>
      </c>
      <c r="J81">
        <v>470.6</v>
      </c>
    </row>
    <row r="82" spans="1:10" x14ac:dyDescent="0.3">
      <c r="A82" s="147">
        <v>15350</v>
      </c>
      <c r="B82">
        <v>15350</v>
      </c>
      <c r="C82">
        <v>0</v>
      </c>
      <c r="D82">
        <v>27</v>
      </c>
      <c r="E82" s="147">
        <v>132</v>
      </c>
      <c r="F82">
        <v>0</v>
      </c>
      <c r="G82">
        <v>0</v>
      </c>
      <c r="H82">
        <v>0</v>
      </c>
      <c r="I82">
        <v>0</v>
      </c>
      <c r="J82">
        <v>424.8</v>
      </c>
    </row>
    <row r="83" spans="1:10" x14ac:dyDescent="0.3">
      <c r="A83" s="147">
        <v>15400</v>
      </c>
      <c r="B83">
        <v>15400</v>
      </c>
      <c r="C83">
        <v>0</v>
      </c>
      <c r="D83">
        <v>18</v>
      </c>
      <c r="E83" s="147">
        <v>1184</v>
      </c>
      <c r="F83">
        <v>372</v>
      </c>
      <c r="G83">
        <v>379</v>
      </c>
      <c r="H83">
        <v>266</v>
      </c>
      <c r="I83">
        <v>379</v>
      </c>
      <c r="J83">
        <v>379.8</v>
      </c>
    </row>
    <row r="84" spans="1:10" x14ac:dyDescent="0.3">
      <c r="A84" s="147">
        <v>15450</v>
      </c>
      <c r="B84">
        <v>15450</v>
      </c>
      <c r="C84">
        <v>0</v>
      </c>
      <c r="D84">
        <v>18</v>
      </c>
      <c r="E84" s="147">
        <v>114</v>
      </c>
      <c r="F84">
        <v>270</v>
      </c>
      <c r="G84">
        <v>292</v>
      </c>
      <c r="H84">
        <v>233</v>
      </c>
      <c r="I84">
        <v>292</v>
      </c>
      <c r="J84">
        <v>336.1</v>
      </c>
    </row>
    <row r="85" spans="1:10" x14ac:dyDescent="0.3">
      <c r="A85" s="147">
        <v>15500</v>
      </c>
      <c r="B85">
        <v>15500</v>
      </c>
      <c r="C85">
        <v>0</v>
      </c>
      <c r="D85">
        <v>261</v>
      </c>
      <c r="E85" s="147">
        <v>6918</v>
      </c>
      <c r="F85">
        <v>308</v>
      </c>
      <c r="G85">
        <v>308</v>
      </c>
      <c r="H85">
        <v>192</v>
      </c>
      <c r="I85">
        <v>286</v>
      </c>
      <c r="J85">
        <v>293.89999999999998</v>
      </c>
    </row>
    <row r="86" spans="1:10" x14ac:dyDescent="0.3">
      <c r="A86" s="147">
        <v>15550</v>
      </c>
      <c r="B86">
        <v>15550</v>
      </c>
      <c r="C86">
        <v>0</v>
      </c>
      <c r="D86">
        <v>4</v>
      </c>
      <c r="E86" s="147">
        <v>179</v>
      </c>
      <c r="F86">
        <v>185</v>
      </c>
      <c r="G86">
        <v>208</v>
      </c>
      <c r="H86">
        <v>162</v>
      </c>
      <c r="I86">
        <v>208</v>
      </c>
      <c r="J86">
        <v>253.4</v>
      </c>
    </row>
    <row r="87" spans="1:10" x14ac:dyDescent="0.3">
      <c r="A87" s="147">
        <v>15600</v>
      </c>
      <c r="B87">
        <v>15600</v>
      </c>
      <c r="C87">
        <v>0</v>
      </c>
      <c r="D87">
        <v>228</v>
      </c>
      <c r="E87" s="147">
        <v>2088</v>
      </c>
      <c r="F87">
        <v>153</v>
      </c>
      <c r="G87">
        <v>208</v>
      </c>
      <c r="H87">
        <v>129</v>
      </c>
      <c r="I87">
        <v>208</v>
      </c>
      <c r="J87">
        <v>215.3</v>
      </c>
    </row>
    <row r="88" spans="1:10" x14ac:dyDescent="0.3">
      <c r="A88" s="147">
        <v>15650</v>
      </c>
      <c r="B88">
        <v>15650</v>
      </c>
      <c r="C88">
        <v>0</v>
      </c>
      <c r="D88">
        <v>317</v>
      </c>
      <c r="E88" s="147">
        <v>310</v>
      </c>
      <c r="F88">
        <v>162.5</v>
      </c>
      <c r="G88">
        <v>175</v>
      </c>
      <c r="H88">
        <v>108</v>
      </c>
      <c r="I88">
        <v>166.5</v>
      </c>
      <c r="J88">
        <v>179.7</v>
      </c>
    </row>
    <row r="89" spans="1:10" x14ac:dyDescent="0.3">
      <c r="A89" s="147">
        <v>15700</v>
      </c>
      <c r="B89">
        <v>15700</v>
      </c>
      <c r="C89">
        <v>0</v>
      </c>
      <c r="D89">
        <v>650</v>
      </c>
      <c r="E89" s="147">
        <v>6776</v>
      </c>
      <c r="F89">
        <v>155</v>
      </c>
      <c r="G89">
        <v>155</v>
      </c>
      <c r="H89">
        <v>83</v>
      </c>
      <c r="I89">
        <v>145</v>
      </c>
      <c r="J89">
        <v>147</v>
      </c>
    </row>
    <row r="90" spans="1:10" x14ac:dyDescent="0.3">
      <c r="A90" s="147">
        <v>15750</v>
      </c>
      <c r="B90">
        <v>15750</v>
      </c>
      <c r="C90">
        <v>0</v>
      </c>
      <c r="D90">
        <v>963</v>
      </c>
      <c r="E90" s="147">
        <v>1263</v>
      </c>
      <c r="F90">
        <v>145</v>
      </c>
      <c r="G90">
        <v>145</v>
      </c>
      <c r="H90">
        <v>68.5</v>
      </c>
      <c r="I90">
        <v>114.5</v>
      </c>
      <c r="J90">
        <v>117.5</v>
      </c>
    </row>
    <row r="91" spans="1:10" x14ac:dyDescent="0.3">
      <c r="A91" s="147">
        <v>15800</v>
      </c>
      <c r="B91">
        <v>15800</v>
      </c>
      <c r="C91">
        <v>0</v>
      </c>
      <c r="D91">
        <v>1090</v>
      </c>
      <c r="E91" s="147">
        <v>3359</v>
      </c>
      <c r="F91">
        <v>114</v>
      </c>
      <c r="G91">
        <v>116</v>
      </c>
      <c r="H91">
        <v>46.5</v>
      </c>
      <c r="I91">
        <v>92</v>
      </c>
      <c r="J91">
        <v>91.6</v>
      </c>
    </row>
    <row r="92" spans="1:10" x14ac:dyDescent="0.3">
      <c r="A92" s="147">
        <v>15850</v>
      </c>
      <c r="B92">
        <v>15850</v>
      </c>
      <c r="C92">
        <v>0</v>
      </c>
      <c r="D92">
        <v>802</v>
      </c>
      <c r="E92" s="147">
        <v>1024</v>
      </c>
      <c r="F92">
        <v>88</v>
      </c>
      <c r="G92">
        <v>88</v>
      </c>
      <c r="H92">
        <v>37</v>
      </c>
      <c r="I92">
        <v>69.5</v>
      </c>
      <c r="J92">
        <v>69.7</v>
      </c>
    </row>
    <row r="93" spans="1:10" x14ac:dyDescent="0.3">
      <c r="A93" s="147">
        <v>15900</v>
      </c>
      <c r="B93">
        <v>15900</v>
      </c>
      <c r="C93">
        <v>0</v>
      </c>
      <c r="D93">
        <v>1488</v>
      </c>
      <c r="E93" s="147">
        <v>9657</v>
      </c>
      <c r="F93">
        <v>68</v>
      </c>
      <c r="G93">
        <v>68</v>
      </c>
      <c r="H93">
        <v>25</v>
      </c>
      <c r="I93">
        <v>49.5</v>
      </c>
      <c r="J93">
        <v>51.9</v>
      </c>
    </row>
    <row r="94" spans="1:10" x14ac:dyDescent="0.3">
      <c r="A94" s="147">
        <v>15950</v>
      </c>
      <c r="B94">
        <v>15950</v>
      </c>
      <c r="C94">
        <v>0</v>
      </c>
      <c r="D94">
        <v>1225</v>
      </c>
      <c r="E94" s="147">
        <v>1724</v>
      </c>
      <c r="F94">
        <v>40</v>
      </c>
      <c r="G94">
        <v>40</v>
      </c>
      <c r="H94">
        <v>18.899999999999999</v>
      </c>
      <c r="I94">
        <v>34.5</v>
      </c>
      <c r="J94">
        <v>37.700000000000003</v>
      </c>
    </row>
    <row r="95" spans="1:10" x14ac:dyDescent="0.3">
      <c r="A95" s="147">
        <v>16000</v>
      </c>
      <c r="B95">
        <v>16000</v>
      </c>
      <c r="C95">
        <v>0</v>
      </c>
      <c r="D95">
        <v>2416</v>
      </c>
      <c r="E95" s="147">
        <v>16371</v>
      </c>
      <c r="F95">
        <v>36.5</v>
      </c>
      <c r="G95">
        <v>36.5</v>
      </c>
      <c r="H95">
        <v>14.2</v>
      </c>
      <c r="I95">
        <v>27</v>
      </c>
      <c r="J95">
        <v>26.8</v>
      </c>
    </row>
    <row r="96" spans="1:10" x14ac:dyDescent="0.3">
      <c r="A96" s="147">
        <v>16050</v>
      </c>
      <c r="B96">
        <v>16050</v>
      </c>
      <c r="C96">
        <v>0</v>
      </c>
      <c r="D96">
        <v>430</v>
      </c>
      <c r="E96" s="147">
        <v>1098</v>
      </c>
      <c r="F96">
        <v>18.3</v>
      </c>
      <c r="G96">
        <v>21.4</v>
      </c>
      <c r="H96">
        <v>9.8000000000000007</v>
      </c>
      <c r="I96">
        <v>18.8</v>
      </c>
      <c r="J96">
        <v>18.8</v>
      </c>
    </row>
    <row r="97" spans="1:10" x14ac:dyDescent="0.3">
      <c r="A97" s="147">
        <v>16100</v>
      </c>
      <c r="B97">
        <v>16100</v>
      </c>
      <c r="C97">
        <v>0</v>
      </c>
      <c r="D97">
        <v>470</v>
      </c>
      <c r="E97" s="147">
        <v>2476</v>
      </c>
      <c r="F97">
        <v>18.600000000000001</v>
      </c>
      <c r="G97">
        <v>18.600000000000001</v>
      </c>
      <c r="H97">
        <v>7.2</v>
      </c>
      <c r="I97">
        <v>12.4</v>
      </c>
      <c r="J97">
        <v>13</v>
      </c>
    </row>
    <row r="98" spans="1:10" x14ac:dyDescent="0.3">
      <c r="A98" s="147">
        <v>16150</v>
      </c>
      <c r="B98">
        <v>16150</v>
      </c>
      <c r="C98">
        <v>0</v>
      </c>
      <c r="D98">
        <v>87</v>
      </c>
      <c r="E98" s="147">
        <v>3459</v>
      </c>
      <c r="F98">
        <v>9.5</v>
      </c>
      <c r="G98">
        <v>9.5</v>
      </c>
      <c r="H98">
        <v>6.6</v>
      </c>
      <c r="I98">
        <v>8.4</v>
      </c>
      <c r="J98">
        <v>9</v>
      </c>
    </row>
    <row r="99" spans="1:10" x14ac:dyDescent="0.3">
      <c r="A99" s="147">
        <v>16200</v>
      </c>
      <c r="B99">
        <v>16200</v>
      </c>
      <c r="C99">
        <v>0</v>
      </c>
      <c r="D99">
        <v>860</v>
      </c>
      <c r="E99" s="147">
        <v>5400</v>
      </c>
      <c r="F99">
        <v>8.4</v>
      </c>
      <c r="G99">
        <v>8.4</v>
      </c>
      <c r="H99">
        <v>3.9</v>
      </c>
      <c r="I99">
        <v>6</v>
      </c>
      <c r="J99">
        <v>6.3</v>
      </c>
    </row>
    <row r="100" spans="1:10" x14ac:dyDescent="0.3">
      <c r="A100" s="147">
        <v>16250</v>
      </c>
      <c r="B100">
        <v>16250</v>
      </c>
      <c r="C100">
        <v>0</v>
      </c>
      <c r="D100">
        <v>52</v>
      </c>
      <c r="E100" s="147">
        <v>1621</v>
      </c>
      <c r="F100">
        <v>5.6</v>
      </c>
      <c r="G100">
        <v>5.6</v>
      </c>
      <c r="H100">
        <v>2.4</v>
      </c>
      <c r="I100">
        <v>4</v>
      </c>
      <c r="J100">
        <v>4.5</v>
      </c>
    </row>
    <row r="101" spans="1:10" x14ac:dyDescent="0.3">
      <c r="A101" s="147">
        <v>16300</v>
      </c>
      <c r="B101">
        <v>16300</v>
      </c>
      <c r="C101">
        <v>0</v>
      </c>
      <c r="D101">
        <v>155</v>
      </c>
      <c r="E101" s="147">
        <v>5740</v>
      </c>
      <c r="F101">
        <v>3.5</v>
      </c>
      <c r="G101">
        <v>4.0999999999999996</v>
      </c>
      <c r="H101">
        <v>2</v>
      </c>
      <c r="I101">
        <v>3.1</v>
      </c>
      <c r="J101">
        <v>3.2</v>
      </c>
    </row>
    <row r="102" spans="1:10" x14ac:dyDescent="0.3">
      <c r="A102" s="147">
        <v>16350</v>
      </c>
      <c r="B102">
        <v>16350</v>
      </c>
      <c r="C102">
        <v>0</v>
      </c>
      <c r="D102">
        <v>8</v>
      </c>
      <c r="E102" s="147">
        <v>1416</v>
      </c>
      <c r="F102">
        <v>2.8</v>
      </c>
      <c r="G102">
        <v>2.8</v>
      </c>
      <c r="H102">
        <v>2.1</v>
      </c>
      <c r="I102">
        <v>2.1</v>
      </c>
      <c r="J102">
        <v>2.4</v>
      </c>
    </row>
    <row r="103" spans="1:10" x14ac:dyDescent="0.3">
      <c r="A103" s="147">
        <v>16400</v>
      </c>
      <c r="B103">
        <v>16400</v>
      </c>
      <c r="C103">
        <v>0</v>
      </c>
      <c r="D103">
        <v>601</v>
      </c>
      <c r="E103" s="147">
        <v>3958</v>
      </c>
      <c r="F103">
        <v>2.2999999999999998</v>
      </c>
      <c r="G103">
        <v>2.2999999999999998</v>
      </c>
      <c r="H103">
        <v>2.2000000000000002</v>
      </c>
      <c r="I103">
        <v>2.2000000000000002</v>
      </c>
      <c r="J103">
        <v>1.8</v>
      </c>
    </row>
    <row r="104" spans="1:10" x14ac:dyDescent="0.3">
      <c r="A104" s="147">
        <v>16450</v>
      </c>
      <c r="B104">
        <v>16450</v>
      </c>
      <c r="C104">
        <v>0</v>
      </c>
      <c r="D104">
        <v>0</v>
      </c>
      <c r="E104" s="147">
        <v>1233</v>
      </c>
      <c r="F104">
        <v>0</v>
      </c>
      <c r="G104">
        <v>0</v>
      </c>
      <c r="H104">
        <v>0</v>
      </c>
      <c r="I104">
        <v>0</v>
      </c>
      <c r="J104">
        <v>1.4</v>
      </c>
    </row>
    <row r="105" spans="1:10" x14ac:dyDescent="0.3">
      <c r="A105" s="147">
        <v>16500</v>
      </c>
      <c r="B105">
        <v>16500</v>
      </c>
      <c r="C105">
        <v>0</v>
      </c>
      <c r="D105">
        <v>27</v>
      </c>
      <c r="E105" s="147">
        <v>10119</v>
      </c>
      <c r="F105">
        <v>1.7</v>
      </c>
      <c r="G105">
        <v>1.8</v>
      </c>
      <c r="H105">
        <v>1.5</v>
      </c>
      <c r="I105">
        <v>1.5</v>
      </c>
      <c r="J105">
        <v>1.1000000000000001</v>
      </c>
    </row>
    <row r="106" spans="1:10" x14ac:dyDescent="0.3">
      <c r="A106" s="147">
        <v>16550</v>
      </c>
      <c r="B106">
        <v>16550</v>
      </c>
      <c r="C106">
        <v>0</v>
      </c>
      <c r="D106">
        <v>9</v>
      </c>
      <c r="E106" s="147">
        <v>1020</v>
      </c>
      <c r="F106">
        <v>1.5</v>
      </c>
      <c r="G106">
        <v>1.5</v>
      </c>
      <c r="H106">
        <v>1</v>
      </c>
      <c r="I106">
        <v>1</v>
      </c>
      <c r="J106">
        <v>0.8</v>
      </c>
    </row>
    <row r="107" spans="1:10" x14ac:dyDescent="0.3">
      <c r="A107" s="147">
        <v>16600</v>
      </c>
      <c r="B107">
        <v>16600</v>
      </c>
      <c r="C107">
        <v>0</v>
      </c>
      <c r="D107">
        <v>549</v>
      </c>
      <c r="E107" s="147">
        <v>4627</v>
      </c>
      <c r="F107">
        <v>1.2</v>
      </c>
      <c r="G107">
        <v>1.4</v>
      </c>
      <c r="H107">
        <v>0.6</v>
      </c>
      <c r="I107">
        <v>0.6</v>
      </c>
      <c r="J107">
        <v>0.7</v>
      </c>
    </row>
    <row r="108" spans="1:10" x14ac:dyDescent="0.3">
      <c r="A108" s="147">
        <v>16650</v>
      </c>
      <c r="B108">
        <v>16650</v>
      </c>
      <c r="C108">
        <v>0</v>
      </c>
      <c r="D108">
        <v>0</v>
      </c>
      <c r="E108" s="147">
        <v>1207</v>
      </c>
      <c r="F108">
        <v>0</v>
      </c>
      <c r="G108">
        <v>0</v>
      </c>
      <c r="H108">
        <v>0</v>
      </c>
      <c r="I108">
        <v>0</v>
      </c>
      <c r="J108">
        <v>0.5</v>
      </c>
    </row>
    <row r="109" spans="1:10" x14ac:dyDescent="0.3">
      <c r="A109" s="147">
        <v>16700</v>
      </c>
      <c r="B109">
        <v>16700</v>
      </c>
      <c r="C109">
        <v>0</v>
      </c>
      <c r="D109">
        <v>32</v>
      </c>
      <c r="E109" s="147">
        <v>4048</v>
      </c>
      <c r="F109">
        <v>0.9</v>
      </c>
      <c r="G109">
        <v>0.9</v>
      </c>
      <c r="H109">
        <v>0.4</v>
      </c>
      <c r="I109">
        <v>0.8</v>
      </c>
      <c r="J109">
        <v>0.4</v>
      </c>
    </row>
    <row r="110" spans="1:10" x14ac:dyDescent="0.3">
      <c r="A110" s="147">
        <v>16750</v>
      </c>
      <c r="B110">
        <v>16750</v>
      </c>
      <c r="C110">
        <v>0</v>
      </c>
      <c r="D110">
        <v>8</v>
      </c>
      <c r="E110" s="147">
        <v>665</v>
      </c>
      <c r="F110">
        <v>0</v>
      </c>
      <c r="G110">
        <v>0</v>
      </c>
      <c r="H110">
        <v>0</v>
      </c>
      <c r="I110">
        <v>0</v>
      </c>
      <c r="J110">
        <v>0.3</v>
      </c>
    </row>
    <row r="111" spans="1:10" x14ac:dyDescent="0.3">
      <c r="A111" s="147">
        <v>16800</v>
      </c>
      <c r="B111">
        <v>16800</v>
      </c>
      <c r="C111">
        <v>0</v>
      </c>
      <c r="D111">
        <v>0</v>
      </c>
      <c r="E111" s="147">
        <v>3980</v>
      </c>
      <c r="F111">
        <v>0</v>
      </c>
      <c r="G111">
        <v>0</v>
      </c>
      <c r="H111">
        <v>0</v>
      </c>
      <c r="I111">
        <v>0</v>
      </c>
      <c r="J111">
        <v>0.3</v>
      </c>
    </row>
    <row r="112" spans="1:10" x14ac:dyDescent="0.3">
      <c r="A112" s="147">
        <v>16850</v>
      </c>
      <c r="B112">
        <v>16850</v>
      </c>
      <c r="C112">
        <v>0</v>
      </c>
      <c r="D112">
        <v>2</v>
      </c>
      <c r="E112" s="147">
        <v>672</v>
      </c>
      <c r="F112">
        <v>1</v>
      </c>
      <c r="G112">
        <v>1</v>
      </c>
      <c r="H112">
        <v>0.7</v>
      </c>
      <c r="I112">
        <v>0.7</v>
      </c>
      <c r="J112">
        <v>0.2</v>
      </c>
    </row>
    <row r="113" spans="1:10" x14ac:dyDescent="0.3">
      <c r="A113" s="147">
        <v>16900</v>
      </c>
      <c r="B113">
        <v>16900</v>
      </c>
      <c r="C113">
        <v>0</v>
      </c>
      <c r="D113">
        <v>10</v>
      </c>
      <c r="E113" s="147">
        <v>4483</v>
      </c>
      <c r="F113">
        <v>0</v>
      </c>
      <c r="G113">
        <v>0</v>
      </c>
      <c r="H113">
        <v>0</v>
      </c>
      <c r="I113">
        <v>0</v>
      </c>
      <c r="J113">
        <v>0.2</v>
      </c>
    </row>
    <row r="114" spans="1:10" x14ac:dyDescent="0.3">
      <c r="A114" s="147">
        <v>16950</v>
      </c>
      <c r="B114">
        <v>16950</v>
      </c>
      <c r="C114">
        <v>0</v>
      </c>
      <c r="D114">
        <v>0</v>
      </c>
      <c r="E114" s="147">
        <v>503</v>
      </c>
      <c r="F114">
        <v>0</v>
      </c>
      <c r="G114">
        <v>0</v>
      </c>
      <c r="H114">
        <v>0</v>
      </c>
      <c r="I114">
        <v>0</v>
      </c>
      <c r="J114">
        <v>0.2</v>
      </c>
    </row>
    <row r="115" spans="1:10" x14ac:dyDescent="0.3">
      <c r="A115" s="147">
        <v>17000</v>
      </c>
      <c r="B115">
        <v>17000</v>
      </c>
      <c r="C115">
        <v>0</v>
      </c>
      <c r="D115">
        <v>600</v>
      </c>
      <c r="E115" s="147">
        <v>5357</v>
      </c>
      <c r="F115">
        <v>0.7</v>
      </c>
      <c r="G115">
        <v>0.7</v>
      </c>
      <c r="H115">
        <v>0.7</v>
      </c>
      <c r="I115">
        <v>0.7</v>
      </c>
      <c r="J115">
        <v>0.1</v>
      </c>
    </row>
    <row r="116" spans="1:10" x14ac:dyDescent="0.3">
      <c r="A116" s="147">
        <v>17050</v>
      </c>
      <c r="B116">
        <v>17050</v>
      </c>
      <c r="C116">
        <v>0</v>
      </c>
      <c r="D116">
        <v>8</v>
      </c>
      <c r="E116" s="147">
        <v>475</v>
      </c>
      <c r="F116">
        <v>0</v>
      </c>
      <c r="G116">
        <v>0</v>
      </c>
      <c r="H116">
        <v>0</v>
      </c>
      <c r="I116">
        <v>0</v>
      </c>
      <c r="J116">
        <v>0.1</v>
      </c>
    </row>
    <row r="117" spans="1:10" x14ac:dyDescent="0.3">
      <c r="A117" s="147">
        <v>17100</v>
      </c>
      <c r="B117">
        <v>17100</v>
      </c>
      <c r="C117">
        <v>0</v>
      </c>
      <c r="D117">
        <v>0</v>
      </c>
      <c r="E117" s="147">
        <v>1467</v>
      </c>
      <c r="F117">
        <v>0</v>
      </c>
      <c r="G117">
        <v>0</v>
      </c>
      <c r="H117">
        <v>0</v>
      </c>
      <c r="I117">
        <v>0</v>
      </c>
      <c r="J117">
        <v>0.1</v>
      </c>
    </row>
    <row r="118" spans="1:10" x14ac:dyDescent="0.3">
      <c r="A118" s="147">
        <v>17150</v>
      </c>
      <c r="B118">
        <v>17150</v>
      </c>
      <c r="C118">
        <v>0</v>
      </c>
      <c r="D118">
        <v>0</v>
      </c>
      <c r="E118" s="147">
        <v>261</v>
      </c>
      <c r="F118">
        <v>0</v>
      </c>
      <c r="G118">
        <v>0</v>
      </c>
      <c r="H118">
        <v>0</v>
      </c>
      <c r="I118">
        <v>0</v>
      </c>
      <c r="J118">
        <v>0.1</v>
      </c>
    </row>
    <row r="119" spans="1:10" x14ac:dyDescent="0.3">
      <c r="A119" s="147">
        <v>17200</v>
      </c>
      <c r="B119">
        <v>17200</v>
      </c>
      <c r="C119">
        <v>0</v>
      </c>
      <c r="D119">
        <v>31</v>
      </c>
      <c r="E119" s="147">
        <v>4243</v>
      </c>
      <c r="F119">
        <v>0.6</v>
      </c>
      <c r="G119">
        <v>0.6</v>
      </c>
      <c r="H119">
        <v>0.1</v>
      </c>
      <c r="I119">
        <v>0.1</v>
      </c>
      <c r="J119">
        <v>0.1</v>
      </c>
    </row>
    <row r="120" spans="1:10" x14ac:dyDescent="0.3">
      <c r="A120" s="147">
        <v>17250</v>
      </c>
      <c r="B120">
        <v>17250</v>
      </c>
      <c r="C120">
        <v>0</v>
      </c>
      <c r="D120">
        <v>0</v>
      </c>
      <c r="E120" s="147">
        <v>614</v>
      </c>
      <c r="F120">
        <v>0</v>
      </c>
      <c r="G120">
        <v>0</v>
      </c>
      <c r="H120">
        <v>0</v>
      </c>
      <c r="I120">
        <v>0</v>
      </c>
      <c r="J120">
        <v>0.1</v>
      </c>
    </row>
    <row r="121" spans="1:10" x14ac:dyDescent="0.3">
      <c r="A121" s="147">
        <v>17300</v>
      </c>
      <c r="B121">
        <v>17300</v>
      </c>
      <c r="C121">
        <v>0</v>
      </c>
      <c r="D121">
        <v>0</v>
      </c>
      <c r="E121" s="147">
        <v>1093</v>
      </c>
      <c r="F121">
        <v>0</v>
      </c>
      <c r="G121">
        <v>0</v>
      </c>
      <c r="H121">
        <v>0</v>
      </c>
      <c r="I121">
        <v>0</v>
      </c>
      <c r="J121">
        <v>0.1</v>
      </c>
    </row>
    <row r="122" spans="1:10" x14ac:dyDescent="0.3">
      <c r="A122" s="147">
        <v>17350</v>
      </c>
      <c r="B122">
        <v>17350</v>
      </c>
      <c r="C122">
        <v>0</v>
      </c>
      <c r="D122">
        <v>4</v>
      </c>
      <c r="E122" s="147">
        <v>2200</v>
      </c>
      <c r="F122">
        <v>0.3</v>
      </c>
      <c r="G122">
        <v>0.3</v>
      </c>
      <c r="H122">
        <v>0.3</v>
      </c>
      <c r="I122">
        <v>0.3</v>
      </c>
      <c r="J122">
        <v>0.1</v>
      </c>
    </row>
    <row r="123" spans="1:10" x14ac:dyDescent="0.3">
      <c r="A123" s="147">
        <v>17400</v>
      </c>
      <c r="B123">
        <v>17400</v>
      </c>
      <c r="C123">
        <v>0</v>
      </c>
      <c r="D123">
        <v>0</v>
      </c>
      <c r="E123" s="147">
        <v>3409</v>
      </c>
      <c r="F123">
        <v>0</v>
      </c>
      <c r="G123">
        <v>0</v>
      </c>
      <c r="H123">
        <v>0</v>
      </c>
      <c r="I123">
        <v>0</v>
      </c>
      <c r="J123">
        <v>0.1</v>
      </c>
    </row>
    <row r="124" spans="1:10" x14ac:dyDescent="0.3">
      <c r="A124" s="147">
        <v>17450</v>
      </c>
      <c r="B124">
        <v>17450</v>
      </c>
      <c r="C124">
        <v>0</v>
      </c>
      <c r="D124">
        <v>0</v>
      </c>
      <c r="E124" s="147">
        <v>174</v>
      </c>
      <c r="F124">
        <v>0</v>
      </c>
      <c r="G124">
        <v>0</v>
      </c>
      <c r="H124">
        <v>0</v>
      </c>
      <c r="I124">
        <v>0</v>
      </c>
      <c r="J124">
        <v>0.1</v>
      </c>
    </row>
    <row r="125" spans="1:10" x14ac:dyDescent="0.3">
      <c r="A125" s="147">
        <v>17500</v>
      </c>
      <c r="B125">
        <v>17500</v>
      </c>
      <c r="C125">
        <v>0</v>
      </c>
      <c r="D125">
        <v>0</v>
      </c>
      <c r="E125" s="147">
        <v>5177</v>
      </c>
      <c r="F125">
        <v>0</v>
      </c>
      <c r="G125">
        <v>0</v>
      </c>
      <c r="H125">
        <v>0</v>
      </c>
      <c r="I125">
        <v>0</v>
      </c>
      <c r="J125">
        <v>0.1</v>
      </c>
    </row>
    <row r="126" spans="1:10" x14ac:dyDescent="0.3">
      <c r="A126" s="147">
        <v>17550</v>
      </c>
      <c r="B126">
        <v>17550</v>
      </c>
      <c r="C126">
        <v>0</v>
      </c>
      <c r="D126">
        <v>0</v>
      </c>
      <c r="E126" s="147">
        <v>57</v>
      </c>
      <c r="F126">
        <v>0</v>
      </c>
      <c r="G126">
        <v>0</v>
      </c>
      <c r="H126">
        <v>0</v>
      </c>
      <c r="I126">
        <v>0</v>
      </c>
      <c r="J126">
        <v>0.1</v>
      </c>
    </row>
    <row r="127" spans="1:10" x14ac:dyDescent="0.3">
      <c r="A127" s="147">
        <v>17600</v>
      </c>
      <c r="B127">
        <v>17600</v>
      </c>
      <c r="C127">
        <v>0</v>
      </c>
      <c r="D127">
        <v>0</v>
      </c>
      <c r="E127" s="147">
        <v>1849</v>
      </c>
      <c r="F127">
        <v>0</v>
      </c>
      <c r="G127">
        <v>0</v>
      </c>
      <c r="H127">
        <v>0</v>
      </c>
      <c r="I127">
        <v>0</v>
      </c>
      <c r="J127">
        <v>0.1</v>
      </c>
    </row>
    <row r="128" spans="1:10" x14ac:dyDescent="0.3">
      <c r="A128" s="147">
        <v>17650</v>
      </c>
      <c r="B128">
        <v>17650</v>
      </c>
      <c r="C128">
        <v>0</v>
      </c>
      <c r="D128">
        <v>0</v>
      </c>
      <c r="E128" s="147">
        <v>1</v>
      </c>
      <c r="F128">
        <v>0</v>
      </c>
      <c r="G128">
        <v>0</v>
      </c>
      <c r="H128">
        <v>0</v>
      </c>
      <c r="I128">
        <v>0</v>
      </c>
      <c r="J128">
        <v>0.1</v>
      </c>
    </row>
    <row r="129" spans="1:10" x14ac:dyDescent="0.3">
      <c r="A129" s="147">
        <v>17700</v>
      </c>
      <c r="B129">
        <v>17700</v>
      </c>
      <c r="C129">
        <v>0</v>
      </c>
      <c r="D129">
        <v>0</v>
      </c>
      <c r="E129" s="147">
        <v>37</v>
      </c>
      <c r="F129">
        <v>0</v>
      </c>
      <c r="G129">
        <v>0</v>
      </c>
      <c r="H129">
        <v>0</v>
      </c>
      <c r="I129">
        <v>0</v>
      </c>
      <c r="J129">
        <v>0.1</v>
      </c>
    </row>
    <row r="130" spans="1:10" x14ac:dyDescent="0.3">
      <c r="A130" s="147">
        <v>17800</v>
      </c>
      <c r="B130">
        <v>17800</v>
      </c>
      <c r="C130">
        <v>0</v>
      </c>
      <c r="D130">
        <v>0</v>
      </c>
      <c r="E130" s="147">
        <v>2222</v>
      </c>
      <c r="F130">
        <v>0</v>
      </c>
      <c r="G130">
        <v>0</v>
      </c>
      <c r="H130">
        <v>0</v>
      </c>
      <c r="I130">
        <v>0</v>
      </c>
      <c r="J130">
        <v>0.1</v>
      </c>
    </row>
    <row r="131" spans="1:10" x14ac:dyDescent="0.3">
      <c r="A131" s="147">
        <v>18000</v>
      </c>
      <c r="B131">
        <v>18000</v>
      </c>
      <c r="C131">
        <v>0</v>
      </c>
      <c r="D131">
        <v>0</v>
      </c>
      <c r="E131" s="147">
        <v>4465</v>
      </c>
      <c r="F131">
        <v>0</v>
      </c>
      <c r="G131">
        <v>0</v>
      </c>
      <c r="H131">
        <v>0</v>
      </c>
      <c r="I131">
        <v>0</v>
      </c>
      <c r="J131">
        <v>0.1</v>
      </c>
    </row>
    <row r="132" spans="1:10" x14ac:dyDescent="0.3">
      <c r="A132" s="147">
        <v>18200</v>
      </c>
      <c r="B132">
        <v>18200</v>
      </c>
      <c r="C132">
        <v>0</v>
      </c>
      <c r="D132">
        <v>0</v>
      </c>
      <c r="E132" s="147">
        <v>2074</v>
      </c>
      <c r="F132">
        <v>0</v>
      </c>
      <c r="G132">
        <v>0</v>
      </c>
      <c r="H132">
        <v>0</v>
      </c>
      <c r="I132">
        <v>0</v>
      </c>
      <c r="J132">
        <v>0.1</v>
      </c>
    </row>
    <row r="133" spans="1:10" x14ac:dyDescent="0.3">
      <c r="A133" s="147">
        <v>18400</v>
      </c>
      <c r="B133">
        <v>18400</v>
      </c>
      <c r="C133">
        <v>0</v>
      </c>
      <c r="D133">
        <v>0</v>
      </c>
      <c r="E133" s="147">
        <v>48</v>
      </c>
      <c r="F133">
        <v>0</v>
      </c>
      <c r="G133">
        <v>0</v>
      </c>
      <c r="H133">
        <v>0</v>
      </c>
      <c r="I133">
        <v>0</v>
      </c>
      <c r="J133">
        <v>0.1</v>
      </c>
    </row>
    <row r="134" spans="1:10" x14ac:dyDescent="0.3">
      <c r="A134" s="147">
        <v>18500</v>
      </c>
      <c r="B134">
        <v>18500</v>
      </c>
      <c r="C134">
        <v>0</v>
      </c>
      <c r="D134">
        <v>0</v>
      </c>
      <c r="E134" s="147">
        <v>1148</v>
      </c>
      <c r="F134">
        <v>0</v>
      </c>
      <c r="G134">
        <v>0</v>
      </c>
      <c r="H134">
        <v>0</v>
      </c>
      <c r="I134">
        <v>0</v>
      </c>
      <c r="J134">
        <v>0.1</v>
      </c>
    </row>
    <row r="135" spans="1:10" x14ac:dyDescent="0.3">
      <c r="A135" s="147">
        <v>18600</v>
      </c>
      <c r="B135">
        <v>18600</v>
      </c>
      <c r="C135">
        <v>0</v>
      </c>
      <c r="D135">
        <v>0</v>
      </c>
      <c r="E135" s="147">
        <v>728</v>
      </c>
      <c r="F135">
        <v>0</v>
      </c>
      <c r="G135">
        <v>0</v>
      </c>
      <c r="H135">
        <v>0</v>
      </c>
      <c r="I135">
        <v>0</v>
      </c>
      <c r="J135">
        <v>0.1</v>
      </c>
    </row>
    <row r="136" spans="1:10" x14ac:dyDescent="0.3">
      <c r="A136" s="147">
        <v>18800</v>
      </c>
      <c r="B136">
        <v>18800</v>
      </c>
      <c r="C136">
        <v>0</v>
      </c>
      <c r="D136">
        <v>0</v>
      </c>
      <c r="E136" s="147">
        <v>513</v>
      </c>
      <c r="F136">
        <v>0</v>
      </c>
      <c r="G136">
        <v>0</v>
      </c>
      <c r="H136">
        <v>0</v>
      </c>
      <c r="I136">
        <v>0</v>
      </c>
      <c r="J136">
        <v>0.1</v>
      </c>
    </row>
    <row r="137" spans="1:10" x14ac:dyDescent="0.3">
      <c r="A137" s="147">
        <v>19000</v>
      </c>
      <c r="B137">
        <v>19000</v>
      </c>
      <c r="C137">
        <v>0</v>
      </c>
      <c r="D137">
        <v>0</v>
      </c>
      <c r="E137" s="147">
        <v>152</v>
      </c>
      <c r="F137">
        <v>0</v>
      </c>
      <c r="G137">
        <v>0</v>
      </c>
      <c r="H137">
        <v>0</v>
      </c>
      <c r="I137">
        <v>0</v>
      </c>
      <c r="J137">
        <v>0.1</v>
      </c>
    </row>
    <row r="138" spans="1:10" x14ac:dyDescent="0.3">
      <c r="A138" s="147">
        <v>19500</v>
      </c>
      <c r="B138">
        <v>19500</v>
      </c>
      <c r="C138">
        <v>0</v>
      </c>
      <c r="D138">
        <v>0</v>
      </c>
      <c r="E138" s="147">
        <v>3</v>
      </c>
      <c r="F138">
        <v>0</v>
      </c>
      <c r="G138">
        <v>0</v>
      </c>
      <c r="H138">
        <v>0</v>
      </c>
      <c r="I138">
        <v>0</v>
      </c>
      <c r="J138">
        <v>0.1</v>
      </c>
    </row>
    <row r="139" spans="1:10" x14ac:dyDescent="0.3">
      <c r="A139" s="147">
        <v>20000</v>
      </c>
      <c r="B139">
        <v>20000</v>
      </c>
      <c r="C139">
        <v>0</v>
      </c>
      <c r="D139">
        <v>0</v>
      </c>
      <c r="E139" s="147">
        <v>281</v>
      </c>
      <c r="F139">
        <v>0</v>
      </c>
      <c r="G139">
        <v>0</v>
      </c>
      <c r="H139">
        <v>0</v>
      </c>
      <c r="I139">
        <v>0</v>
      </c>
      <c r="J139">
        <v>0.1</v>
      </c>
    </row>
    <row r="140" spans="1:10" x14ac:dyDescent="0.3">
      <c r="A140" s="147">
        <v>20500</v>
      </c>
      <c r="B140">
        <v>20500</v>
      </c>
      <c r="C140">
        <v>0</v>
      </c>
      <c r="D140">
        <v>0</v>
      </c>
      <c r="E140" s="147">
        <v>52</v>
      </c>
      <c r="F140">
        <v>0</v>
      </c>
      <c r="G140">
        <v>0</v>
      </c>
      <c r="H140">
        <v>0</v>
      </c>
      <c r="I140">
        <v>0</v>
      </c>
      <c r="J140">
        <v>0.1</v>
      </c>
    </row>
    <row r="141" spans="1:10" x14ac:dyDescent="0.3">
      <c r="A141" s="147">
        <v>21000</v>
      </c>
      <c r="B141">
        <v>21000</v>
      </c>
      <c r="C141">
        <v>0</v>
      </c>
      <c r="D141">
        <v>0</v>
      </c>
      <c r="E141" s="147">
        <v>0</v>
      </c>
      <c r="F141">
        <v>0</v>
      </c>
      <c r="G141">
        <v>0</v>
      </c>
      <c r="H141">
        <v>0</v>
      </c>
      <c r="I141">
        <v>0</v>
      </c>
      <c r="J141">
        <v>0.1</v>
      </c>
    </row>
    <row r="142" spans="1:10" x14ac:dyDescent="0.3">
      <c r="A142" t="s">
        <v>146</v>
      </c>
      <c r="B142">
        <v>22000</v>
      </c>
      <c r="C142">
        <v>0</v>
      </c>
      <c r="D142">
        <v>0</v>
      </c>
      <c r="E142">
        <v>494</v>
      </c>
      <c r="F142">
        <v>0</v>
      </c>
      <c r="G142">
        <v>0</v>
      </c>
      <c r="H142">
        <v>0</v>
      </c>
      <c r="I142">
        <v>0</v>
      </c>
      <c r="J142">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D6394-26B5-410E-94A2-ACD0E3A1AAFB}">
  <dimension ref="A1:J142"/>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2500</v>
      </c>
      <c r="B2">
        <v>2500</v>
      </c>
      <c r="C2">
        <v>0</v>
      </c>
      <c r="D2">
        <v>0</v>
      </c>
      <c r="E2" s="147">
        <v>502</v>
      </c>
      <c r="F2">
        <v>0</v>
      </c>
      <c r="G2">
        <v>0</v>
      </c>
      <c r="H2">
        <v>0</v>
      </c>
      <c r="I2">
        <v>0</v>
      </c>
      <c r="J2">
        <v>0.1</v>
      </c>
    </row>
    <row r="3" spans="1:10" x14ac:dyDescent="0.3">
      <c r="A3" s="147">
        <v>6000</v>
      </c>
      <c r="B3">
        <v>6000</v>
      </c>
      <c r="C3">
        <v>0</v>
      </c>
      <c r="D3">
        <v>0</v>
      </c>
      <c r="E3" s="147">
        <v>967</v>
      </c>
      <c r="F3">
        <v>0</v>
      </c>
      <c r="G3">
        <v>0</v>
      </c>
      <c r="H3">
        <v>0</v>
      </c>
      <c r="I3">
        <v>0</v>
      </c>
      <c r="J3">
        <v>0.1</v>
      </c>
    </row>
    <row r="4" spans="1:10" x14ac:dyDescent="0.3">
      <c r="A4" s="147">
        <v>6200</v>
      </c>
      <c r="B4">
        <v>6200</v>
      </c>
      <c r="C4">
        <v>0</v>
      </c>
      <c r="D4">
        <v>0</v>
      </c>
      <c r="E4" s="147">
        <v>55</v>
      </c>
      <c r="F4">
        <v>0</v>
      </c>
      <c r="G4">
        <v>0</v>
      </c>
      <c r="H4">
        <v>0</v>
      </c>
      <c r="I4">
        <v>0</v>
      </c>
      <c r="J4">
        <v>0.1</v>
      </c>
    </row>
    <row r="5" spans="1:10" x14ac:dyDescent="0.3">
      <c r="A5" s="147">
        <v>6400</v>
      </c>
      <c r="B5">
        <v>6400</v>
      </c>
      <c r="C5">
        <v>0</v>
      </c>
      <c r="D5">
        <v>0</v>
      </c>
      <c r="E5" s="147">
        <v>12</v>
      </c>
      <c r="F5">
        <v>0</v>
      </c>
      <c r="G5">
        <v>0</v>
      </c>
      <c r="H5">
        <v>0</v>
      </c>
      <c r="I5">
        <v>0</v>
      </c>
      <c r="J5">
        <v>0.1</v>
      </c>
    </row>
    <row r="6" spans="1:10" x14ac:dyDescent="0.3">
      <c r="A6" s="147">
        <v>6600</v>
      </c>
      <c r="B6">
        <v>6600</v>
      </c>
      <c r="C6">
        <v>0</v>
      </c>
      <c r="D6">
        <v>0</v>
      </c>
      <c r="E6" s="147">
        <v>241</v>
      </c>
      <c r="F6">
        <v>0</v>
      </c>
      <c r="G6">
        <v>0</v>
      </c>
      <c r="H6">
        <v>0</v>
      </c>
      <c r="I6">
        <v>0</v>
      </c>
      <c r="J6">
        <v>0.1</v>
      </c>
    </row>
    <row r="7" spans="1:10" x14ac:dyDescent="0.3">
      <c r="A7" s="147">
        <v>6800</v>
      </c>
      <c r="B7">
        <v>6800</v>
      </c>
      <c r="C7">
        <v>0</v>
      </c>
      <c r="D7">
        <v>0</v>
      </c>
      <c r="E7" s="147">
        <v>1024</v>
      </c>
      <c r="F7">
        <v>0</v>
      </c>
      <c r="G7">
        <v>0</v>
      </c>
      <c r="H7">
        <v>0</v>
      </c>
      <c r="I7">
        <v>0</v>
      </c>
      <c r="J7">
        <v>0.1</v>
      </c>
    </row>
    <row r="8" spans="1:10" x14ac:dyDescent="0.3">
      <c r="A8" s="147">
        <v>7000</v>
      </c>
      <c r="B8">
        <v>7000</v>
      </c>
      <c r="C8">
        <v>0</v>
      </c>
      <c r="D8">
        <v>0</v>
      </c>
      <c r="E8" s="147">
        <v>958</v>
      </c>
      <c r="F8">
        <v>0</v>
      </c>
      <c r="G8">
        <v>0</v>
      </c>
      <c r="H8">
        <v>0</v>
      </c>
      <c r="I8">
        <v>0</v>
      </c>
      <c r="J8">
        <v>0.1</v>
      </c>
    </row>
    <row r="9" spans="1:10" x14ac:dyDescent="0.3">
      <c r="A9" s="147">
        <v>7200</v>
      </c>
      <c r="B9">
        <v>7200</v>
      </c>
      <c r="C9">
        <v>0</v>
      </c>
      <c r="D9">
        <v>0</v>
      </c>
      <c r="E9" s="147">
        <v>242</v>
      </c>
      <c r="F9">
        <v>0</v>
      </c>
      <c r="G9">
        <v>0</v>
      </c>
      <c r="H9">
        <v>0</v>
      </c>
      <c r="I9">
        <v>0</v>
      </c>
      <c r="J9">
        <v>0.1</v>
      </c>
    </row>
    <row r="10" spans="1:10" x14ac:dyDescent="0.3">
      <c r="A10" s="147">
        <v>7400</v>
      </c>
      <c r="B10">
        <v>7400</v>
      </c>
      <c r="C10">
        <v>0</v>
      </c>
      <c r="D10">
        <v>0</v>
      </c>
      <c r="E10" s="147">
        <v>305</v>
      </c>
      <c r="F10">
        <v>0</v>
      </c>
      <c r="G10">
        <v>0</v>
      </c>
      <c r="H10">
        <v>0</v>
      </c>
      <c r="I10">
        <v>0</v>
      </c>
      <c r="J10">
        <v>0.1</v>
      </c>
    </row>
    <row r="11" spans="1:10" x14ac:dyDescent="0.3">
      <c r="A11" s="147">
        <v>7600</v>
      </c>
      <c r="B11">
        <v>7600</v>
      </c>
      <c r="C11">
        <v>0</v>
      </c>
      <c r="D11">
        <v>0</v>
      </c>
      <c r="E11" s="147">
        <v>738</v>
      </c>
      <c r="F11">
        <v>0</v>
      </c>
      <c r="G11">
        <v>0</v>
      </c>
      <c r="H11">
        <v>0</v>
      </c>
      <c r="I11">
        <v>0</v>
      </c>
      <c r="J11">
        <v>0.1</v>
      </c>
    </row>
    <row r="12" spans="1:10" x14ac:dyDescent="0.3">
      <c r="A12" s="147">
        <v>7800</v>
      </c>
      <c r="B12">
        <v>7800</v>
      </c>
      <c r="C12">
        <v>0</v>
      </c>
      <c r="D12">
        <v>0</v>
      </c>
      <c r="E12" s="147">
        <v>430</v>
      </c>
      <c r="F12">
        <v>0</v>
      </c>
      <c r="G12">
        <v>0</v>
      </c>
      <c r="H12">
        <v>0</v>
      </c>
      <c r="I12">
        <v>0</v>
      </c>
      <c r="J12">
        <v>0.1</v>
      </c>
    </row>
    <row r="13" spans="1:10" x14ac:dyDescent="0.3">
      <c r="A13" s="147">
        <v>8000</v>
      </c>
      <c r="B13">
        <v>8000</v>
      </c>
      <c r="C13">
        <v>0</v>
      </c>
      <c r="D13">
        <v>0</v>
      </c>
      <c r="E13" s="147">
        <v>1105</v>
      </c>
      <c r="F13">
        <v>0</v>
      </c>
      <c r="G13">
        <v>0</v>
      </c>
      <c r="H13">
        <v>0</v>
      </c>
      <c r="I13">
        <v>0</v>
      </c>
      <c r="J13">
        <v>0.2</v>
      </c>
    </row>
    <row r="14" spans="1:10" x14ac:dyDescent="0.3">
      <c r="A14" s="147">
        <v>8200</v>
      </c>
      <c r="B14">
        <v>8200</v>
      </c>
      <c r="C14">
        <v>0</v>
      </c>
      <c r="D14">
        <v>0</v>
      </c>
      <c r="E14" s="147">
        <v>873</v>
      </c>
      <c r="F14">
        <v>0</v>
      </c>
      <c r="G14">
        <v>0</v>
      </c>
      <c r="H14">
        <v>0</v>
      </c>
      <c r="I14">
        <v>0</v>
      </c>
      <c r="J14">
        <v>0.2</v>
      </c>
    </row>
    <row r="15" spans="1:10" x14ac:dyDescent="0.3">
      <c r="A15" s="147">
        <v>8400</v>
      </c>
      <c r="B15">
        <v>8400</v>
      </c>
      <c r="C15">
        <v>0</v>
      </c>
      <c r="D15">
        <v>0</v>
      </c>
      <c r="E15" s="147">
        <v>108</v>
      </c>
      <c r="F15">
        <v>0</v>
      </c>
      <c r="G15">
        <v>0</v>
      </c>
      <c r="H15">
        <v>0</v>
      </c>
      <c r="I15">
        <v>0</v>
      </c>
      <c r="J15">
        <v>0.2</v>
      </c>
    </row>
    <row r="16" spans="1:10" x14ac:dyDescent="0.3">
      <c r="A16" s="147">
        <v>8600</v>
      </c>
      <c r="B16">
        <v>8600</v>
      </c>
      <c r="C16">
        <v>0</v>
      </c>
      <c r="D16">
        <v>0</v>
      </c>
      <c r="E16" s="147">
        <v>596</v>
      </c>
      <c r="F16">
        <v>0</v>
      </c>
      <c r="G16">
        <v>0</v>
      </c>
      <c r="H16">
        <v>0</v>
      </c>
      <c r="I16">
        <v>0</v>
      </c>
      <c r="J16">
        <v>0.2</v>
      </c>
    </row>
    <row r="17" spans="1:10" x14ac:dyDescent="0.3">
      <c r="A17" s="147">
        <v>8800</v>
      </c>
      <c r="B17">
        <v>8800</v>
      </c>
      <c r="C17">
        <v>0</v>
      </c>
      <c r="D17">
        <v>0</v>
      </c>
      <c r="E17" s="147">
        <v>247</v>
      </c>
      <c r="F17">
        <v>0</v>
      </c>
      <c r="G17">
        <v>0</v>
      </c>
      <c r="H17">
        <v>0</v>
      </c>
      <c r="I17">
        <v>0</v>
      </c>
      <c r="J17">
        <v>0.2</v>
      </c>
    </row>
    <row r="18" spans="1:10" x14ac:dyDescent="0.3">
      <c r="A18" s="147">
        <v>9000</v>
      </c>
      <c r="B18">
        <v>9000</v>
      </c>
      <c r="C18">
        <v>0</v>
      </c>
      <c r="D18">
        <v>0</v>
      </c>
      <c r="E18" s="147">
        <v>1944</v>
      </c>
      <c r="F18">
        <v>0</v>
      </c>
      <c r="G18">
        <v>0</v>
      </c>
      <c r="H18">
        <v>0</v>
      </c>
      <c r="I18">
        <v>0</v>
      </c>
      <c r="J18">
        <v>0.3</v>
      </c>
    </row>
    <row r="19" spans="1:10" x14ac:dyDescent="0.3">
      <c r="A19" s="147">
        <v>9200</v>
      </c>
      <c r="B19">
        <v>9200</v>
      </c>
      <c r="C19">
        <v>0</v>
      </c>
      <c r="D19">
        <v>0</v>
      </c>
      <c r="E19" s="147">
        <v>274</v>
      </c>
      <c r="F19">
        <v>0</v>
      </c>
      <c r="G19">
        <v>0</v>
      </c>
      <c r="H19">
        <v>0</v>
      </c>
      <c r="I19">
        <v>0</v>
      </c>
      <c r="J19">
        <v>0.3</v>
      </c>
    </row>
    <row r="20" spans="1:10" x14ac:dyDescent="0.3">
      <c r="A20" s="147">
        <v>9400</v>
      </c>
      <c r="B20">
        <v>9400</v>
      </c>
      <c r="C20">
        <v>0</v>
      </c>
      <c r="D20">
        <v>0</v>
      </c>
      <c r="E20" s="147">
        <v>414</v>
      </c>
      <c r="F20">
        <v>0</v>
      </c>
      <c r="G20">
        <v>0</v>
      </c>
      <c r="H20">
        <v>0</v>
      </c>
      <c r="I20">
        <v>0</v>
      </c>
      <c r="J20">
        <v>0.3</v>
      </c>
    </row>
    <row r="21" spans="1:10" x14ac:dyDescent="0.3">
      <c r="A21" s="147">
        <v>9600</v>
      </c>
      <c r="B21">
        <v>9600</v>
      </c>
      <c r="C21">
        <v>0</v>
      </c>
      <c r="D21">
        <v>0</v>
      </c>
      <c r="E21" s="147">
        <v>7814</v>
      </c>
      <c r="F21">
        <v>0</v>
      </c>
      <c r="G21">
        <v>0</v>
      </c>
      <c r="H21">
        <v>0</v>
      </c>
      <c r="I21">
        <v>0</v>
      </c>
      <c r="J21">
        <v>0.3</v>
      </c>
    </row>
    <row r="22" spans="1:10" x14ac:dyDescent="0.3">
      <c r="A22" s="147">
        <v>9800</v>
      </c>
      <c r="B22">
        <v>9800</v>
      </c>
      <c r="C22">
        <v>0</v>
      </c>
      <c r="D22">
        <v>0</v>
      </c>
      <c r="E22" s="147">
        <v>284</v>
      </c>
      <c r="F22">
        <v>0</v>
      </c>
      <c r="G22">
        <v>0</v>
      </c>
      <c r="H22">
        <v>0</v>
      </c>
      <c r="I22">
        <v>0</v>
      </c>
      <c r="J22">
        <v>0.3</v>
      </c>
    </row>
    <row r="23" spans="1:10" x14ac:dyDescent="0.3">
      <c r="A23" s="147">
        <v>10000</v>
      </c>
      <c r="B23">
        <v>10000</v>
      </c>
      <c r="C23">
        <v>0</v>
      </c>
      <c r="D23">
        <v>0</v>
      </c>
      <c r="E23" s="147">
        <v>3146</v>
      </c>
      <c r="F23">
        <v>0</v>
      </c>
      <c r="G23">
        <v>0</v>
      </c>
      <c r="H23">
        <v>0</v>
      </c>
      <c r="I23">
        <v>0</v>
      </c>
      <c r="J23">
        <v>0.4</v>
      </c>
    </row>
    <row r="24" spans="1:10" x14ac:dyDescent="0.3">
      <c r="A24" s="147">
        <v>10200</v>
      </c>
      <c r="B24">
        <v>10200</v>
      </c>
      <c r="C24">
        <v>0</v>
      </c>
      <c r="D24">
        <v>0</v>
      </c>
      <c r="E24" s="147">
        <v>355</v>
      </c>
      <c r="F24">
        <v>0</v>
      </c>
      <c r="G24">
        <v>0</v>
      </c>
      <c r="H24">
        <v>0</v>
      </c>
      <c r="I24">
        <v>0</v>
      </c>
      <c r="J24">
        <v>0.4</v>
      </c>
    </row>
    <row r="25" spans="1:10" x14ac:dyDescent="0.3">
      <c r="A25" s="147">
        <v>10400</v>
      </c>
      <c r="B25">
        <v>10400</v>
      </c>
      <c r="C25">
        <v>0</v>
      </c>
      <c r="D25">
        <v>0</v>
      </c>
      <c r="E25" s="147">
        <v>470</v>
      </c>
      <c r="F25">
        <v>0</v>
      </c>
      <c r="G25">
        <v>0</v>
      </c>
      <c r="H25">
        <v>0</v>
      </c>
      <c r="I25">
        <v>0</v>
      </c>
      <c r="J25">
        <v>0.4</v>
      </c>
    </row>
    <row r="26" spans="1:10" x14ac:dyDescent="0.3">
      <c r="A26" s="147">
        <v>10600</v>
      </c>
      <c r="B26">
        <v>10600</v>
      </c>
      <c r="C26">
        <v>0</v>
      </c>
      <c r="D26">
        <v>0</v>
      </c>
      <c r="E26" s="147">
        <v>1530</v>
      </c>
      <c r="F26">
        <v>0</v>
      </c>
      <c r="G26">
        <v>0</v>
      </c>
      <c r="H26">
        <v>0</v>
      </c>
      <c r="I26">
        <v>0</v>
      </c>
      <c r="J26">
        <v>0.4</v>
      </c>
    </row>
    <row r="27" spans="1:10" x14ac:dyDescent="0.3">
      <c r="A27" s="147">
        <v>10800</v>
      </c>
      <c r="B27">
        <v>10800</v>
      </c>
      <c r="C27">
        <v>0</v>
      </c>
      <c r="D27">
        <v>0</v>
      </c>
      <c r="E27" s="147">
        <v>781</v>
      </c>
      <c r="F27">
        <v>0</v>
      </c>
      <c r="G27">
        <v>0</v>
      </c>
      <c r="H27">
        <v>0</v>
      </c>
      <c r="I27">
        <v>0</v>
      </c>
      <c r="J27">
        <v>0.5</v>
      </c>
    </row>
    <row r="28" spans="1:10" x14ac:dyDescent="0.3">
      <c r="A28" s="147">
        <v>11000</v>
      </c>
      <c r="B28">
        <v>11000</v>
      </c>
      <c r="C28">
        <v>0</v>
      </c>
      <c r="D28">
        <v>0</v>
      </c>
      <c r="E28" s="147">
        <v>14983</v>
      </c>
      <c r="F28">
        <v>0</v>
      </c>
      <c r="G28">
        <v>0</v>
      </c>
      <c r="H28">
        <v>0</v>
      </c>
      <c r="I28">
        <v>0</v>
      </c>
      <c r="J28">
        <v>0.5</v>
      </c>
    </row>
    <row r="29" spans="1:10" x14ac:dyDescent="0.3">
      <c r="A29" s="147">
        <v>11100</v>
      </c>
      <c r="B29">
        <v>11100</v>
      </c>
      <c r="C29">
        <v>0</v>
      </c>
      <c r="D29">
        <v>0</v>
      </c>
      <c r="E29" s="147">
        <v>483</v>
      </c>
      <c r="F29">
        <v>0</v>
      </c>
      <c r="G29">
        <v>0</v>
      </c>
      <c r="H29">
        <v>0</v>
      </c>
      <c r="I29">
        <v>0</v>
      </c>
      <c r="J29">
        <v>0.5</v>
      </c>
    </row>
    <row r="30" spans="1:10" x14ac:dyDescent="0.3">
      <c r="A30" s="147">
        <v>11200</v>
      </c>
      <c r="B30">
        <v>11200</v>
      </c>
      <c r="C30">
        <v>0</v>
      </c>
      <c r="D30">
        <v>0</v>
      </c>
      <c r="E30" s="147">
        <v>216</v>
      </c>
      <c r="F30">
        <v>0</v>
      </c>
      <c r="G30">
        <v>0</v>
      </c>
      <c r="H30">
        <v>0</v>
      </c>
      <c r="I30">
        <v>0</v>
      </c>
      <c r="J30">
        <v>0.5</v>
      </c>
    </row>
    <row r="31" spans="1:10" x14ac:dyDescent="0.3">
      <c r="A31" s="147">
        <v>11300</v>
      </c>
      <c r="B31">
        <v>11300</v>
      </c>
      <c r="C31">
        <v>0</v>
      </c>
      <c r="D31">
        <v>0</v>
      </c>
      <c r="E31" s="147">
        <v>263</v>
      </c>
      <c r="F31">
        <v>0</v>
      </c>
      <c r="G31">
        <v>0</v>
      </c>
      <c r="H31">
        <v>0</v>
      </c>
      <c r="I31">
        <v>0</v>
      </c>
      <c r="J31">
        <v>0.5</v>
      </c>
    </row>
    <row r="32" spans="1:10" x14ac:dyDescent="0.3">
      <c r="A32" s="147">
        <v>11400</v>
      </c>
      <c r="B32">
        <v>11400</v>
      </c>
      <c r="C32">
        <v>0</v>
      </c>
      <c r="D32">
        <v>0</v>
      </c>
      <c r="E32" s="147">
        <v>1950</v>
      </c>
      <c r="F32">
        <v>0</v>
      </c>
      <c r="G32">
        <v>0</v>
      </c>
      <c r="H32">
        <v>0</v>
      </c>
      <c r="I32">
        <v>0</v>
      </c>
      <c r="J32">
        <v>0.5</v>
      </c>
    </row>
    <row r="33" spans="1:10" x14ac:dyDescent="0.3">
      <c r="A33" s="147">
        <v>11500</v>
      </c>
      <c r="B33">
        <v>11500</v>
      </c>
      <c r="C33">
        <v>0</v>
      </c>
      <c r="D33">
        <v>0</v>
      </c>
      <c r="E33" s="147">
        <v>902</v>
      </c>
      <c r="F33">
        <v>0</v>
      </c>
      <c r="G33">
        <v>0</v>
      </c>
      <c r="H33">
        <v>0</v>
      </c>
      <c r="I33">
        <v>0</v>
      </c>
      <c r="J33">
        <v>0.5</v>
      </c>
    </row>
    <row r="34" spans="1:10" x14ac:dyDescent="0.3">
      <c r="A34" s="147">
        <v>11600</v>
      </c>
      <c r="B34">
        <v>11600</v>
      </c>
      <c r="C34">
        <v>0</v>
      </c>
      <c r="D34">
        <v>0</v>
      </c>
      <c r="E34" s="147">
        <v>578</v>
      </c>
      <c r="F34">
        <v>0</v>
      </c>
      <c r="G34">
        <v>0</v>
      </c>
      <c r="H34">
        <v>0</v>
      </c>
      <c r="I34">
        <v>0</v>
      </c>
      <c r="J34">
        <v>0.6</v>
      </c>
    </row>
    <row r="35" spans="1:10" x14ac:dyDescent="0.3">
      <c r="A35" s="147">
        <v>11700</v>
      </c>
      <c r="B35">
        <v>11700</v>
      </c>
      <c r="C35">
        <v>0</v>
      </c>
      <c r="D35">
        <v>0</v>
      </c>
      <c r="E35" s="147">
        <v>796</v>
      </c>
      <c r="F35">
        <v>0</v>
      </c>
      <c r="G35">
        <v>0</v>
      </c>
      <c r="H35">
        <v>0</v>
      </c>
      <c r="I35">
        <v>0</v>
      </c>
      <c r="J35">
        <v>0.6</v>
      </c>
    </row>
    <row r="36" spans="1:10" x14ac:dyDescent="0.3">
      <c r="A36" s="147">
        <v>11800</v>
      </c>
      <c r="B36">
        <v>11800</v>
      </c>
      <c r="C36">
        <v>0</v>
      </c>
      <c r="D36">
        <v>0</v>
      </c>
      <c r="E36" s="147">
        <v>633</v>
      </c>
      <c r="F36">
        <v>0</v>
      </c>
      <c r="G36">
        <v>0</v>
      </c>
      <c r="H36">
        <v>0</v>
      </c>
      <c r="I36">
        <v>0</v>
      </c>
      <c r="J36">
        <v>0.6</v>
      </c>
    </row>
    <row r="37" spans="1:10" x14ac:dyDescent="0.3">
      <c r="A37" s="147">
        <v>11900</v>
      </c>
      <c r="B37">
        <v>11900</v>
      </c>
      <c r="C37">
        <v>0</v>
      </c>
      <c r="D37">
        <v>0</v>
      </c>
      <c r="E37" s="147">
        <v>536</v>
      </c>
      <c r="F37">
        <v>0</v>
      </c>
      <c r="G37">
        <v>0</v>
      </c>
      <c r="H37">
        <v>0</v>
      </c>
      <c r="I37">
        <v>0</v>
      </c>
      <c r="J37">
        <v>0.6</v>
      </c>
    </row>
    <row r="38" spans="1:10" x14ac:dyDescent="0.3">
      <c r="A38" s="147">
        <v>12000</v>
      </c>
      <c r="B38">
        <v>12000</v>
      </c>
      <c r="C38">
        <v>0</v>
      </c>
      <c r="D38">
        <v>8</v>
      </c>
      <c r="E38" s="147">
        <v>9021</v>
      </c>
      <c r="F38">
        <v>0.5</v>
      </c>
      <c r="G38">
        <v>0.5</v>
      </c>
      <c r="H38">
        <v>0.5</v>
      </c>
      <c r="I38">
        <v>0.5</v>
      </c>
      <c r="J38">
        <v>0.6</v>
      </c>
    </row>
    <row r="39" spans="1:10" x14ac:dyDescent="0.3">
      <c r="A39" s="147">
        <v>12100</v>
      </c>
      <c r="B39">
        <v>12100</v>
      </c>
      <c r="C39">
        <v>0</v>
      </c>
      <c r="D39">
        <v>0</v>
      </c>
      <c r="E39" s="147">
        <v>856</v>
      </c>
      <c r="F39">
        <v>0</v>
      </c>
      <c r="G39">
        <v>0</v>
      </c>
      <c r="H39">
        <v>0</v>
      </c>
      <c r="I39">
        <v>0</v>
      </c>
      <c r="J39">
        <v>0.6</v>
      </c>
    </row>
    <row r="40" spans="1:10" x14ac:dyDescent="0.3">
      <c r="A40" s="147">
        <v>12200</v>
      </c>
      <c r="B40">
        <v>12200</v>
      </c>
      <c r="C40">
        <v>0</v>
      </c>
      <c r="D40">
        <v>0</v>
      </c>
      <c r="E40" s="147">
        <v>1042</v>
      </c>
      <c r="F40">
        <v>0</v>
      </c>
      <c r="G40">
        <v>0</v>
      </c>
      <c r="H40">
        <v>0</v>
      </c>
      <c r="I40">
        <v>0</v>
      </c>
      <c r="J40">
        <v>0.6</v>
      </c>
    </row>
    <row r="41" spans="1:10" x14ac:dyDescent="0.3">
      <c r="A41" s="147">
        <v>12300</v>
      </c>
      <c r="B41">
        <v>12300</v>
      </c>
      <c r="C41">
        <v>0</v>
      </c>
      <c r="D41">
        <v>0</v>
      </c>
      <c r="E41" s="147">
        <v>807</v>
      </c>
      <c r="F41">
        <v>0</v>
      </c>
      <c r="G41">
        <v>0</v>
      </c>
      <c r="H41">
        <v>0</v>
      </c>
      <c r="I41">
        <v>0</v>
      </c>
      <c r="J41">
        <v>0.7</v>
      </c>
    </row>
    <row r="42" spans="1:10" x14ac:dyDescent="0.3">
      <c r="A42" s="147">
        <v>12400</v>
      </c>
      <c r="B42">
        <v>12400</v>
      </c>
      <c r="C42">
        <v>0</v>
      </c>
      <c r="D42">
        <v>0</v>
      </c>
      <c r="E42" s="147">
        <v>1411</v>
      </c>
      <c r="F42">
        <v>0</v>
      </c>
      <c r="G42">
        <v>0</v>
      </c>
      <c r="H42">
        <v>0</v>
      </c>
      <c r="I42">
        <v>0</v>
      </c>
      <c r="J42">
        <v>0.7</v>
      </c>
    </row>
    <row r="43" spans="1:10" x14ac:dyDescent="0.3">
      <c r="A43" s="147">
        <v>12500</v>
      </c>
      <c r="B43">
        <v>12500</v>
      </c>
      <c r="C43">
        <v>0</v>
      </c>
      <c r="D43">
        <v>0</v>
      </c>
      <c r="E43" s="147">
        <v>1635</v>
      </c>
      <c r="F43">
        <v>0</v>
      </c>
      <c r="G43">
        <v>0</v>
      </c>
      <c r="H43">
        <v>0</v>
      </c>
      <c r="I43">
        <v>0</v>
      </c>
      <c r="J43">
        <v>0.7</v>
      </c>
    </row>
    <row r="44" spans="1:10" x14ac:dyDescent="0.3">
      <c r="A44" s="147">
        <v>12600</v>
      </c>
      <c r="B44">
        <v>12600</v>
      </c>
      <c r="C44">
        <v>0</v>
      </c>
      <c r="D44">
        <v>0</v>
      </c>
      <c r="E44" s="147">
        <v>966</v>
      </c>
      <c r="F44">
        <v>0</v>
      </c>
      <c r="G44">
        <v>0</v>
      </c>
      <c r="H44">
        <v>0</v>
      </c>
      <c r="I44">
        <v>0</v>
      </c>
      <c r="J44">
        <v>0.7</v>
      </c>
    </row>
    <row r="45" spans="1:10" x14ac:dyDescent="0.3">
      <c r="A45" s="147">
        <v>12700</v>
      </c>
      <c r="B45">
        <v>12700</v>
      </c>
      <c r="C45">
        <v>0</v>
      </c>
      <c r="D45">
        <v>20</v>
      </c>
      <c r="E45" s="147">
        <v>3342</v>
      </c>
      <c r="F45">
        <v>0.7</v>
      </c>
      <c r="G45">
        <v>0.7</v>
      </c>
      <c r="H45">
        <v>0.6</v>
      </c>
      <c r="I45">
        <v>0.6</v>
      </c>
      <c r="J45">
        <v>0.7</v>
      </c>
    </row>
    <row r="46" spans="1:10" x14ac:dyDescent="0.3">
      <c r="A46" s="147">
        <v>12800</v>
      </c>
      <c r="B46">
        <v>12800</v>
      </c>
      <c r="C46">
        <v>0</v>
      </c>
      <c r="D46">
        <v>500</v>
      </c>
      <c r="E46" s="147">
        <v>954</v>
      </c>
      <c r="F46">
        <v>0.6</v>
      </c>
      <c r="G46">
        <v>0.6</v>
      </c>
      <c r="H46">
        <v>0.6</v>
      </c>
      <c r="I46">
        <v>0.6</v>
      </c>
      <c r="J46">
        <v>0.8</v>
      </c>
    </row>
    <row r="47" spans="1:10" x14ac:dyDescent="0.3">
      <c r="A47" s="147">
        <v>12900</v>
      </c>
      <c r="B47">
        <v>12900</v>
      </c>
      <c r="C47">
        <v>0</v>
      </c>
      <c r="D47">
        <v>0</v>
      </c>
      <c r="E47" s="147">
        <v>621</v>
      </c>
      <c r="F47">
        <v>0</v>
      </c>
      <c r="G47">
        <v>0</v>
      </c>
      <c r="H47">
        <v>0</v>
      </c>
      <c r="I47">
        <v>0</v>
      </c>
      <c r="J47">
        <v>0.8</v>
      </c>
    </row>
    <row r="48" spans="1:10" x14ac:dyDescent="0.3">
      <c r="A48" s="147">
        <v>13000</v>
      </c>
      <c r="B48">
        <v>13000</v>
      </c>
      <c r="C48">
        <v>0</v>
      </c>
      <c r="D48">
        <v>9</v>
      </c>
      <c r="E48" s="147">
        <v>8871</v>
      </c>
      <c r="F48">
        <v>0.6</v>
      </c>
      <c r="G48">
        <v>0.6</v>
      </c>
      <c r="H48">
        <v>0.6</v>
      </c>
      <c r="I48">
        <v>0.6</v>
      </c>
      <c r="J48">
        <v>0.8</v>
      </c>
    </row>
    <row r="49" spans="1:10" x14ac:dyDescent="0.3">
      <c r="A49" s="147">
        <v>13100</v>
      </c>
      <c r="B49">
        <v>13100</v>
      </c>
      <c r="C49">
        <v>0</v>
      </c>
      <c r="D49">
        <v>1</v>
      </c>
      <c r="E49" s="147">
        <v>686</v>
      </c>
      <c r="F49">
        <v>0.8</v>
      </c>
      <c r="G49">
        <v>0.8</v>
      </c>
      <c r="H49">
        <v>0.8</v>
      </c>
      <c r="I49">
        <v>0.8</v>
      </c>
      <c r="J49">
        <v>0.9</v>
      </c>
    </row>
    <row r="50" spans="1:10" x14ac:dyDescent="0.3">
      <c r="A50" s="147">
        <v>13200</v>
      </c>
      <c r="B50">
        <v>13200</v>
      </c>
      <c r="C50">
        <v>0</v>
      </c>
      <c r="D50">
        <v>0</v>
      </c>
      <c r="E50" s="147">
        <v>5164</v>
      </c>
      <c r="F50">
        <v>0</v>
      </c>
      <c r="G50">
        <v>0</v>
      </c>
      <c r="H50">
        <v>0</v>
      </c>
      <c r="I50">
        <v>0</v>
      </c>
      <c r="J50">
        <v>0.9</v>
      </c>
    </row>
    <row r="51" spans="1:10" x14ac:dyDescent="0.3">
      <c r="A51" s="147">
        <v>13300</v>
      </c>
      <c r="B51">
        <v>13300</v>
      </c>
      <c r="C51">
        <v>0</v>
      </c>
      <c r="D51">
        <v>464</v>
      </c>
      <c r="E51" s="147">
        <v>1673</v>
      </c>
      <c r="F51">
        <v>0.8</v>
      </c>
      <c r="G51">
        <v>0.9</v>
      </c>
      <c r="H51">
        <v>0.7</v>
      </c>
      <c r="I51">
        <v>0.9</v>
      </c>
      <c r="J51">
        <v>0.9</v>
      </c>
    </row>
    <row r="52" spans="1:10" x14ac:dyDescent="0.3">
      <c r="A52" s="147">
        <v>13400</v>
      </c>
      <c r="B52">
        <v>13400</v>
      </c>
      <c r="C52">
        <v>0</v>
      </c>
      <c r="D52">
        <v>0</v>
      </c>
      <c r="E52" s="147">
        <v>1855</v>
      </c>
      <c r="F52">
        <v>0</v>
      </c>
      <c r="G52">
        <v>0</v>
      </c>
      <c r="H52">
        <v>0</v>
      </c>
      <c r="I52">
        <v>0</v>
      </c>
      <c r="J52">
        <v>1</v>
      </c>
    </row>
    <row r="53" spans="1:10" x14ac:dyDescent="0.3">
      <c r="A53" s="147">
        <v>13500</v>
      </c>
      <c r="B53">
        <v>13500</v>
      </c>
      <c r="C53">
        <v>0</v>
      </c>
      <c r="D53">
        <v>511</v>
      </c>
      <c r="E53" s="147">
        <v>12368</v>
      </c>
      <c r="F53">
        <v>1</v>
      </c>
      <c r="G53">
        <v>1.4</v>
      </c>
      <c r="H53">
        <v>1</v>
      </c>
      <c r="I53">
        <v>1.4</v>
      </c>
      <c r="J53">
        <v>1</v>
      </c>
    </row>
    <row r="54" spans="1:10" x14ac:dyDescent="0.3">
      <c r="A54" s="147">
        <v>13600</v>
      </c>
      <c r="B54">
        <v>13600</v>
      </c>
      <c r="C54">
        <v>0</v>
      </c>
      <c r="D54">
        <v>0</v>
      </c>
      <c r="E54" s="147">
        <v>2198</v>
      </c>
      <c r="F54">
        <v>0</v>
      </c>
      <c r="G54">
        <v>0</v>
      </c>
      <c r="H54">
        <v>0</v>
      </c>
      <c r="I54">
        <v>0</v>
      </c>
      <c r="J54">
        <v>1.1000000000000001</v>
      </c>
    </row>
    <row r="55" spans="1:10" x14ac:dyDescent="0.3">
      <c r="A55" s="147">
        <v>13700</v>
      </c>
      <c r="B55">
        <v>13700</v>
      </c>
      <c r="C55">
        <v>0</v>
      </c>
      <c r="D55">
        <v>36</v>
      </c>
      <c r="E55" s="147">
        <v>3521</v>
      </c>
      <c r="F55">
        <v>1.2</v>
      </c>
      <c r="G55">
        <v>1.5</v>
      </c>
      <c r="H55">
        <v>1.2</v>
      </c>
      <c r="I55">
        <v>1.5</v>
      </c>
      <c r="J55">
        <v>1.2</v>
      </c>
    </row>
    <row r="56" spans="1:10" x14ac:dyDescent="0.3">
      <c r="A56" s="147">
        <v>13800</v>
      </c>
      <c r="B56">
        <v>13800</v>
      </c>
      <c r="C56">
        <v>0</v>
      </c>
      <c r="D56">
        <v>16</v>
      </c>
      <c r="E56" s="147">
        <v>5855</v>
      </c>
      <c r="F56">
        <v>1.5</v>
      </c>
      <c r="G56">
        <v>1.5</v>
      </c>
      <c r="H56">
        <v>1.5</v>
      </c>
      <c r="I56">
        <v>1.5</v>
      </c>
      <c r="J56">
        <v>1.3</v>
      </c>
    </row>
    <row r="57" spans="1:10" x14ac:dyDescent="0.3">
      <c r="A57" s="147">
        <v>13900</v>
      </c>
      <c r="B57">
        <v>13900</v>
      </c>
      <c r="C57">
        <v>0</v>
      </c>
      <c r="D57">
        <v>14</v>
      </c>
      <c r="E57" s="147">
        <v>1539</v>
      </c>
      <c r="F57">
        <v>1.3</v>
      </c>
      <c r="G57">
        <v>1.5</v>
      </c>
      <c r="H57">
        <v>1</v>
      </c>
      <c r="I57">
        <v>1.5</v>
      </c>
      <c r="J57">
        <v>1.4</v>
      </c>
    </row>
    <row r="58" spans="1:10" x14ac:dyDescent="0.3">
      <c r="A58" s="147">
        <v>14000</v>
      </c>
      <c r="B58">
        <v>14000</v>
      </c>
      <c r="C58">
        <v>0</v>
      </c>
      <c r="D58">
        <v>2157</v>
      </c>
      <c r="E58" s="147">
        <v>29574</v>
      </c>
      <c r="F58">
        <v>1.5</v>
      </c>
      <c r="G58">
        <v>1.8</v>
      </c>
      <c r="H58">
        <v>1.5</v>
      </c>
      <c r="I58">
        <v>1.5</v>
      </c>
      <c r="J58">
        <v>1.5</v>
      </c>
    </row>
    <row r="59" spans="1:10" x14ac:dyDescent="0.3">
      <c r="A59" s="147">
        <v>14100</v>
      </c>
      <c r="B59">
        <v>14100</v>
      </c>
      <c r="C59">
        <v>0</v>
      </c>
      <c r="D59">
        <v>0</v>
      </c>
      <c r="E59" s="147">
        <v>1623</v>
      </c>
      <c r="F59">
        <v>0</v>
      </c>
      <c r="G59">
        <v>0</v>
      </c>
      <c r="H59">
        <v>0</v>
      </c>
      <c r="I59">
        <v>0</v>
      </c>
      <c r="J59">
        <v>1.6</v>
      </c>
    </row>
    <row r="60" spans="1:10" x14ac:dyDescent="0.3">
      <c r="A60" s="147">
        <v>14200</v>
      </c>
      <c r="B60">
        <v>14200</v>
      </c>
      <c r="C60">
        <v>0</v>
      </c>
      <c r="D60">
        <v>3</v>
      </c>
      <c r="E60" s="147">
        <v>2871</v>
      </c>
      <c r="F60">
        <v>2</v>
      </c>
      <c r="G60">
        <v>2</v>
      </c>
      <c r="H60">
        <v>2</v>
      </c>
      <c r="I60">
        <v>2</v>
      </c>
      <c r="J60">
        <v>1.7</v>
      </c>
    </row>
    <row r="61" spans="1:10" x14ac:dyDescent="0.3">
      <c r="A61" s="147">
        <v>14300</v>
      </c>
      <c r="B61">
        <v>14300</v>
      </c>
      <c r="C61">
        <v>0</v>
      </c>
      <c r="D61">
        <v>0</v>
      </c>
      <c r="E61" s="147">
        <v>9281</v>
      </c>
      <c r="F61">
        <v>0</v>
      </c>
      <c r="G61">
        <v>0</v>
      </c>
      <c r="H61">
        <v>0</v>
      </c>
      <c r="I61">
        <v>0</v>
      </c>
      <c r="J61">
        <v>1.9</v>
      </c>
    </row>
    <row r="62" spans="1:10" x14ac:dyDescent="0.3">
      <c r="A62" s="147">
        <v>14350</v>
      </c>
      <c r="B62">
        <v>14350</v>
      </c>
      <c r="C62">
        <v>0</v>
      </c>
      <c r="D62">
        <v>0</v>
      </c>
      <c r="E62" s="147">
        <v>362</v>
      </c>
      <c r="F62">
        <v>0</v>
      </c>
      <c r="G62">
        <v>0</v>
      </c>
      <c r="H62">
        <v>0</v>
      </c>
      <c r="I62">
        <v>0</v>
      </c>
      <c r="J62">
        <v>2</v>
      </c>
    </row>
    <row r="63" spans="1:10" x14ac:dyDescent="0.3">
      <c r="A63" s="147">
        <v>14400</v>
      </c>
      <c r="B63">
        <v>14400</v>
      </c>
      <c r="C63">
        <v>0</v>
      </c>
      <c r="D63">
        <v>16</v>
      </c>
      <c r="E63" s="147">
        <v>2292</v>
      </c>
      <c r="F63">
        <v>2.5</v>
      </c>
      <c r="G63">
        <v>2.5</v>
      </c>
      <c r="H63">
        <v>2.5</v>
      </c>
      <c r="I63">
        <v>2.5</v>
      </c>
      <c r="J63">
        <v>2.1</v>
      </c>
    </row>
    <row r="64" spans="1:10" x14ac:dyDescent="0.3">
      <c r="A64" s="147">
        <v>14450</v>
      </c>
      <c r="B64">
        <v>14450</v>
      </c>
      <c r="C64">
        <v>0</v>
      </c>
      <c r="D64">
        <v>16</v>
      </c>
      <c r="E64" s="147">
        <v>92</v>
      </c>
      <c r="F64">
        <v>0</v>
      </c>
      <c r="G64">
        <v>0</v>
      </c>
      <c r="H64">
        <v>0</v>
      </c>
      <c r="I64">
        <v>0</v>
      </c>
      <c r="J64">
        <v>2.2000000000000002</v>
      </c>
    </row>
    <row r="65" spans="1:10" x14ac:dyDescent="0.3">
      <c r="A65" s="147">
        <v>14500</v>
      </c>
      <c r="B65">
        <v>14500</v>
      </c>
      <c r="C65">
        <v>0</v>
      </c>
      <c r="D65">
        <v>469</v>
      </c>
      <c r="E65" s="147">
        <v>8343</v>
      </c>
      <c r="F65">
        <v>2.6</v>
      </c>
      <c r="G65">
        <v>3.5</v>
      </c>
      <c r="H65">
        <v>2.2999999999999998</v>
      </c>
      <c r="I65">
        <v>2.5</v>
      </c>
      <c r="J65">
        <v>2.2999999999999998</v>
      </c>
    </row>
    <row r="66" spans="1:10" x14ac:dyDescent="0.3">
      <c r="A66" s="147">
        <v>14550</v>
      </c>
      <c r="B66">
        <v>14550</v>
      </c>
      <c r="C66">
        <v>0</v>
      </c>
      <c r="D66">
        <v>1</v>
      </c>
      <c r="E66" s="147">
        <v>147</v>
      </c>
      <c r="F66">
        <v>2.2000000000000002</v>
      </c>
      <c r="G66">
        <v>2.2000000000000002</v>
      </c>
      <c r="H66">
        <v>2.2000000000000002</v>
      </c>
      <c r="I66">
        <v>2.2000000000000002</v>
      </c>
      <c r="J66">
        <v>2.4</v>
      </c>
    </row>
    <row r="67" spans="1:10" x14ac:dyDescent="0.3">
      <c r="A67" s="147">
        <v>14600</v>
      </c>
      <c r="B67">
        <v>14600</v>
      </c>
      <c r="C67">
        <v>0</v>
      </c>
      <c r="D67">
        <v>3</v>
      </c>
      <c r="E67" s="147">
        <v>3200</v>
      </c>
      <c r="F67">
        <v>3.2</v>
      </c>
      <c r="G67">
        <v>3.2</v>
      </c>
      <c r="H67">
        <v>3</v>
      </c>
      <c r="I67">
        <v>3</v>
      </c>
      <c r="J67">
        <v>2.6</v>
      </c>
    </row>
    <row r="68" spans="1:10" x14ac:dyDescent="0.3">
      <c r="A68" s="147">
        <v>14650</v>
      </c>
      <c r="B68">
        <v>14650</v>
      </c>
      <c r="C68">
        <v>0</v>
      </c>
      <c r="D68">
        <v>1</v>
      </c>
      <c r="E68" s="147">
        <v>653</v>
      </c>
      <c r="F68">
        <v>3.3</v>
      </c>
      <c r="G68">
        <v>3.3</v>
      </c>
      <c r="H68">
        <v>3.3</v>
      </c>
      <c r="I68">
        <v>3.3</v>
      </c>
      <c r="J68">
        <v>2.8</v>
      </c>
    </row>
    <row r="69" spans="1:10" x14ac:dyDescent="0.3">
      <c r="A69" s="147">
        <v>14700</v>
      </c>
      <c r="B69">
        <v>14700</v>
      </c>
      <c r="C69">
        <v>0</v>
      </c>
      <c r="D69">
        <v>727</v>
      </c>
      <c r="E69" s="147">
        <v>4768</v>
      </c>
      <c r="F69">
        <v>3.2</v>
      </c>
      <c r="G69">
        <v>5</v>
      </c>
      <c r="H69">
        <v>3.2</v>
      </c>
      <c r="I69">
        <v>4</v>
      </c>
      <c r="J69">
        <v>3</v>
      </c>
    </row>
    <row r="70" spans="1:10" x14ac:dyDescent="0.3">
      <c r="A70" s="147">
        <v>14750</v>
      </c>
      <c r="B70">
        <v>14750</v>
      </c>
      <c r="C70">
        <v>0</v>
      </c>
      <c r="D70">
        <v>12</v>
      </c>
      <c r="E70" s="147">
        <v>421</v>
      </c>
      <c r="F70">
        <v>4.2</v>
      </c>
      <c r="G70">
        <v>4.2</v>
      </c>
      <c r="H70">
        <v>4.2</v>
      </c>
      <c r="I70">
        <v>4.2</v>
      </c>
      <c r="J70">
        <v>3.2</v>
      </c>
    </row>
    <row r="71" spans="1:10" x14ac:dyDescent="0.3">
      <c r="A71" s="147">
        <v>14800</v>
      </c>
      <c r="B71">
        <v>14800</v>
      </c>
      <c r="C71">
        <v>0</v>
      </c>
      <c r="D71">
        <v>177</v>
      </c>
      <c r="E71" s="147">
        <v>4843</v>
      </c>
      <c r="F71">
        <v>3.8</v>
      </c>
      <c r="G71">
        <v>7.2</v>
      </c>
      <c r="H71">
        <v>3.3</v>
      </c>
      <c r="I71">
        <v>3.5</v>
      </c>
      <c r="J71">
        <v>3.6</v>
      </c>
    </row>
    <row r="72" spans="1:10" x14ac:dyDescent="0.3">
      <c r="A72" s="147">
        <v>14850</v>
      </c>
      <c r="B72">
        <v>14850</v>
      </c>
      <c r="C72">
        <v>0</v>
      </c>
      <c r="D72">
        <v>0</v>
      </c>
      <c r="E72" s="147">
        <v>1039</v>
      </c>
      <c r="F72">
        <v>0</v>
      </c>
      <c r="G72">
        <v>0</v>
      </c>
      <c r="H72">
        <v>0</v>
      </c>
      <c r="I72">
        <v>0</v>
      </c>
      <c r="J72">
        <v>4</v>
      </c>
    </row>
    <row r="73" spans="1:10" x14ac:dyDescent="0.3">
      <c r="A73" s="147">
        <v>14900</v>
      </c>
      <c r="B73">
        <v>14900</v>
      </c>
      <c r="C73">
        <v>0</v>
      </c>
      <c r="D73">
        <v>821</v>
      </c>
      <c r="E73" s="147">
        <v>4779</v>
      </c>
      <c r="F73">
        <v>8</v>
      </c>
      <c r="G73">
        <v>9.1</v>
      </c>
      <c r="H73">
        <v>5.5</v>
      </c>
      <c r="I73">
        <v>6.3</v>
      </c>
      <c r="J73">
        <v>4.4000000000000004</v>
      </c>
    </row>
    <row r="74" spans="1:10" x14ac:dyDescent="0.3">
      <c r="A74" s="147">
        <v>14950</v>
      </c>
      <c r="B74">
        <v>14950</v>
      </c>
      <c r="C74">
        <v>0</v>
      </c>
      <c r="D74">
        <v>205</v>
      </c>
      <c r="E74" s="147">
        <v>1370</v>
      </c>
      <c r="F74">
        <v>10.4</v>
      </c>
      <c r="G74">
        <v>10.4</v>
      </c>
      <c r="H74">
        <v>4.9000000000000004</v>
      </c>
      <c r="I74">
        <v>4.9000000000000004</v>
      </c>
      <c r="J74">
        <v>5</v>
      </c>
    </row>
    <row r="75" spans="1:10" x14ac:dyDescent="0.3">
      <c r="A75" s="147">
        <v>15000</v>
      </c>
      <c r="B75">
        <v>15000</v>
      </c>
      <c r="C75">
        <v>0</v>
      </c>
      <c r="D75">
        <v>3388</v>
      </c>
      <c r="E75" s="147">
        <v>16548</v>
      </c>
      <c r="F75">
        <v>5</v>
      </c>
      <c r="G75">
        <v>12.5</v>
      </c>
      <c r="H75">
        <v>5</v>
      </c>
      <c r="I75">
        <v>6.2</v>
      </c>
      <c r="J75">
        <v>5.8</v>
      </c>
    </row>
    <row r="76" spans="1:10" x14ac:dyDescent="0.3">
      <c r="A76" s="147">
        <v>15050</v>
      </c>
      <c r="B76">
        <v>15050</v>
      </c>
      <c r="C76">
        <v>0</v>
      </c>
      <c r="D76">
        <v>30</v>
      </c>
      <c r="E76" s="147">
        <v>824</v>
      </c>
      <c r="F76">
        <v>10.9</v>
      </c>
      <c r="G76">
        <v>13.1</v>
      </c>
      <c r="H76">
        <v>6.9</v>
      </c>
      <c r="I76">
        <v>6.9</v>
      </c>
      <c r="J76">
        <v>6.8</v>
      </c>
    </row>
    <row r="77" spans="1:10" x14ac:dyDescent="0.3">
      <c r="A77" s="147">
        <v>15100</v>
      </c>
      <c r="B77">
        <v>15100</v>
      </c>
      <c r="C77">
        <v>0</v>
      </c>
      <c r="D77">
        <v>2685</v>
      </c>
      <c r="E77" s="147">
        <v>17051</v>
      </c>
      <c r="F77">
        <v>17</v>
      </c>
      <c r="G77">
        <v>19</v>
      </c>
      <c r="H77">
        <v>8</v>
      </c>
      <c r="I77">
        <v>8</v>
      </c>
      <c r="J77">
        <v>8.1</v>
      </c>
    </row>
    <row r="78" spans="1:10" x14ac:dyDescent="0.3">
      <c r="A78" s="147">
        <v>15150</v>
      </c>
      <c r="B78">
        <v>15150</v>
      </c>
      <c r="C78">
        <v>0</v>
      </c>
      <c r="D78">
        <v>155</v>
      </c>
      <c r="E78" s="147">
        <v>687</v>
      </c>
      <c r="F78">
        <v>8.3000000000000007</v>
      </c>
      <c r="G78">
        <v>18.5</v>
      </c>
      <c r="H78">
        <v>8.3000000000000007</v>
      </c>
      <c r="I78">
        <v>11</v>
      </c>
      <c r="J78">
        <v>9.8000000000000007</v>
      </c>
    </row>
    <row r="79" spans="1:10" x14ac:dyDescent="0.3">
      <c r="A79" s="147">
        <v>15200</v>
      </c>
      <c r="B79">
        <v>15200</v>
      </c>
      <c r="C79">
        <v>0</v>
      </c>
      <c r="D79">
        <v>1540</v>
      </c>
      <c r="E79" s="147">
        <v>5974</v>
      </c>
      <c r="F79">
        <v>13</v>
      </c>
      <c r="G79">
        <v>27.5</v>
      </c>
      <c r="H79">
        <v>11.2</v>
      </c>
      <c r="I79">
        <v>11.2</v>
      </c>
      <c r="J79">
        <v>12</v>
      </c>
    </row>
    <row r="80" spans="1:10" x14ac:dyDescent="0.3">
      <c r="A80" s="147">
        <v>15250</v>
      </c>
      <c r="B80">
        <v>15250</v>
      </c>
      <c r="C80">
        <v>0</v>
      </c>
      <c r="D80">
        <v>397</v>
      </c>
      <c r="E80" s="147">
        <v>1773</v>
      </c>
      <c r="F80">
        <v>15.8</v>
      </c>
      <c r="G80">
        <v>32</v>
      </c>
      <c r="H80">
        <v>12.7</v>
      </c>
      <c r="I80">
        <v>15</v>
      </c>
      <c r="J80">
        <v>14.7</v>
      </c>
    </row>
    <row r="81" spans="1:10" x14ac:dyDescent="0.3">
      <c r="A81" s="147">
        <v>15300</v>
      </c>
      <c r="B81">
        <v>15300</v>
      </c>
      <c r="C81">
        <v>0</v>
      </c>
      <c r="D81">
        <v>668</v>
      </c>
      <c r="E81" s="147">
        <v>7468</v>
      </c>
      <c r="F81">
        <v>19.2</v>
      </c>
      <c r="G81">
        <v>43</v>
      </c>
      <c r="H81">
        <v>17.3</v>
      </c>
      <c r="I81">
        <v>18</v>
      </c>
      <c r="J81">
        <v>18</v>
      </c>
    </row>
    <row r="82" spans="1:10" x14ac:dyDescent="0.3">
      <c r="A82" s="147">
        <v>15350</v>
      </c>
      <c r="B82">
        <v>15350</v>
      </c>
      <c r="C82">
        <v>0</v>
      </c>
      <c r="D82">
        <v>145</v>
      </c>
      <c r="E82" s="147">
        <v>1397</v>
      </c>
      <c r="F82">
        <v>25</v>
      </c>
      <c r="G82">
        <v>55</v>
      </c>
      <c r="H82">
        <v>21</v>
      </c>
      <c r="I82">
        <v>21</v>
      </c>
      <c r="J82">
        <v>22</v>
      </c>
    </row>
    <row r="83" spans="1:10" x14ac:dyDescent="0.3">
      <c r="A83" s="147">
        <v>15400</v>
      </c>
      <c r="B83">
        <v>15400</v>
      </c>
      <c r="C83">
        <v>0</v>
      </c>
      <c r="D83">
        <v>2348</v>
      </c>
      <c r="E83" s="147">
        <v>4599</v>
      </c>
      <c r="F83">
        <v>28.5</v>
      </c>
      <c r="G83">
        <v>64</v>
      </c>
      <c r="H83">
        <v>25</v>
      </c>
      <c r="I83">
        <v>26</v>
      </c>
      <c r="J83">
        <v>27.1</v>
      </c>
    </row>
    <row r="84" spans="1:10" x14ac:dyDescent="0.3">
      <c r="A84" s="147">
        <v>15450</v>
      </c>
      <c r="B84">
        <v>15450</v>
      </c>
      <c r="C84">
        <v>0</v>
      </c>
      <c r="D84">
        <v>698</v>
      </c>
      <c r="E84" s="147">
        <v>2526</v>
      </c>
      <c r="F84">
        <v>35.5</v>
      </c>
      <c r="G84">
        <v>81.5</v>
      </c>
      <c r="H84">
        <v>31</v>
      </c>
      <c r="I84">
        <v>32.5</v>
      </c>
      <c r="J84">
        <v>33.299999999999997</v>
      </c>
    </row>
    <row r="85" spans="1:10" x14ac:dyDescent="0.3">
      <c r="A85" s="147">
        <v>15500</v>
      </c>
      <c r="B85">
        <v>15500</v>
      </c>
      <c r="C85">
        <v>0</v>
      </c>
      <c r="D85">
        <v>4146</v>
      </c>
      <c r="E85" s="147">
        <v>14202</v>
      </c>
      <c r="F85">
        <v>47</v>
      </c>
      <c r="G85">
        <v>97</v>
      </c>
      <c r="H85">
        <v>38.5</v>
      </c>
      <c r="I85">
        <v>41</v>
      </c>
      <c r="J85">
        <v>41.1</v>
      </c>
    </row>
    <row r="86" spans="1:10" x14ac:dyDescent="0.3">
      <c r="A86" s="147">
        <v>15550</v>
      </c>
      <c r="B86">
        <v>15550</v>
      </c>
      <c r="C86">
        <v>0</v>
      </c>
      <c r="D86">
        <v>1333</v>
      </c>
      <c r="E86" s="147">
        <v>2009</v>
      </c>
      <c r="F86">
        <v>55</v>
      </c>
      <c r="G86">
        <v>115</v>
      </c>
      <c r="H86">
        <v>49.5</v>
      </c>
      <c r="I86">
        <v>49.5</v>
      </c>
      <c r="J86">
        <v>50.6</v>
      </c>
    </row>
    <row r="87" spans="1:10" x14ac:dyDescent="0.3">
      <c r="A87" s="147">
        <v>15600</v>
      </c>
      <c r="B87">
        <v>15600</v>
      </c>
      <c r="C87">
        <v>0</v>
      </c>
      <c r="D87">
        <v>2507</v>
      </c>
      <c r="E87" s="147">
        <v>10925</v>
      </c>
      <c r="F87">
        <v>61</v>
      </c>
      <c r="G87">
        <v>139.5</v>
      </c>
      <c r="H87">
        <v>59.5</v>
      </c>
      <c r="I87">
        <v>62.5</v>
      </c>
      <c r="J87">
        <v>62.4</v>
      </c>
    </row>
    <row r="88" spans="1:10" x14ac:dyDescent="0.3">
      <c r="A88" s="147">
        <v>15650</v>
      </c>
      <c r="B88">
        <v>15650</v>
      </c>
      <c r="C88">
        <v>0</v>
      </c>
      <c r="D88">
        <v>733</v>
      </c>
      <c r="E88" s="147">
        <v>4503</v>
      </c>
      <c r="F88">
        <v>72</v>
      </c>
      <c r="G88">
        <v>151.5</v>
      </c>
      <c r="H88">
        <v>72</v>
      </c>
      <c r="I88">
        <v>78</v>
      </c>
      <c r="J88">
        <v>76.7</v>
      </c>
    </row>
    <row r="89" spans="1:10" x14ac:dyDescent="0.3">
      <c r="A89" s="147">
        <v>15700</v>
      </c>
      <c r="B89">
        <v>15700</v>
      </c>
      <c r="C89">
        <v>0</v>
      </c>
      <c r="D89">
        <v>1335</v>
      </c>
      <c r="E89" s="147">
        <v>6342</v>
      </c>
      <c r="F89">
        <v>88</v>
      </c>
      <c r="G89">
        <v>176</v>
      </c>
      <c r="H89">
        <v>85.5</v>
      </c>
      <c r="I89">
        <v>93</v>
      </c>
      <c r="J89">
        <v>94</v>
      </c>
    </row>
    <row r="90" spans="1:10" x14ac:dyDescent="0.3">
      <c r="A90" s="147">
        <v>15750</v>
      </c>
      <c r="B90">
        <v>15750</v>
      </c>
      <c r="C90">
        <v>0</v>
      </c>
      <c r="D90">
        <v>546</v>
      </c>
      <c r="E90" s="147">
        <v>1258</v>
      </c>
      <c r="F90">
        <v>172.5</v>
      </c>
      <c r="G90">
        <v>173</v>
      </c>
      <c r="H90">
        <v>115</v>
      </c>
      <c r="I90">
        <v>115</v>
      </c>
      <c r="J90">
        <v>114.5</v>
      </c>
    </row>
    <row r="91" spans="1:10" x14ac:dyDescent="0.3">
      <c r="A91" s="147">
        <v>15800</v>
      </c>
      <c r="B91">
        <v>15800</v>
      </c>
      <c r="C91">
        <v>0</v>
      </c>
      <c r="D91">
        <v>560</v>
      </c>
      <c r="E91" s="147">
        <v>7426</v>
      </c>
      <c r="F91">
        <v>138</v>
      </c>
      <c r="G91">
        <v>259</v>
      </c>
      <c r="H91">
        <v>135</v>
      </c>
      <c r="I91">
        <v>138</v>
      </c>
      <c r="J91">
        <v>138.6</v>
      </c>
    </row>
    <row r="92" spans="1:10" x14ac:dyDescent="0.3">
      <c r="A92" s="147">
        <v>15850</v>
      </c>
      <c r="B92">
        <v>15850</v>
      </c>
      <c r="C92">
        <v>0</v>
      </c>
      <c r="D92">
        <v>9</v>
      </c>
      <c r="E92" s="147">
        <v>836</v>
      </c>
      <c r="F92">
        <v>159</v>
      </c>
      <c r="G92">
        <v>278</v>
      </c>
      <c r="H92">
        <v>152</v>
      </c>
      <c r="I92">
        <v>175</v>
      </c>
      <c r="J92">
        <v>166.7</v>
      </c>
    </row>
    <row r="93" spans="1:10" x14ac:dyDescent="0.3">
      <c r="A93" s="147">
        <v>15900</v>
      </c>
      <c r="B93">
        <v>15900</v>
      </c>
      <c r="C93">
        <v>0</v>
      </c>
      <c r="D93">
        <v>627</v>
      </c>
      <c r="E93" s="147">
        <v>12655</v>
      </c>
      <c r="F93">
        <v>206.5</v>
      </c>
      <c r="G93">
        <v>317</v>
      </c>
      <c r="H93">
        <v>206.5</v>
      </c>
      <c r="I93">
        <v>208</v>
      </c>
      <c r="J93">
        <v>198.7</v>
      </c>
    </row>
    <row r="94" spans="1:10" x14ac:dyDescent="0.3">
      <c r="A94" s="147">
        <v>15950</v>
      </c>
      <c r="B94">
        <v>15950</v>
      </c>
      <c r="C94">
        <v>0</v>
      </c>
      <c r="D94">
        <v>2204</v>
      </c>
      <c r="E94" s="147">
        <v>2844</v>
      </c>
      <c r="F94">
        <v>260</v>
      </c>
      <c r="G94">
        <v>362</v>
      </c>
      <c r="H94">
        <v>260</v>
      </c>
      <c r="I94">
        <v>362</v>
      </c>
      <c r="J94">
        <v>234.5</v>
      </c>
    </row>
    <row r="95" spans="1:10" x14ac:dyDescent="0.3">
      <c r="A95" s="147">
        <v>16000</v>
      </c>
      <c r="B95">
        <v>16000</v>
      </c>
      <c r="C95">
        <v>0</v>
      </c>
      <c r="D95">
        <v>1565</v>
      </c>
      <c r="E95" s="147">
        <v>16560</v>
      </c>
      <c r="F95">
        <v>300</v>
      </c>
      <c r="G95">
        <v>403</v>
      </c>
      <c r="H95">
        <v>276</v>
      </c>
      <c r="I95">
        <v>286</v>
      </c>
      <c r="J95">
        <v>273.7</v>
      </c>
    </row>
    <row r="96" spans="1:10" x14ac:dyDescent="0.3">
      <c r="A96" s="147">
        <v>16050</v>
      </c>
      <c r="B96">
        <v>16050</v>
      </c>
      <c r="C96">
        <v>0</v>
      </c>
      <c r="D96">
        <v>0</v>
      </c>
      <c r="E96" s="147">
        <v>562</v>
      </c>
      <c r="F96">
        <v>0</v>
      </c>
      <c r="G96">
        <v>0</v>
      </c>
      <c r="H96">
        <v>0</v>
      </c>
      <c r="I96">
        <v>0</v>
      </c>
      <c r="J96">
        <v>315.60000000000002</v>
      </c>
    </row>
    <row r="97" spans="1:10" x14ac:dyDescent="0.3">
      <c r="A97" s="147">
        <v>16100</v>
      </c>
      <c r="B97">
        <v>16100</v>
      </c>
      <c r="C97">
        <v>0</v>
      </c>
      <c r="D97">
        <v>59</v>
      </c>
      <c r="E97" s="147">
        <v>1500</v>
      </c>
      <c r="F97">
        <v>415</v>
      </c>
      <c r="G97">
        <v>510</v>
      </c>
      <c r="H97">
        <v>375</v>
      </c>
      <c r="I97">
        <v>375</v>
      </c>
      <c r="J97">
        <v>359.8</v>
      </c>
    </row>
    <row r="98" spans="1:10" x14ac:dyDescent="0.3">
      <c r="A98" s="147">
        <v>16150</v>
      </c>
      <c r="B98">
        <v>16150</v>
      </c>
      <c r="C98">
        <v>0</v>
      </c>
      <c r="D98">
        <v>110</v>
      </c>
      <c r="E98" s="147">
        <v>657</v>
      </c>
      <c r="F98">
        <v>0</v>
      </c>
      <c r="G98">
        <v>0</v>
      </c>
      <c r="H98">
        <v>0</v>
      </c>
      <c r="I98">
        <v>0</v>
      </c>
      <c r="J98">
        <v>405.7</v>
      </c>
    </row>
    <row r="99" spans="1:10" x14ac:dyDescent="0.3">
      <c r="A99" s="147">
        <v>16200</v>
      </c>
      <c r="B99">
        <v>16200</v>
      </c>
      <c r="C99">
        <v>0</v>
      </c>
      <c r="D99">
        <v>12</v>
      </c>
      <c r="E99" s="147">
        <v>3155</v>
      </c>
      <c r="F99">
        <v>550</v>
      </c>
      <c r="G99">
        <v>603</v>
      </c>
      <c r="H99">
        <v>451</v>
      </c>
      <c r="I99">
        <v>451</v>
      </c>
      <c r="J99">
        <v>453</v>
      </c>
    </row>
    <row r="100" spans="1:10" x14ac:dyDescent="0.3">
      <c r="A100" s="147">
        <v>16250</v>
      </c>
      <c r="B100">
        <v>16250</v>
      </c>
      <c r="C100">
        <v>0</v>
      </c>
      <c r="D100">
        <v>800</v>
      </c>
      <c r="E100" s="147">
        <v>2468</v>
      </c>
      <c r="F100">
        <v>0</v>
      </c>
      <c r="G100">
        <v>0</v>
      </c>
      <c r="H100">
        <v>0</v>
      </c>
      <c r="I100">
        <v>0</v>
      </c>
      <c r="J100">
        <v>501.1</v>
      </c>
    </row>
    <row r="101" spans="1:10" x14ac:dyDescent="0.3">
      <c r="A101" s="147">
        <v>16300</v>
      </c>
      <c r="B101">
        <v>16300</v>
      </c>
      <c r="C101">
        <v>0</v>
      </c>
      <c r="D101">
        <v>33</v>
      </c>
      <c r="E101" s="147">
        <v>3424</v>
      </c>
      <c r="F101">
        <v>546</v>
      </c>
      <c r="G101">
        <v>705</v>
      </c>
      <c r="H101">
        <v>526</v>
      </c>
      <c r="I101">
        <v>609</v>
      </c>
      <c r="J101">
        <v>549.79999999999995</v>
      </c>
    </row>
    <row r="102" spans="1:10" x14ac:dyDescent="0.3">
      <c r="A102" s="147">
        <v>16350</v>
      </c>
      <c r="B102">
        <v>16350</v>
      </c>
      <c r="C102">
        <v>0</v>
      </c>
      <c r="D102">
        <v>0</v>
      </c>
      <c r="E102" s="147">
        <v>89</v>
      </c>
      <c r="F102">
        <v>0</v>
      </c>
      <c r="G102">
        <v>0</v>
      </c>
      <c r="H102">
        <v>0</v>
      </c>
      <c r="I102">
        <v>0</v>
      </c>
      <c r="J102">
        <v>599</v>
      </c>
    </row>
    <row r="103" spans="1:10" x14ac:dyDescent="0.3">
      <c r="A103" s="147">
        <v>16400</v>
      </c>
      <c r="B103">
        <v>16400</v>
      </c>
      <c r="C103">
        <v>0</v>
      </c>
      <c r="D103">
        <v>31</v>
      </c>
      <c r="E103" s="147">
        <v>847</v>
      </c>
      <c r="F103">
        <v>792</v>
      </c>
      <c r="G103">
        <v>792</v>
      </c>
      <c r="H103">
        <v>792</v>
      </c>
      <c r="I103">
        <v>792</v>
      </c>
      <c r="J103">
        <v>648.29999999999995</v>
      </c>
    </row>
    <row r="104" spans="1:10" x14ac:dyDescent="0.3">
      <c r="A104" s="147">
        <v>16450</v>
      </c>
      <c r="B104">
        <v>16450</v>
      </c>
      <c r="C104">
        <v>0</v>
      </c>
      <c r="D104">
        <v>2</v>
      </c>
      <c r="E104" s="147">
        <v>199</v>
      </c>
      <c r="F104">
        <v>800</v>
      </c>
      <c r="G104">
        <v>833</v>
      </c>
      <c r="H104">
        <v>800</v>
      </c>
      <c r="I104">
        <v>833</v>
      </c>
      <c r="J104">
        <v>697.9</v>
      </c>
    </row>
    <row r="105" spans="1:10" x14ac:dyDescent="0.3">
      <c r="A105" s="147">
        <v>16500</v>
      </c>
      <c r="B105">
        <v>16500</v>
      </c>
      <c r="C105">
        <v>0</v>
      </c>
      <c r="D105">
        <v>3</v>
      </c>
      <c r="E105" s="147">
        <v>3065</v>
      </c>
      <c r="F105">
        <v>775</v>
      </c>
      <c r="G105">
        <v>890</v>
      </c>
      <c r="H105">
        <v>775</v>
      </c>
      <c r="I105">
        <v>890</v>
      </c>
      <c r="J105">
        <v>747.5</v>
      </c>
    </row>
    <row r="106" spans="1:10" x14ac:dyDescent="0.3">
      <c r="A106" s="147">
        <v>16550</v>
      </c>
      <c r="B106">
        <v>16550</v>
      </c>
      <c r="C106">
        <v>0</v>
      </c>
      <c r="D106">
        <v>0</v>
      </c>
      <c r="E106" s="147">
        <v>78</v>
      </c>
      <c r="F106">
        <v>0</v>
      </c>
      <c r="G106">
        <v>0</v>
      </c>
      <c r="H106">
        <v>0</v>
      </c>
      <c r="I106">
        <v>0</v>
      </c>
      <c r="J106">
        <v>797.3</v>
      </c>
    </row>
    <row r="107" spans="1:10" x14ac:dyDescent="0.3">
      <c r="A107" s="147">
        <v>16600</v>
      </c>
      <c r="B107">
        <v>16600</v>
      </c>
      <c r="C107">
        <v>0</v>
      </c>
      <c r="D107">
        <v>0</v>
      </c>
      <c r="E107" s="147">
        <v>403</v>
      </c>
      <c r="F107">
        <v>0</v>
      </c>
      <c r="G107">
        <v>0</v>
      </c>
      <c r="H107">
        <v>0</v>
      </c>
      <c r="I107">
        <v>0</v>
      </c>
      <c r="J107">
        <v>847</v>
      </c>
    </row>
    <row r="108" spans="1:10" x14ac:dyDescent="0.3">
      <c r="A108" s="147">
        <v>16650</v>
      </c>
      <c r="B108">
        <v>16650</v>
      </c>
      <c r="C108">
        <v>0</v>
      </c>
      <c r="D108">
        <v>0</v>
      </c>
      <c r="E108" s="147">
        <v>25</v>
      </c>
      <c r="F108">
        <v>0</v>
      </c>
      <c r="G108">
        <v>0</v>
      </c>
      <c r="H108">
        <v>0</v>
      </c>
      <c r="I108">
        <v>0</v>
      </c>
      <c r="J108">
        <v>896.9</v>
      </c>
    </row>
    <row r="109" spans="1:10" x14ac:dyDescent="0.3">
      <c r="A109" s="147">
        <v>16700</v>
      </c>
      <c r="B109">
        <v>16700</v>
      </c>
      <c r="C109">
        <v>0</v>
      </c>
      <c r="D109">
        <v>0</v>
      </c>
      <c r="E109" s="147">
        <v>452</v>
      </c>
      <c r="F109">
        <v>0</v>
      </c>
      <c r="G109">
        <v>0</v>
      </c>
      <c r="H109">
        <v>0</v>
      </c>
      <c r="I109">
        <v>0</v>
      </c>
      <c r="J109">
        <v>946.7</v>
      </c>
    </row>
    <row r="110" spans="1:10" x14ac:dyDescent="0.3">
      <c r="A110" s="147">
        <v>16750</v>
      </c>
      <c r="B110">
        <v>16750</v>
      </c>
      <c r="C110">
        <v>0</v>
      </c>
      <c r="D110">
        <v>0</v>
      </c>
      <c r="E110" s="147">
        <v>32</v>
      </c>
      <c r="F110">
        <v>0</v>
      </c>
      <c r="G110">
        <v>0</v>
      </c>
      <c r="H110">
        <v>0</v>
      </c>
      <c r="I110">
        <v>0</v>
      </c>
      <c r="J110">
        <v>996.6</v>
      </c>
    </row>
    <row r="111" spans="1:10" x14ac:dyDescent="0.3">
      <c r="A111" s="147">
        <v>16800</v>
      </c>
      <c r="B111">
        <v>16800</v>
      </c>
      <c r="C111">
        <v>0</v>
      </c>
      <c r="D111">
        <v>0</v>
      </c>
      <c r="E111" s="147">
        <v>226</v>
      </c>
      <c r="F111">
        <v>0</v>
      </c>
      <c r="G111">
        <v>0</v>
      </c>
      <c r="H111">
        <v>0</v>
      </c>
      <c r="I111">
        <v>0</v>
      </c>
      <c r="J111">
        <v>1046.5</v>
      </c>
    </row>
    <row r="112" spans="1:10" x14ac:dyDescent="0.3">
      <c r="A112" s="147">
        <v>16850</v>
      </c>
      <c r="B112">
        <v>16850</v>
      </c>
      <c r="C112">
        <v>0</v>
      </c>
      <c r="D112">
        <v>0</v>
      </c>
      <c r="E112" s="147">
        <v>41</v>
      </c>
      <c r="F112">
        <v>0</v>
      </c>
      <c r="G112">
        <v>0</v>
      </c>
      <c r="H112">
        <v>0</v>
      </c>
      <c r="I112">
        <v>0</v>
      </c>
      <c r="J112">
        <v>1096.4000000000001</v>
      </c>
    </row>
    <row r="113" spans="1:10" x14ac:dyDescent="0.3">
      <c r="A113" s="147">
        <v>16900</v>
      </c>
      <c r="B113">
        <v>16900</v>
      </c>
      <c r="C113">
        <v>0</v>
      </c>
      <c r="D113">
        <v>0</v>
      </c>
      <c r="E113" s="147">
        <v>204</v>
      </c>
      <c r="F113">
        <v>0</v>
      </c>
      <c r="G113">
        <v>0</v>
      </c>
      <c r="H113">
        <v>0</v>
      </c>
      <c r="I113">
        <v>0</v>
      </c>
      <c r="J113">
        <v>1146.4000000000001</v>
      </c>
    </row>
    <row r="114" spans="1:10" x14ac:dyDescent="0.3">
      <c r="A114" s="147">
        <v>16950</v>
      </c>
      <c r="B114">
        <v>16950</v>
      </c>
      <c r="C114">
        <v>0</v>
      </c>
      <c r="D114">
        <v>0</v>
      </c>
      <c r="E114" s="147">
        <v>0</v>
      </c>
      <c r="F114">
        <v>0</v>
      </c>
      <c r="G114">
        <v>0</v>
      </c>
      <c r="H114">
        <v>0</v>
      </c>
      <c r="I114">
        <v>0</v>
      </c>
      <c r="J114">
        <v>1196.3</v>
      </c>
    </row>
    <row r="115" spans="1:10" x14ac:dyDescent="0.3">
      <c r="A115" s="147">
        <v>17000</v>
      </c>
      <c r="B115">
        <v>17000</v>
      </c>
      <c r="C115">
        <v>0</v>
      </c>
      <c r="D115">
        <v>1</v>
      </c>
      <c r="E115" s="147">
        <v>1165</v>
      </c>
      <c r="F115">
        <v>1302</v>
      </c>
      <c r="G115">
        <v>1302</v>
      </c>
      <c r="H115">
        <v>1302</v>
      </c>
      <c r="I115">
        <v>1302</v>
      </c>
      <c r="J115">
        <v>1246.2</v>
      </c>
    </row>
    <row r="116" spans="1:10" x14ac:dyDescent="0.3">
      <c r="A116" s="147">
        <v>17050</v>
      </c>
      <c r="B116">
        <v>17050</v>
      </c>
      <c r="C116">
        <v>0</v>
      </c>
      <c r="D116">
        <v>0</v>
      </c>
      <c r="E116" s="147">
        <v>0</v>
      </c>
      <c r="F116">
        <v>0</v>
      </c>
      <c r="G116">
        <v>0</v>
      </c>
      <c r="H116">
        <v>0</v>
      </c>
      <c r="I116">
        <v>0</v>
      </c>
      <c r="J116">
        <v>1296.2</v>
      </c>
    </row>
    <row r="117" spans="1:10" x14ac:dyDescent="0.3">
      <c r="A117" s="147">
        <v>17100</v>
      </c>
      <c r="B117">
        <v>17100</v>
      </c>
      <c r="C117">
        <v>0</v>
      </c>
      <c r="D117">
        <v>0</v>
      </c>
      <c r="E117" s="147">
        <v>30</v>
      </c>
      <c r="F117">
        <v>0</v>
      </c>
      <c r="G117">
        <v>0</v>
      </c>
      <c r="H117">
        <v>0</v>
      </c>
      <c r="I117">
        <v>0</v>
      </c>
      <c r="J117">
        <v>1346.1</v>
      </c>
    </row>
    <row r="118" spans="1:10" x14ac:dyDescent="0.3">
      <c r="A118" s="147">
        <v>17150</v>
      </c>
      <c r="B118">
        <v>17150</v>
      </c>
      <c r="C118">
        <v>0</v>
      </c>
      <c r="D118">
        <v>0</v>
      </c>
      <c r="E118" s="147">
        <v>0</v>
      </c>
      <c r="F118">
        <v>0</v>
      </c>
      <c r="G118">
        <v>0</v>
      </c>
      <c r="H118">
        <v>0</v>
      </c>
      <c r="I118">
        <v>0</v>
      </c>
      <c r="J118">
        <v>1396.1</v>
      </c>
    </row>
    <row r="119" spans="1:10" x14ac:dyDescent="0.3">
      <c r="A119" s="147">
        <v>17200</v>
      </c>
      <c r="B119">
        <v>17200</v>
      </c>
      <c r="C119">
        <v>0</v>
      </c>
      <c r="D119">
        <v>0</v>
      </c>
      <c r="E119" s="147">
        <v>0</v>
      </c>
      <c r="F119">
        <v>0</v>
      </c>
      <c r="G119">
        <v>0</v>
      </c>
      <c r="H119">
        <v>0</v>
      </c>
      <c r="I119">
        <v>0</v>
      </c>
      <c r="J119">
        <v>1446</v>
      </c>
    </row>
    <row r="120" spans="1:10" x14ac:dyDescent="0.3">
      <c r="A120" s="147">
        <v>17250</v>
      </c>
      <c r="B120">
        <v>17250</v>
      </c>
      <c r="C120">
        <v>0</v>
      </c>
      <c r="D120">
        <v>0</v>
      </c>
      <c r="E120" s="147">
        <v>0</v>
      </c>
      <c r="F120">
        <v>0</v>
      </c>
      <c r="G120">
        <v>0</v>
      </c>
      <c r="H120">
        <v>0</v>
      </c>
      <c r="I120">
        <v>0</v>
      </c>
      <c r="J120">
        <v>1496</v>
      </c>
    </row>
    <row r="121" spans="1:10" x14ac:dyDescent="0.3">
      <c r="A121" s="147">
        <v>17300</v>
      </c>
      <c r="B121">
        <v>17300</v>
      </c>
      <c r="C121">
        <v>0</v>
      </c>
      <c r="D121">
        <v>0</v>
      </c>
      <c r="E121" s="147">
        <v>4</v>
      </c>
      <c r="F121">
        <v>0</v>
      </c>
      <c r="G121">
        <v>0</v>
      </c>
      <c r="H121">
        <v>0</v>
      </c>
      <c r="I121">
        <v>0</v>
      </c>
      <c r="J121">
        <v>1545.9</v>
      </c>
    </row>
    <row r="122" spans="1:10" x14ac:dyDescent="0.3">
      <c r="A122" s="147">
        <v>17350</v>
      </c>
      <c r="B122">
        <v>17350</v>
      </c>
      <c r="C122">
        <v>0</v>
      </c>
      <c r="D122">
        <v>0</v>
      </c>
      <c r="E122" s="147">
        <v>0</v>
      </c>
      <c r="F122">
        <v>0</v>
      </c>
      <c r="G122">
        <v>0</v>
      </c>
      <c r="H122">
        <v>0</v>
      </c>
      <c r="I122">
        <v>0</v>
      </c>
      <c r="J122">
        <v>1595.9</v>
      </c>
    </row>
    <row r="123" spans="1:10" x14ac:dyDescent="0.3">
      <c r="A123" s="147">
        <v>17400</v>
      </c>
      <c r="B123">
        <v>17400</v>
      </c>
      <c r="C123">
        <v>0</v>
      </c>
      <c r="D123">
        <v>0</v>
      </c>
      <c r="E123" s="147">
        <v>3</v>
      </c>
      <c r="F123">
        <v>0</v>
      </c>
      <c r="G123">
        <v>0</v>
      </c>
      <c r="H123">
        <v>0</v>
      </c>
      <c r="I123">
        <v>0</v>
      </c>
      <c r="J123">
        <v>1645.8</v>
      </c>
    </row>
    <row r="124" spans="1:10" x14ac:dyDescent="0.3">
      <c r="A124" s="147">
        <v>17450</v>
      </c>
      <c r="B124">
        <v>17450</v>
      </c>
      <c r="C124">
        <v>0</v>
      </c>
      <c r="D124">
        <v>0</v>
      </c>
      <c r="E124" s="147">
        <v>1</v>
      </c>
      <c r="F124">
        <v>0</v>
      </c>
      <c r="G124">
        <v>0</v>
      </c>
      <c r="H124">
        <v>0</v>
      </c>
      <c r="I124">
        <v>0</v>
      </c>
      <c r="J124">
        <v>1695.8</v>
      </c>
    </row>
    <row r="125" spans="1:10" x14ac:dyDescent="0.3">
      <c r="A125" s="147">
        <v>17500</v>
      </c>
      <c r="B125">
        <v>17500</v>
      </c>
      <c r="C125">
        <v>0</v>
      </c>
      <c r="D125">
        <v>0</v>
      </c>
      <c r="E125" s="147">
        <v>10</v>
      </c>
      <c r="F125">
        <v>0</v>
      </c>
      <c r="G125">
        <v>0</v>
      </c>
      <c r="H125">
        <v>0</v>
      </c>
      <c r="I125">
        <v>0</v>
      </c>
      <c r="J125">
        <v>1745.8</v>
      </c>
    </row>
    <row r="126" spans="1:10" x14ac:dyDescent="0.3">
      <c r="A126" s="147">
        <v>17550</v>
      </c>
      <c r="B126">
        <v>17550</v>
      </c>
      <c r="C126">
        <v>0</v>
      </c>
      <c r="D126">
        <v>0</v>
      </c>
      <c r="E126" s="147">
        <v>0</v>
      </c>
      <c r="F126">
        <v>0</v>
      </c>
      <c r="G126">
        <v>0</v>
      </c>
      <c r="H126">
        <v>0</v>
      </c>
      <c r="I126">
        <v>0</v>
      </c>
      <c r="J126">
        <v>1795.7</v>
      </c>
    </row>
    <row r="127" spans="1:10" x14ac:dyDescent="0.3">
      <c r="A127" s="147">
        <v>17600</v>
      </c>
      <c r="B127">
        <v>17600</v>
      </c>
      <c r="C127">
        <v>0</v>
      </c>
      <c r="D127">
        <v>0</v>
      </c>
      <c r="E127" s="147">
        <v>3</v>
      </c>
      <c r="F127">
        <v>0</v>
      </c>
      <c r="G127">
        <v>0</v>
      </c>
      <c r="H127">
        <v>0</v>
      </c>
      <c r="I127">
        <v>0</v>
      </c>
      <c r="J127">
        <v>1845.7</v>
      </c>
    </row>
    <row r="128" spans="1:10" x14ac:dyDescent="0.3">
      <c r="A128" s="147">
        <v>17650</v>
      </c>
      <c r="B128">
        <v>17650</v>
      </c>
      <c r="C128">
        <v>0</v>
      </c>
      <c r="D128">
        <v>0</v>
      </c>
      <c r="E128" s="147">
        <v>0</v>
      </c>
      <c r="F128">
        <v>0</v>
      </c>
      <c r="G128">
        <v>0</v>
      </c>
      <c r="H128">
        <v>0</v>
      </c>
      <c r="I128">
        <v>0</v>
      </c>
      <c r="J128">
        <v>1895.6</v>
      </c>
    </row>
    <row r="129" spans="1:10" x14ac:dyDescent="0.3">
      <c r="A129" s="147">
        <v>17700</v>
      </c>
      <c r="B129">
        <v>17700</v>
      </c>
      <c r="C129">
        <v>0</v>
      </c>
      <c r="D129">
        <v>0</v>
      </c>
      <c r="E129" s="147">
        <v>0</v>
      </c>
      <c r="F129">
        <v>0</v>
      </c>
      <c r="G129">
        <v>0</v>
      </c>
      <c r="H129">
        <v>0</v>
      </c>
      <c r="I129">
        <v>0</v>
      </c>
      <c r="J129">
        <v>1945.6</v>
      </c>
    </row>
    <row r="130" spans="1:10" x14ac:dyDescent="0.3">
      <c r="A130" s="147">
        <v>17800</v>
      </c>
      <c r="B130">
        <v>17800</v>
      </c>
      <c r="C130">
        <v>0</v>
      </c>
      <c r="D130">
        <v>0</v>
      </c>
      <c r="E130" s="147">
        <v>10</v>
      </c>
      <c r="F130">
        <v>0</v>
      </c>
      <c r="G130">
        <v>0</v>
      </c>
      <c r="H130">
        <v>0</v>
      </c>
      <c r="I130">
        <v>0</v>
      </c>
      <c r="J130">
        <v>2045.5</v>
      </c>
    </row>
    <row r="131" spans="1:10" x14ac:dyDescent="0.3">
      <c r="A131" s="147">
        <v>18000</v>
      </c>
      <c r="B131">
        <v>18000</v>
      </c>
      <c r="C131">
        <v>0</v>
      </c>
      <c r="D131">
        <v>0</v>
      </c>
      <c r="E131" s="147">
        <v>12</v>
      </c>
      <c r="F131">
        <v>0</v>
      </c>
      <c r="G131">
        <v>0</v>
      </c>
      <c r="H131">
        <v>0</v>
      </c>
      <c r="I131">
        <v>0</v>
      </c>
      <c r="J131">
        <v>2245.4</v>
      </c>
    </row>
    <row r="132" spans="1:10" x14ac:dyDescent="0.3">
      <c r="A132" s="147">
        <v>18200</v>
      </c>
      <c r="B132">
        <v>18200</v>
      </c>
      <c r="C132">
        <v>0</v>
      </c>
      <c r="D132">
        <v>0</v>
      </c>
      <c r="E132" s="147">
        <v>0</v>
      </c>
      <c r="F132">
        <v>0</v>
      </c>
      <c r="G132">
        <v>0</v>
      </c>
      <c r="H132">
        <v>0</v>
      </c>
      <c r="I132">
        <v>0</v>
      </c>
      <c r="J132">
        <v>2445.1999999999998</v>
      </c>
    </row>
    <row r="133" spans="1:10" x14ac:dyDescent="0.3">
      <c r="A133" s="147">
        <v>18400</v>
      </c>
      <c r="B133">
        <v>18400</v>
      </c>
      <c r="C133">
        <v>0</v>
      </c>
      <c r="D133">
        <v>0</v>
      </c>
      <c r="E133" s="147">
        <v>10</v>
      </c>
      <c r="F133">
        <v>0</v>
      </c>
      <c r="G133">
        <v>0</v>
      </c>
      <c r="H133">
        <v>0</v>
      </c>
      <c r="I133">
        <v>0</v>
      </c>
      <c r="J133">
        <v>2645.1</v>
      </c>
    </row>
    <row r="134" spans="1:10" x14ac:dyDescent="0.3">
      <c r="A134" s="147">
        <v>18500</v>
      </c>
      <c r="B134">
        <v>18500</v>
      </c>
      <c r="C134">
        <v>0</v>
      </c>
      <c r="D134">
        <v>0</v>
      </c>
      <c r="E134" s="147">
        <v>3</v>
      </c>
      <c r="F134">
        <v>0</v>
      </c>
      <c r="G134">
        <v>0</v>
      </c>
      <c r="H134">
        <v>0</v>
      </c>
      <c r="I134">
        <v>0</v>
      </c>
      <c r="J134">
        <v>2745</v>
      </c>
    </row>
    <row r="135" spans="1:10" x14ac:dyDescent="0.3">
      <c r="A135" s="147">
        <v>18600</v>
      </c>
      <c r="B135">
        <v>18600</v>
      </c>
      <c r="C135">
        <v>0</v>
      </c>
      <c r="D135">
        <v>0</v>
      </c>
      <c r="E135" s="147">
        <v>1</v>
      </c>
      <c r="F135">
        <v>0</v>
      </c>
      <c r="G135">
        <v>0</v>
      </c>
      <c r="H135">
        <v>0</v>
      </c>
      <c r="I135">
        <v>0</v>
      </c>
      <c r="J135">
        <v>2844.9</v>
      </c>
    </row>
    <row r="136" spans="1:10" x14ac:dyDescent="0.3">
      <c r="A136" s="147">
        <v>18800</v>
      </c>
      <c r="B136">
        <v>18800</v>
      </c>
      <c r="C136">
        <v>0</v>
      </c>
      <c r="D136">
        <v>0</v>
      </c>
      <c r="E136" s="147">
        <v>2</v>
      </c>
      <c r="F136">
        <v>0</v>
      </c>
      <c r="G136">
        <v>0</v>
      </c>
      <c r="H136">
        <v>0</v>
      </c>
      <c r="I136">
        <v>0</v>
      </c>
      <c r="J136">
        <v>3044.8</v>
      </c>
    </row>
    <row r="137" spans="1:10" x14ac:dyDescent="0.3">
      <c r="A137" s="147">
        <v>19000</v>
      </c>
      <c r="B137">
        <v>19000</v>
      </c>
      <c r="C137">
        <v>0</v>
      </c>
      <c r="D137">
        <v>0</v>
      </c>
      <c r="E137" s="147">
        <v>12</v>
      </c>
      <c r="F137">
        <v>0</v>
      </c>
      <c r="G137">
        <v>0</v>
      </c>
      <c r="H137">
        <v>0</v>
      </c>
      <c r="I137">
        <v>0</v>
      </c>
      <c r="J137">
        <v>3244.6</v>
      </c>
    </row>
    <row r="138" spans="1:10" x14ac:dyDescent="0.3">
      <c r="A138" s="147">
        <v>19500</v>
      </c>
      <c r="B138">
        <v>19500</v>
      </c>
      <c r="C138">
        <v>0</v>
      </c>
      <c r="D138">
        <v>0</v>
      </c>
      <c r="E138" s="147">
        <v>0</v>
      </c>
      <c r="F138">
        <v>0</v>
      </c>
      <c r="G138">
        <v>0</v>
      </c>
      <c r="H138">
        <v>0</v>
      </c>
      <c r="I138">
        <v>0</v>
      </c>
      <c r="J138">
        <v>3744.3</v>
      </c>
    </row>
    <row r="139" spans="1:10" x14ac:dyDescent="0.3">
      <c r="A139" s="147">
        <v>20000</v>
      </c>
      <c r="B139">
        <v>20000</v>
      </c>
      <c r="C139">
        <v>0</v>
      </c>
      <c r="D139">
        <v>0</v>
      </c>
      <c r="E139" s="147">
        <v>19</v>
      </c>
      <c r="F139">
        <v>0</v>
      </c>
      <c r="G139">
        <v>0</v>
      </c>
      <c r="H139">
        <v>0</v>
      </c>
      <c r="I139">
        <v>0</v>
      </c>
      <c r="J139">
        <v>4243.8999999999996</v>
      </c>
    </row>
    <row r="140" spans="1:10" x14ac:dyDescent="0.3">
      <c r="A140" s="147">
        <v>20500</v>
      </c>
      <c r="B140">
        <v>20500</v>
      </c>
      <c r="C140">
        <v>0</v>
      </c>
      <c r="D140">
        <v>0</v>
      </c>
      <c r="E140" s="147">
        <v>10</v>
      </c>
      <c r="F140">
        <v>0</v>
      </c>
      <c r="G140">
        <v>0</v>
      </c>
      <c r="H140">
        <v>0</v>
      </c>
      <c r="I140">
        <v>0</v>
      </c>
      <c r="J140">
        <v>4743.6000000000004</v>
      </c>
    </row>
    <row r="141" spans="1:10" x14ac:dyDescent="0.3">
      <c r="A141" s="147">
        <v>21000</v>
      </c>
      <c r="B141">
        <v>21000</v>
      </c>
      <c r="C141">
        <v>0</v>
      </c>
      <c r="D141">
        <v>0</v>
      </c>
      <c r="E141" s="147">
        <v>78</v>
      </c>
      <c r="F141">
        <v>0</v>
      </c>
      <c r="G141">
        <v>0</v>
      </c>
      <c r="H141">
        <v>0</v>
      </c>
      <c r="I141">
        <v>0</v>
      </c>
      <c r="J141">
        <v>5243.2</v>
      </c>
    </row>
    <row r="142" spans="1:10" x14ac:dyDescent="0.3">
      <c r="A142" t="s">
        <v>145</v>
      </c>
      <c r="B142">
        <v>22000</v>
      </c>
      <c r="C142">
        <v>0</v>
      </c>
      <c r="D142">
        <v>2</v>
      </c>
      <c r="E142">
        <v>481</v>
      </c>
      <c r="F142">
        <v>6377</v>
      </c>
      <c r="G142">
        <v>6395</v>
      </c>
      <c r="H142">
        <v>6377</v>
      </c>
      <c r="I142">
        <v>6395</v>
      </c>
      <c r="J142">
        <v>6242.5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3CBC6-1BDD-4D3C-BFEC-940F41DC7E26}">
  <dimension ref="A1:J142"/>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2500</v>
      </c>
      <c r="B2">
        <v>2500</v>
      </c>
      <c r="C2">
        <v>0</v>
      </c>
      <c r="D2">
        <v>0</v>
      </c>
      <c r="E2" s="147">
        <v>991</v>
      </c>
      <c r="F2">
        <v>0</v>
      </c>
      <c r="G2">
        <v>0</v>
      </c>
      <c r="H2">
        <v>0</v>
      </c>
      <c r="I2">
        <v>0</v>
      </c>
      <c r="J2">
        <v>13215.2</v>
      </c>
    </row>
    <row r="3" spans="1:10" x14ac:dyDescent="0.3">
      <c r="A3" s="147">
        <v>6000</v>
      </c>
      <c r="B3">
        <v>6000</v>
      </c>
      <c r="C3">
        <v>0</v>
      </c>
      <c r="D3">
        <v>1</v>
      </c>
      <c r="E3" s="147">
        <v>362</v>
      </c>
      <c r="F3">
        <v>0</v>
      </c>
      <c r="G3">
        <v>0</v>
      </c>
      <c r="H3">
        <v>0</v>
      </c>
      <c r="I3">
        <v>0</v>
      </c>
      <c r="J3">
        <v>9718</v>
      </c>
    </row>
    <row r="4" spans="1:10" x14ac:dyDescent="0.3">
      <c r="A4" s="147">
        <v>6200</v>
      </c>
      <c r="B4">
        <v>6200</v>
      </c>
      <c r="C4">
        <v>0</v>
      </c>
      <c r="D4">
        <v>0</v>
      </c>
      <c r="E4" s="147">
        <v>60</v>
      </c>
      <c r="F4">
        <v>0</v>
      </c>
      <c r="G4">
        <v>0</v>
      </c>
      <c r="H4">
        <v>0</v>
      </c>
      <c r="I4">
        <v>0</v>
      </c>
      <c r="J4">
        <v>9518.2000000000007</v>
      </c>
    </row>
    <row r="5" spans="1:10" x14ac:dyDescent="0.3">
      <c r="A5" s="147">
        <v>6400</v>
      </c>
      <c r="B5">
        <v>6400</v>
      </c>
      <c r="C5">
        <v>0</v>
      </c>
      <c r="D5">
        <v>0</v>
      </c>
      <c r="E5" s="147">
        <v>0</v>
      </c>
      <c r="F5">
        <v>0</v>
      </c>
      <c r="G5">
        <v>0</v>
      </c>
      <c r="H5">
        <v>0</v>
      </c>
      <c r="I5">
        <v>0</v>
      </c>
      <c r="J5">
        <v>9318.4</v>
      </c>
    </row>
    <row r="6" spans="1:10" x14ac:dyDescent="0.3">
      <c r="A6" s="147">
        <v>6600</v>
      </c>
      <c r="B6">
        <v>6600</v>
      </c>
      <c r="C6">
        <v>0</v>
      </c>
      <c r="D6">
        <v>0</v>
      </c>
      <c r="E6" s="147">
        <v>20</v>
      </c>
      <c r="F6">
        <v>0</v>
      </c>
      <c r="G6">
        <v>0</v>
      </c>
      <c r="H6">
        <v>0</v>
      </c>
      <c r="I6">
        <v>0</v>
      </c>
      <c r="J6">
        <v>9118.5</v>
      </c>
    </row>
    <row r="7" spans="1:10" x14ac:dyDescent="0.3">
      <c r="A7" s="147">
        <v>6800</v>
      </c>
      <c r="B7">
        <v>6800</v>
      </c>
      <c r="C7">
        <v>0</v>
      </c>
      <c r="D7">
        <v>0</v>
      </c>
      <c r="E7" s="147">
        <v>104</v>
      </c>
      <c r="F7">
        <v>0</v>
      </c>
      <c r="G7">
        <v>0</v>
      </c>
      <c r="H7">
        <v>0</v>
      </c>
      <c r="I7">
        <v>0</v>
      </c>
      <c r="J7">
        <v>8918.7000000000007</v>
      </c>
    </row>
    <row r="8" spans="1:10" x14ac:dyDescent="0.3">
      <c r="A8" s="147">
        <v>7000</v>
      </c>
      <c r="B8">
        <v>7000</v>
      </c>
      <c r="C8">
        <v>0</v>
      </c>
      <c r="D8">
        <v>0</v>
      </c>
      <c r="E8" s="147">
        <v>21</v>
      </c>
      <c r="F8">
        <v>0</v>
      </c>
      <c r="G8">
        <v>0</v>
      </c>
      <c r="H8">
        <v>0</v>
      </c>
      <c r="I8">
        <v>0</v>
      </c>
      <c r="J8">
        <v>8718.9</v>
      </c>
    </row>
    <row r="9" spans="1:10" x14ac:dyDescent="0.3">
      <c r="A9" s="147">
        <v>7200</v>
      </c>
      <c r="B9">
        <v>7200</v>
      </c>
      <c r="C9">
        <v>0</v>
      </c>
      <c r="D9">
        <v>0</v>
      </c>
      <c r="E9" s="147">
        <v>0</v>
      </c>
      <c r="F9">
        <v>0</v>
      </c>
      <c r="G9">
        <v>0</v>
      </c>
      <c r="H9">
        <v>0</v>
      </c>
      <c r="I9">
        <v>0</v>
      </c>
      <c r="J9">
        <v>8519</v>
      </c>
    </row>
    <row r="10" spans="1:10" x14ac:dyDescent="0.3">
      <c r="A10" s="147">
        <v>7400</v>
      </c>
      <c r="B10">
        <v>7400</v>
      </c>
      <c r="C10">
        <v>0</v>
      </c>
      <c r="D10">
        <v>0</v>
      </c>
      <c r="E10" s="147">
        <v>20</v>
      </c>
      <c r="F10">
        <v>0</v>
      </c>
      <c r="G10">
        <v>0</v>
      </c>
      <c r="H10">
        <v>0</v>
      </c>
      <c r="I10">
        <v>0</v>
      </c>
      <c r="J10">
        <v>8319.2000000000007</v>
      </c>
    </row>
    <row r="11" spans="1:10" x14ac:dyDescent="0.3">
      <c r="A11" s="147">
        <v>7600</v>
      </c>
      <c r="B11">
        <v>7600</v>
      </c>
      <c r="C11">
        <v>0</v>
      </c>
      <c r="D11">
        <v>0</v>
      </c>
      <c r="E11" s="147">
        <v>21</v>
      </c>
      <c r="F11">
        <v>0</v>
      </c>
      <c r="G11">
        <v>0</v>
      </c>
      <c r="H11">
        <v>0</v>
      </c>
      <c r="I11">
        <v>0</v>
      </c>
      <c r="J11">
        <v>8119.4</v>
      </c>
    </row>
    <row r="12" spans="1:10" x14ac:dyDescent="0.3">
      <c r="A12" s="147">
        <v>7800</v>
      </c>
      <c r="B12">
        <v>7800</v>
      </c>
      <c r="C12">
        <v>0</v>
      </c>
      <c r="D12">
        <v>0</v>
      </c>
      <c r="E12" s="147">
        <v>0</v>
      </c>
      <c r="F12">
        <v>0</v>
      </c>
      <c r="G12">
        <v>0</v>
      </c>
      <c r="H12">
        <v>0</v>
      </c>
      <c r="I12">
        <v>0</v>
      </c>
      <c r="J12">
        <v>7919.5</v>
      </c>
    </row>
    <row r="13" spans="1:10" x14ac:dyDescent="0.3">
      <c r="A13" s="147">
        <v>8000</v>
      </c>
      <c r="B13">
        <v>8000</v>
      </c>
      <c r="C13">
        <v>0</v>
      </c>
      <c r="D13">
        <v>0</v>
      </c>
      <c r="E13" s="147">
        <v>20</v>
      </c>
      <c r="F13">
        <v>0</v>
      </c>
      <c r="G13">
        <v>0</v>
      </c>
      <c r="H13">
        <v>0</v>
      </c>
      <c r="I13">
        <v>0</v>
      </c>
      <c r="J13">
        <v>7719.7</v>
      </c>
    </row>
    <row r="14" spans="1:10" x14ac:dyDescent="0.3">
      <c r="A14" s="147">
        <v>8200</v>
      </c>
      <c r="B14">
        <v>8200</v>
      </c>
      <c r="C14">
        <v>0</v>
      </c>
      <c r="D14">
        <v>0</v>
      </c>
      <c r="E14" s="147">
        <v>0</v>
      </c>
      <c r="F14">
        <v>0</v>
      </c>
      <c r="G14">
        <v>0</v>
      </c>
      <c r="H14">
        <v>0</v>
      </c>
      <c r="I14">
        <v>0</v>
      </c>
      <c r="J14">
        <v>7519.9</v>
      </c>
    </row>
    <row r="15" spans="1:10" x14ac:dyDescent="0.3">
      <c r="A15" s="147">
        <v>8400</v>
      </c>
      <c r="B15">
        <v>8400</v>
      </c>
      <c r="C15">
        <v>0</v>
      </c>
      <c r="D15">
        <v>0</v>
      </c>
      <c r="E15" s="147">
        <v>0</v>
      </c>
      <c r="F15">
        <v>0</v>
      </c>
      <c r="G15">
        <v>0</v>
      </c>
      <c r="H15">
        <v>0</v>
      </c>
      <c r="I15">
        <v>0</v>
      </c>
      <c r="J15">
        <v>7320</v>
      </c>
    </row>
    <row r="16" spans="1:10" x14ac:dyDescent="0.3">
      <c r="A16" s="147">
        <v>8600</v>
      </c>
      <c r="B16">
        <v>8600</v>
      </c>
      <c r="C16">
        <v>0</v>
      </c>
      <c r="D16">
        <v>0</v>
      </c>
      <c r="E16" s="147">
        <v>0</v>
      </c>
      <c r="F16">
        <v>0</v>
      </c>
      <c r="G16">
        <v>0</v>
      </c>
      <c r="H16">
        <v>0</v>
      </c>
      <c r="I16">
        <v>0</v>
      </c>
      <c r="J16">
        <v>7120.2</v>
      </c>
    </row>
    <row r="17" spans="1:10" x14ac:dyDescent="0.3">
      <c r="A17" s="147">
        <v>8800</v>
      </c>
      <c r="B17">
        <v>8800</v>
      </c>
      <c r="C17">
        <v>0</v>
      </c>
      <c r="D17">
        <v>0</v>
      </c>
      <c r="E17" s="147">
        <v>55</v>
      </c>
      <c r="F17">
        <v>0</v>
      </c>
      <c r="G17">
        <v>0</v>
      </c>
      <c r="H17">
        <v>0</v>
      </c>
      <c r="I17">
        <v>0</v>
      </c>
      <c r="J17">
        <v>6920.3</v>
      </c>
    </row>
    <row r="18" spans="1:10" x14ac:dyDescent="0.3">
      <c r="A18" s="147">
        <v>9000</v>
      </c>
      <c r="B18">
        <v>9000</v>
      </c>
      <c r="C18">
        <v>0</v>
      </c>
      <c r="D18">
        <v>0</v>
      </c>
      <c r="E18" s="147">
        <v>15</v>
      </c>
      <c r="F18">
        <v>0</v>
      </c>
      <c r="G18">
        <v>0</v>
      </c>
      <c r="H18">
        <v>0</v>
      </c>
      <c r="I18">
        <v>0</v>
      </c>
      <c r="J18">
        <v>6720.5</v>
      </c>
    </row>
    <row r="19" spans="1:10" x14ac:dyDescent="0.3">
      <c r="A19" s="147">
        <v>9200</v>
      </c>
      <c r="B19">
        <v>9200</v>
      </c>
      <c r="C19">
        <v>0</v>
      </c>
      <c r="D19">
        <v>0</v>
      </c>
      <c r="E19" s="147">
        <v>0</v>
      </c>
      <c r="F19">
        <v>0</v>
      </c>
      <c r="G19">
        <v>0</v>
      </c>
      <c r="H19">
        <v>0</v>
      </c>
      <c r="I19">
        <v>0</v>
      </c>
      <c r="J19">
        <v>6520.7</v>
      </c>
    </row>
    <row r="20" spans="1:10" x14ac:dyDescent="0.3">
      <c r="A20" s="147">
        <v>9400</v>
      </c>
      <c r="B20">
        <v>9400</v>
      </c>
      <c r="C20">
        <v>0</v>
      </c>
      <c r="D20">
        <v>0</v>
      </c>
      <c r="E20" s="147">
        <v>0</v>
      </c>
      <c r="F20">
        <v>0</v>
      </c>
      <c r="G20">
        <v>0</v>
      </c>
      <c r="H20">
        <v>0</v>
      </c>
      <c r="I20">
        <v>0</v>
      </c>
      <c r="J20">
        <v>6320.9</v>
      </c>
    </row>
    <row r="21" spans="1:10" x14ac:dyDescent="0.3">
      <c r="A21" s="147">
        <v>9600</v>
      </c>
      <c r="B21">
        <v>9600</v>
      </c>
      <c r="C21">
        <v>0</v>
      </c>
      <c r="D21">
        <v>0</v>
      </c>
      <c r="E21" s="147">
        <v>0</v>
      </c>
      <c r="F21">
        <v>0</v>
      </c>
      <c r="G21">
        <v>0</v>
      </c>
      <c r="H21">
        <v>0</v>
      </c>
      <c r="I21">
        <v>0</v>
      </c>
      <c r="J21">
        <v>6121</v>
      </c>
    </row>
    <row r="22" spans="1:10" x14ac:dyDescent="0.3">
      <c r="A22" s="147">
        <v>9800</v>
      </c>
      <c r="B22">
        <v>9800</v>
      </c>
      <c r="C22">
        <v>0</v>
      </c>
      <c r="D22">
        <v>0</v>
      </c>
      <c r="E22" s="147">
        <v>3</v>
      </c>
      <c r="F22">
        <v>0</v>
      </c>
      <c r="G22">
        <v>0</v>
      </c>
      <c r="H22">
        <v>0</v>
      </c>
      <c r="I22">
        <v>0</v>
      </c>
      <c r="J22">
        <v>5921.2</v>
      </c>
    </row>
    <row r="23" spans="1:10" x14ac:dyDescent="0.3">
      <c r="A23" s="147">
        <v>10000</v>
      </c>
      <c r="B23">
        <v>10000</v>
      </c>
      <c r="C23">
        <v>0</v>
      </c>
      <c r="D23">
        <v>0</v>
      </c>
      <c r="E23" s="147">
        <v>12</v>
      </c>
      <c r="F23">
        <v>0</v>
      </c>
      <c r="G23">
        <v>0</v>
      </c>
      <c r="H23">
        <v>0</v>
      </c>
      <c r="I23">
        <v>0</v>
      </c>
      <c r="J23">
        <v>5721.4</v>
      </c>
    </row>
    <row r="24" spans="1:10" x14ac:dyDescent="0.3">
      <c r="A24" s="147">
        <v>10200</v>
      </c>
      <c r="B24">
        <v>10200</v>
      </c>
      <c r="C24">
        <v>0</v>
      </c>
      <c r="D24">
        <v>0</v>
      </c>
      <c r="E24" s="147">
        <v>0</v>
      </c>
      <c r="F24">
        <v>0</v>
      </c>
      <c r="G24">
        <v>0</v>
      </c>
      <c r="H24">
        <v>0</v>
      </c>
      <c r="I24">
        <v>0</v>
      </c>
      <c r="J24">
        <v>5521.5</v>
      </c>
    </row>
    <row r="25" spans="1:10" x14ac:dyDescent="0.3">
      <c r="A25" s="147">
        <v>10400</v>
      </c>
      <c r="B25">
        <v>10400</v>
      </c>
      <c r="C25">
        <v>0</v>
      </c>
      <c r="D25">
        <v>0</v>
      </c>
      <c r="E25" s="147">
        <v>3</v>
      </c>
      <c r="F25">
        <v>0</v>
      </c>
      <c r="G25">
        <v>0</v>
      </c>
      <c r="H25">
        <v>0</v>
      </c>
      <c r="I25">
        <v>0</v>
      </c>
      <c r="J25">
        <v>5321.7</v>
      </c>
    </row>
    <row r="26" spans="1:10" x14ac:dyDescent="0.3">
      <c r="A26" s="147">
        <v>10600</v>
      </c>
      <c r="B26">
        <v>10600</v>
      </c>
      <c r="C26">
        <v>0</v>
      </c>
      <c r="D26">
        <v>0</v>
      </c>
      <c r="E26" s="147">
        <v>10</v>
      </c>
      <c r="F26">
        <v>0</v>
      </c>
      <c r="G26">
        <v>0</v>
      </c>
      <c r="H26">
        <v>0</v>
      </c>
      <c r="I26">
        <v>0</v>
      </c>
      <c r="J26">
        <v>5121.8999999999996</v>
      </c>
    </row>
    <row r="27" spans="1:10" x14ac:dyDescent="0.3">
      <c r="A27" s="147">
        <v>10800</v>
      </c>
      <c r="B27">
        <v>10800</v>
      </c>
      <c r="C27">
        <v>0</v>
      </c>
      <c r="D27">
        <v>0</v>
      </c>
      <c r="E27" s="147">
        <v>0</v>
      </c>
      <c r="F27">
        <v>0</v>
      </c>
      <c r="G27">
        <v>0</v>
      </c>
      <c r="H27">
        <v>0</v>
      </c>
      <c r="I27">
        <v>0</v>
      </c>
      <c r="J27">
        <v>4922.1000000000004</v>
      </c>
    </row>
    <row r="28" spans="1:10" x14ac:dyDescent="0.3">
      <c r="A28" s="147">
        <v>11000</v>
      </c>
      <c r="B28">
        <v>11000</v>
      </c>
      <c r="C28">
        <v>0</v>
      </c>
      <c r="D28">
        <v>0</v>
      </c>
      <c r="E28" s="147">
        <v>101</v>
      </c>
      <c r="F28">
        <v>0</v>
      </c>
      <c r="G28">
        <v>0</v>
      </c>
      <c r="H28">
        <v>0</v>
      </c>
      <c r="I28">
        <v>0</v>
      </c>
      <c r="J28">
        <v>4722.3</v>
      </c>
    </row>
    <row r="29" spans="1:10" x14ac:dyDescent="0.3">
      <c r="A29" s="147">
        <v>11100</v>
      </c>
      <c r="B29">
        <v>11100</v>
      </c>
      <c r="C29">
        <v>0</v>
      </c>
      <c r="D29">
        <v>0</v>
      </c>
      <c r="E29" s="147">
        <v>0</v>
      </c>
      <c r="F29">
        <v>0</v>
      </c>
      <c r="G29">
        <v>0</v>
      </c>
      <c r="H29">
        <v>0</v>
      </c>
      <c r="I29">
        <v>0</v>
      </c>
      <c r="J29">
        <v>4622.3</v>
      </c>
    </row>
    <row r="30" spans="1:10" x14ac:dyDescent="0.3">
      <c r="A30" s="147">
        <v>11200</v>
      </c>
      <c r="B30">
        <v>11200</v>
      </c>
      <c r="C30">
        <v>0</v>
      </c>
      <c r="D30">
        <v>0</v>
      </c>
      <c r="E30" s="147">
        <v>8</v>
      </c>
      <c r="F30">
        <v>0</v>
      </c>
      <c r="G30">
        <v>0</v>
      </c>
      <c r="H30">
        <v>0</v>
      </c>
      <c r="I30">
        <v>0</v>
      </c>
      <c r="J30">
        <v>4522.3999999999996</v>
      </c>
    </row>
    <row r="31" spans="1:10" x14ac:dyDescent="0.3">
      <c r="A31" s="147">
        <v>11300</v>
      </c>
      <c r="B31">
        <v>11300</v>
      </c>
      <c r="C31">
        <v>0</v>
      </c>
      <c r="D31">
        <v>0</v>
      </c>
      <c r="E31" s="147">
        <v>0</v>
      </c>
      <c r="F31">
        <v>0</v>
      </c>
      <c r="G31">
        <v>0</v>
      </c>
      <c r="H31">
        <v>0</v>
      </c>
      <c r="I31">
        <v>0</v>
      </c>
      <c r="J31">
        <v>4422.5</v>
      </c>
    </row>
    <row r="32" spans="1:10" x14ac:dyDescent="0.3">
      <c r="A32" s="147">
        <v>11400</v>
      </c>
      <c r="B32">
        <v>11400</v>
      </c>
      <c r="C32">
        <v>0</v>
      </c>
      <c r="D32">
        <v>0</v>
      </c>
      <c r="E32" s="147">
        <v>18</v>
      </c>
      <c r="F32">
        <v>0</v>
      </c>
      <c r="G32">
        <v>0</v>
      </c>
      <c r="H32">
        <v>0</v>
      </c>
      <c r="I32">
        <v>0</v>
      </c>
      <c r="J32">
        <v>4322.6000000000004</v>
      </c>
    </row>
    <row r="33" spans="1:10" x14ac:dyDescent="0.3">
      <c r="A33" s="147">
        <v>11500</v>
      </c>
      <c r="B33">
        <v>11500</v>
      </c>
      <c r="C33">
        <v>0</v>
      </c>
      <c r="D33">
        <v>0</v>
      </c>
      <c r="E33" s="147">
        <v>10</v>
      </c>
      <c r="F33">
        <v>0</v>
      </c>
      <c r="G33">
        <v>0</v>
      </c>
      <c r="H33">
        <v>0</v>
      </c>
      <c r="I33">
        <v>0</v>
      </c>
      <c r="J33">
        <v>4222.7</v>
      </c>
    </row>
    <row r="34" spans="1:10" x14ac:dyDescent="0.3">
      <c r="A34" s="147">
        <v>11600</v>
      </c>
      <c r="B34">
        <v>11600</v>
      </c>
      <c r="C34">
        <v>0</v>
      </c>
      <c r="D34">
        <v>0</v>
      </c>
      <c r="E34" s="147">
        <v>71</v>
      </c>
      <c r="F34">
        <v>0</v>
      </c>
      <c r="G34">
        <v>0</v>
      </c>
      <c r="H34">
        <v>0</v>
      </c>
      <c r="I34">
        <v>0</v>
      </c>
      <c r="J34">
        <v>4122.8</v>
      </c>
    </row>
    <row r="35" spans="1:10" x14ac:dyDescent="0.3">
      <c r="A35" s="147">
        <v>11700</v>
      </c>
      <c r="B35">
        <v>11700</v>
      </c>
      <c r="C35">
        <v>0</v>
      </c>
      <c r="D35">
        <v>0</v>
      </c>
      <c r="E35" s="147">
        <v>0</v>
      </c>
      <c r="F35">
        <v>0</v>
      </c>
      <c r="G35">
        <v>0</v>
      </c>
      <c r="H35">
        <v>0</v>
      </c>
      <c r="I35">
        <v>0</v>
      </c>
      <c r="J35">
        <v>4022.9</v>
      </c>
    </row>
    <row r="36" spans="1:10" x14ac:dyDescent="0.3">
      <c r="A36" s="147">
        <v>11800</v>
      </c>
      <c r="B36">
        <v>11800</v>
      </c>
      <c r="C36">
        <v>0</v>
      </c>
      <c r="D36">
        <v>0</v>
      </c>
      <c r="E36" s="147">
        <v>1</v>
      </c>
      <c r="F36">
        <v>0</v>
      </c>
      <c r="G36">
        <v>0</v>
      </c>
      <c r="H36">
        <v>0</v>
      </c>
      <c r="I36">
        <v>0</v>
      </c>
      <c r="J36">
        <v>3923</v>
      </c>
    </row>
    <row r="37" spans="1:10" x14ac:dyDescent="0.3">
      <c r="A37" s="147">
        <v>11900</v>
      </c>
      <c r="B37">
        <v>11900</v>
      </c>
      <c r="C37">
        <v>0</v>
      </c>
      <c r="D37">
        <v>0</v>
      </c>
      <c r="E37" s="147">
        <v>18</v>
      </c>
      <c r="F37">
        <v>0</v>
      </c>
      <c r="G37">
        <v>0</v>
      </c>
      <c r="H37">
        <v>0</v>
      </c>
      <c r="I37">
        <v>0</v>
      </c>
      <c r="J37">
        <v>3823.1</v>
      </c>
    </row>
    <row r="38" spans="1:10" x14ac:dyDescent="0.3">
      <c r="A38" s="147">
        <v>12000</v>
      </c>
      <c r="B38">
        <v>12000</v>
      </c>
      <c r="C38">
        <v>0</v>
      </c>
      <c r="D38">
        <v>20</v>
      </c>
      <c r="E38" s="147">
        <v>402</v>
      </c>
      <c r="F38">
        <v>0</v>
      </c>
      <c r="G38">
        <v>0</v>
      </c>
      <c r="H38">
        <v>0</v>
      </c>
      <c r="I38">
        <v>0</v>
      </c>
      <c r="J38">
        <v>3723.2</v>
      </c>
    </row>
    <row r="39" spans="1:10" x14ac:dyDescent="0.3">
      <c r="A39" s="147">
        <v>12100</v>
      </c>
      <c r="B39">
        <v>12100</v>
      </c>
      <c r="C39">
        <v>0</v>
      </c>
      <c r="D39">
        <v>0</v>
      </c>
      <c r="E39" s="147">
        <v>115</v>
      </c>
      <c r="F39">
        <v>0</v>
      </c>
      <c r="G39">
        <v>0</v>
      </c>
      <c r="H39">
        <v>0</v>
      </c>
      <c r="I39">
        <v>0</v>
      </c>
      <c r="J39">
        <v>3623.3</v>
      </c>
    </row>
    <row r="40" spans="1:10" x14ac:dyDescent="0.3">
      <c r="A40" s="147">
        <v>12200</v>
      </c>
      <c r="B40">
        <v>12200</v>
      </c>
      <c r="C40">
        <v>0</v>
      </c>
      <c r="D40">
        <v>0</v>
      </c>
      <c r="E40" s="147">
        <v>1</v>
      </c>
      <c r="F40">
        <v>0</v>
      </c>
      <c r="G40">
        <v>0</v>
      </c>
      <c r="H40">
        <v>0</v>
      </c>
      <c r="I40">
        <v>0</v>
      </c>
      <c r="J40">
        <v>3523.5</v>
      </c>
    </row>
    <row r="41" spans="1:10" x14ac:dyDescent="0.3">
      <c r="A41" s="147">
        <v>12300</v>
      </c>
      <c r="B41">
        <v>12300</v>
      </c>
      <c r="C41">
        <v>0</v>
      </c>
      <c r="D41">
        <v>0</v>
      </c>
      <c r="E41" s="147">
        <v>36</v>
      </c>
      <c r="F41">
        <v>0</v>
      </c>
      <c r="G41">
        <v>0</v>
      </c>
      <c r="H41">
        <v>0</v>
      </c>
      <c r="I41">
        <v>0</v>
      </c>
      <c r="J41">
        <v>3423.6</v>
      </c>
    </row>
    <row r="42" spans="1:10" x14ac:dyDescent="0.3">
      <c r="A42" s="147">
        <v>12400</v>
      </c>
      <c r="B42">
        <v>12400</v>
      </c>
      <c r="C42">
        <v>0</v>
      </c>
      <c r="D42">
        <v>0</v>
      </c>
      <c r="E42" s="147">
        <v>0</v>
      </c>
      <c r="F42">
        <v>0</v>
      </c>
      <c r="G42">
        <v>0</v>
      </c>
      <c r="H42">
        <v>0</v>
      </c>
      <c r="I42">
        <v>0</v>
      </c>
      <c r="J42">
        <v>3323.7</v>
      </c>
    </row>
    <row r="43" spans="1:10" x14ac:dyDescent="0.3">
      <c r="A43" s="147">
        <v>12500</v>
      </c>
      <c r="B43">
        <v>12500</v>
      </c>
      <c r="C43">
        <v>0</v>
      </c>
      <c r="D43">
        <v>0</v>
      </c>
      <c r="E43" s="147">
        <v>163</v>
      </c>
      <c r="F43">
        <v>0</v>
      </c>
      <c r="G43">
        <v>0</v>
      </c>
      <c r="H43">
        <v>0</v>
      </c>
      <c r="I43">
        <v>0</v>
      </c>
      <c r="J43">
        <v>3223.8</v>
      </c>
    </row>
    <row r="44" spans="1:10" x14ac:dyDescent="0.3">
      <c r="A44" s="147">
        <v>12600</v>
      </c>
      <c r="B44">
        <v>12600</v>
      </c>
      <c r="C44">
        <v>0</v>
      </c>
      <c r="D44">
        <v>0</v>
      </c>
      <c r="E44" s="147">
        <v>7</v>
      </c>
      <c r="F44">
        <v>0</v>
      </c>
      <c r="G44">
        <v>0</v>
      </c>
      <c r="H44">
        <v>0</v>
      </c>
      <c r="I44">
        <v>0</v>
      </c>
      <c r="J44">
        <v>3123.9</v>
      </c>
    </row>
    <row r="45" spans="1:10" x14ac:dyDescent="0.3">
      <c r="A45" s="147">
        <v>12700</v>
      </c>
      <c r="B45">
        <v>12700</v>
      </c>
      <c r="C45">
        <v>0</v>
      </c>
      <c r="D45">
        <v>0</v>
      </c>
      <c r="E45" s="147">
        <v>106</v>
      </c>
      <c r="F45">
        <v>0</v>
      </c>
      <c r="G45">
        <v>0</v>
      </c>
      <c r="H45">
        <v>0</v>
      </c>
      <c r="I45">
        <v>0</v>
      </c>
      <c r="J45">
        <v>3024</v>
      </c>
    </row>
    <row r="46" spans="1:10" x14ac:dyDescent="0.3">
      <c r="A46" s="147">
        <v>12800</v>
      </c>
      <c r="B46">
        <v>12800</v>
      </c>
      <c r="C46">
        <v>0</v>
      </c>
      <c r="D46">
        <v>0</v>
      </c>
      <c r="E46" s="147">
        <v>165</v>
      </c>
      <c r="F46">
        <v>0</v>
      </c>
      <c r="G46">
        <v>0</v>
      </c>
      <c r="H46">
        <v>0</v>
      </c>
      <c r="I46">
        <v>0</v>
      </c>
      <c r="J46">
        <v>2924.2</v>
      </c>
    </row>
    <row r="47" spans="1:10" x14ac:dyDescent="0.3">
      <c r="A47" s="147">
        <v>12900</v>
      </c>
      <c r="B47">
        <v>12900</v>
      </c>
      <c r="C47">
        <v>0</v>
      </c>
      <c r="D47">
        <v>0</v>
      </c>
      <c r="E47" s="147">
        <v>1</v>
      </c>
      <c r="F47">
        <v>0</v>
      </c>
      <c r="G47">
        <v>0</v>
      </c>
      <c r="H47">
        <v>0</v>
      </c>
      <c r="I47">
        <v>0</v>
      </c>
      <c r="J47">
        <v>2824.3</v>
      </c>
    </row>
    <row r="48" spans="1:10" x14ac:dyDescent="0.3">
      <c r="A48" s="147">
        <v>13000</v>
      </c>
      <c r="B48">
        <v>13000</v>
      </c>
      <c r="C48">
        <v>0</v>
      </c>
      <c r="D48">
        <v>0</v>
      </c>
      <c r="E48" s="147">
        <v>342</v>
      </c>
      <c r="F48">
        <v>0</v>
      </c>
      <c r="G48">
        <v>0</v>
      </c>
      <c r="H48">
        <v>0</v>
      </c>
      <c r="I48">
        <v>0</v>
      </c>
      <c r="J48">
        <v>2724.4</v>
      </c>
    </row>
    <row r="49" spans="1:10" x14ac:dyDescent="0.3">
      <c r="A49" s="147">
        <v>13100</v>
      </c>
      <c r="B49">
        <v>13100</v>
      </c>
      <c r="C49">
        <v>0</v>
      </c>
      <c r="D49">
        <v>0</v>
      </c>
      <c r="E49" s="147">
        <v>17</v>
      </c>
      <c r="F49">
        <v>0</v>
      </c>
      <c r="G49">
        <v>0</v>
      </c>
      <c r="H49">
        <v>0</v>
      </c>
      <c r="I49">
        <v>0</v>
      </c>
      <c r="J49">
        <v>2624.6</v>
      </c>
    </row>
    <row r="50" spans="1:10" x14ac:dyDescent="0.3">
      <c r="A50" s="147">
        <v>13200</v>
      </c>
      <c r="B50">
        <v>13200</v>
      </c>
      <c r="C50">
        <v>0</v>
      </c>
      <c r="D50">
        <v>0</v>
      </c>
      <c r="E50" s="147">
        <v>209</v>
      </c>
      <c r="F50">
        <v>0</v>
      </c>
      <c r="G50">
        <v>0</v>
      </c>
      <c r="H50">
        <v>0</v>
      </c>
      <c r="I50">
        <v>0</v>
      </c>
      <c r="J50">
        <v>2524.6999999999998</v>
      </c>
    </row>
    <row r="51" spans="1:10" x14ac:dyDescent="0.3">
      <c r="A51" s="147">
        <v>13300</v>
      </c>
      <c r="B51">
        <v>13300</v>
      </c>
      <c r="C51">
        <v>0</v>
      </c>
      <c r="D51">
        <v>0</v>
      </c>
      <c r="E51" s="147">
        <v>208</v>
      </c>
      <c r="F51">
        <v>0</v>
      </c>
      <c r="G51">
        <v>0</v>
      </c>
      <c r="H51">
        <v>0</v>
      </c>
      <c r="I51">
        <v>0</v>
      </c>
      <c r="J51">
        <v>2424.9</v>
      </c>
    </row>
    <row r="52" spans="1:10" x14ac:dyDescent="0.3">
      <c r="A52" s="147">
        <v>13400</v>
      </c>
      <c r="B52">
        <v>13400</v>
      </c>
      <c r="C52">
        <v>0</v>
      </c>
      <c r="D52">
        <v>1</v>
      </c>
      <c r="E52" s="147">
        <v>78</v>
      </c>
      <c r="F52">
        <v>0</v>
      </c>
      <c r="G52">
        <v>0</v>
      </c>
      <c r="H52">
        <v>0</v>
      </c>
      <c r="I52">
        <v>0</v>
      </c>
      <c r="J52">
        <v>2325</v>
      </c>
    </row>
    <row r="53" spans="1:10" x14ac:dyDescent="0.3">
      <c r="A53" s="147">
        <v>13500</v>
      </c>
      <c r="B53">
        <v>13500</v>
      </c>
      <c r="C53">
        <v>0</v>
      </c>
      <c r="D53">
        <v>0</v>
      </c>
      <c r="E53" s="147">
        <v>348</v>
      </c>
      <c r="F53">
        <v>0</v>
      </c>
      <c r="G53">
        <v>0</v>
      </c>
      <c r="H53">
        <v>0</v>
      </c>
      <c r="I53">
        <v>0</v>
      </c>
      <c r="J53">
        <v>2225.1999999999998</v>
      </c>
    </row>
    <row r="54" spans="1:10" x14ac:dyDescent="0.3">
      <c r="A54" s="147">
        <v>13600</v>
      </c>
      <c r="B54">
        <v>13600</v>
      </c>
      <c r="C54">
        <v>0</v>
      </c>
      <c r="D54">
        <v>0</v>
      </c>
      <c r="E54" s="147">
        <v>53</v>
      </c>
      <c r="F54">
        <v>0</v>
      </c>
      <c r="G54">
        <v>0</v>
      </c>
      <c r="H54">
        <v>0</v>
      </c>
      <c r="I54">
        <v>0</v>
      </c>
      <c r="J54">
        <v>2125.4</v>
      </c>
    </row>
    <row r="55" spans="1:10" x14ac:dyDescent="0.3">
      <c r="A55" s="147">
        <v>13700</v>
      </c>
      <c r="B55">
        <v>13700</v>
      </c>
      <c r="C55">
        <v>0</v>
      </c>
      <c r="D55">
        <v>0</v>
      </c>
      <c r="E55" s="147">
        <v>967</v>
      </c>
      <c r="F55">
        <v>0</v>
      </c>
      <c r="G55">
        <v>0</v>
      </c>
      <c r="H55">
        <v>0</v>
      </c>
      <c r="I55">
        <v>0</v>
      </c>
      <c r="J55">
        <v>2025.6</v>
      </c>
    </row>
    <row r="56" spans="1:10" x14ac:dyDescent="0.3">
      <c r="A56" s="147">
        <v>13800</v>
      </c>
      <c r="B56">
        <v>13800</v>
      </c>
      <c r="C56">
        <v>0</v>
      </c>
      <c r="D56">
        <v>0</v>
      </c>
      <c r="E56" s="147">
        <v>139</v>
      </c>
      <c r="F56">
        <v>0</v>
      </c>
      <c r="G56">
        <v>0</v>
      </c>
      <c r="H56">
        <v>0</v>
      </c>
      <c r="I56">
        <v>0</v>
      </c>
      <c r="J56">
        <v>1925.8</v>
      </c>
    </row>
    <row r="57" spans="1:10" x14ac:dyDescent="0.3">
      <c r="A57" s="147">
        <v>13900</v>
      </c>
      <c r="B57">
        <v>13900</v>
      </c>
      <c r="C57">
        <v>0</v>
      </c>
      <c r="D57">
        <v>0</v>
      </c>
      <c r="E57" s="147">
        <v>282</v>
      </c>
      <c r="F57">
        <v>0</v>
      </c>
      <c r="G57">
        <v>0</v>
      </c>
      <c r="H57">
        <v>0</v>
      </c>
      <c r="I57">
        <v>0</v>
      </c>
      <c r="J57">
        <v>1826</v>
      </c>
    </row>
    <row r="58" spans="1:10" x14ac:dyDescent="0.3">
      <c r="A58" s="147">
        <v>14000</v>
      </c>
      <c r="B58">
        <v>14000</v>
      </c>
      <c r="C58">
        <v>0</v>
      </c>
      <c r="D58">
        <v>0</v>
      </c>
      <c r="E58" s="147">
        <v>444</v>
      </c>
      <c r="F58">
        <v>0</v>
      </c>
      <c r="G58">
        <v>0</v>
      </c>
      <c r="H58">
        <v>0</v>
      </c>
      <c r="I58">
        <v>0</v>
      </c>
      <c r="J58">
        <v>1726.3</v>
      </c>
    </row>
    <row r="59" spans="1:10" x14ac:dyDescent="0.3">
      <c r="A59" s="147">
        <v>14100</v>
      </c>
      <c r="B59">
        <v>14100</v>
      </c>
      <c r="C59">
        <v>0</v>
      </c>
      <c r="D59">
        <v>0</v>
      </c>
      <c r="E59" s="147">
        <v>40</v>
      </c>
      <c r="F59">
        <v>0</v>
      </c>
      <c r="G59">
        <v>0</v>
      </c>
      <c r="H59">
        <v>0</v>
      </c>
      <c r="I59">
        <v>0</v>
      </c>
      <c r="J59">
        <v>1626.5</v>
      </c>
    </row>
    <row r="60" spans="1:10" x14ac:dyDescent="0.3">
      <c r="A60" s="147">
        <v>14200</v>
      </c>
      <c r="B60">
        <v>14200</v>
      </c>
      <c r="C60">
        <v>0</v>
      </c>
      <c r="D60">
        <v>1</v>
      </c>
      <c r="E60" s="147">
        <v>173</v>
      </c>
      <c r="F60">
        <v>1521</v>
      </c>
      <c r="G60">
        <v>1521</v>
      </c>
      <c r="H60">
        <v>1521</v>
      </c>
      <c r="I60">
        <v>1521</v>
      </c>
      <c r="J60">
        <v>1526.8</v>
      </c>
    </row>
    <row r="61" spans="1:10" x14ac:dyDescent="0.3">
      <c r="A61" s="147">
        <v>14300</v>
      </c>
      <c r="B61">
        <v>14300</v>
      </c>
      <c r="C61">
        <v>0</v>
      </c>
      <c r="D61">
        <v>0</v>
      </c>
      <c r="E61" s="147">
        <v>543</v>
      </c>
      <c r="F61">
        <v>0</v>
      </c>
      <c r="G61">
        <v>0</v>
      </c>
      <c r="H61">
        <v>0</v>
      </c>
      <c r="I61">
        <v>0</v>
      </c>
      <c r="J61">
        <v>1427.1</v>
      </c>
    </row>
    <row r="62" spans="1:10" x14ac:dyDescent="0.3">
      <c r="A62" s="147">
        <v>14350</v>
      </c>
      <c r="B62">
        <v>14350</v>
      </c>
      <c r="C62">
        <v>0</v>
      </c>
      <c r="D62">
        <v>0</v>
      </c>
      <c r="E62" s="147">
        <v>0</v>
      </c>
      <c r="F62">
        <v>0</v>
      </c>
      <c r="G62">
        <v>0</v>
      </c>
      <c r="H62">
        <v>0</v>
      </c>
      <c r="I62">
        <v>0</v>
      </c>
      <c r="J62">
        <v>1377.3</v>
      </c>
    </row>
    <row r="63" spans="1:10" x14ac:dyDescent="0.3">
      <c r="A63" s="147">
        <v>14400</v>
      </c>
      <c r="B63">
        <v>14400</v>
      </c>
      <c r="C63">
        <v>0</v>
      </c>
      <c r="D63">
        <v>0</v>
      </c>
      <c r="E63" s="147">
        <v>450</v>
      </c>
      <c r="F63">
        <v>0</v>
      </c>
      <c r="G63">
        <v>0</v>
      </c>
      <c r="H63">
        <v>0</v>
      </c>
      <c r="I63">
        <v>0</v>
      </c>
      <c r="J63">
        <v>1327.5</v>
      </c>
    </row>
    <row r="64" spans="1:10" x14ac:dyDescent="0.3">
      <c r="A64" s="147">
        <v>14450</v>
      </c>
      <c r="B64">
        <v>14450</v>
      </c>
      <c r="C64">
        <v>0</v>
      </c>
      <c r="D64">
        <v>0</v>
      </c>
      <c r="E64" s="147">
        <v>0</v>
      </c>
      <c r="F64">
        <v>0</v>
      </c>
      <c r="G64">
        <v>0</v>
      </c>
      <c r="H64">
        <v>0</v>
      </c>
      <c r="I64">
        <v>0</v>
      </c>
      <c r="J64">
        <v>1277.7</v>
      </c>
    </row>
    <row r="65" spans="1:10" x14ac:dyDescent="0.3">
      <c r="A65" s="147">
        <v>14500</v>
      </c>
      <c r="B65">
        <v>14500</v>
      </c>
      <c r="C65">
        <v>0</v>
      </c>
      <c r="D65">
        <v>0</v>
      </c>
      <c r="E65" s="147">
        <v>485</v>
      </c>
      <c r="F65">
        <v>0</v>
      </c>
      <c r="G65">
        <v>0</v>
      </c>
      <c r="H65">
        <v>0</v>
      </c>
      <c r="I65">
        <v>0</v>
      </c>
      <c r="J65">
        <v>1227.9000000000001</v>
      </c>
    </row>
    <row r="66" spans="1:10" x14ac:dyDescent="0.3">
      <c r="A66" s="147">
        <v>14550</v>
      </c>
      <c r="B66">
        <v>14550</v>
      </c>
      <c r="C66">
        <v>0</v>
      </c>
      <c r="D66">
        <v>0</v>
      </c>
      <c r="E66" s="147">
        <v>25</v>
      </c>
      <c r="F66">
        <v>0</v>
      </c>
      <c r="G66">
        <v>0</v>
      </c>
      <c r="H66">
        <v>0</v>
      </c>
      <c r="I66">
        <v>0</v>
      </c>
      <c r="J66">
        <v>1178.2</v>
      </c>
    </row>
    <row r="67" spans="1:10" x14ac:dyDescent="0.3">
      <c r="A67" s="147">
        <v>14600</v>
      </c>
      <c r="B67">
        <v>14600</v>
      </c>
      <c r="C67">
        <v>0</v>
      </c>
      <c r="D67">
        <v>0</v>
      </c>
      <c r="E67" s="147">
        <v>96</v>
      </c>
      <c r="F67">
        <v>0</v>
      </c>
      <c r="G67">
        <v>0</v>
      </c>
      <c r="H67">
        <v>0</v>
      </c>
      <c r="I67">
        <v>0</v>
      </c>
      <c r="J67">
        <v>1128.5</v>
      </c>
    </row>
    <row r="68" spans="1:10" x14ac:dyDescent="0.3">
      <c r="A68" s="147">
        <v>14650</v>
      </c>
      <c r="B68">
        <v>14650</v>
      </c>
      <c r="C68">
        <v>0</v>
      </c>
      <c r="D68">
        <v>0</v>
      </c>
      <c r="E68" s="147">
        <v>0</v>
      </c>
      <c r="F68">
        <v>0</v>
      </c>
      <c r="G68">
        <v>0</v>
      </c>
      <c r="H68">
        <v>0</v>
      </c>
      <c r="I68">
        <v>0</v>
      </c>
      <c r="J68">
        <v>1078.9000000000001</v>
      </c>
    </row>
    <row r="69" spans="1:10" x14ac:dyDescent="0.3">
      <c r="A69" s="147">
        <v>14700</v>
      </c>
      <c r="B69">
        <v>14700</v>
      </c>
      <c r="C69">
        <v>0</v>
      </c>
      <c r="D69">
        <v>46</v>
      </c>
      <c r="E69" s="147">
        <v>1541</v>
      </c>
      <c r="F69">
        <v>0</v>
      </c>
      <c r="G69">
        <v>0</v>
      </c>
      <c r="H69">
        <v>0</v>
      </c>
      <c r="I69">
        <v>0</v>
      </c>
      <c r="J69">
        <v>1029.3</v>
      </c>
    </row>
    <row r="70" spans="1:10" x14ac:dyDescent="0.3">
      <c r="A70" s="147">
        <v>14750</v>
      </c>
      <c r="B70">
        <v>14750</v>
      </c>
      <c r="C70">
        <v>0</v>
      </c>
      <c r="D70">
        <v>0</v>
      </c>
      <c r="E70" s="147">
        <v>1</v>
      </c>
      <c r="F70">
        <v>0</v>
      </c>
      <c r="G70">
        <v>0</v>
      </c>
      <c r="H70">
        <v>0</v>
      </c>
      <c r="I70">
        <v>0</v>
      </c>
      <c r="J70">
        <v>979.7</v>
      </c>
    </row>
    <row r="71" spans="1:10" x14ac:dyDescent="0.3">
      <c r="A71" s="147">
        <v>14800</v>
      </c>
      <c r="B71">
        <v>14800</v>
      </c>
      <c r="C71">
        <v>0</v>
      </c>
      <c r="D71">
        <v>0</v>
      </c>
      <c r="E71" s="147">
        <v>309</v>
      </c>
      <c r="F71">
        <v>0</v>
      </c>
      <c r="G71">
        <v>0</v>
      </c>
      <c r="H71">
        <v>0</v>
      </c>
      <c r="I71">
        <v>0</v>
      </c>
      <c r="J71">
        <v>930.3</v>
      </c>
    </row>
    <row r="72" spans="1:10" x14ac:dyDescent="0.3">
      <c r="A72" s="147">
        <v>14850</v>
      </c>
      <c r="B72">
        <v>14850</v>
      </c>
      <c r="C72">
        <v>0</v>
      </c>
      <c r="D72">
        <v>0</v>
      </c>
      <c r="E72" s="147">
        <v>27</v>
      </c>
      <c r="F72">
        <v>0</v>
      </c>
      <c r="G72">
        <v>0</v>
      </c>
      <c r="H72">
        <v>0</v>
      </c>
      <c r="I72">
        <v>0</v>
      </c>
      <c r="J72">
        <v>880.9</v>
      </c>
    </row>
    <row r="73" spans="1:10" x14ac:dyDescent="0.3">
      <c r="A73" s="147">
        <v>14900</v>
      </c>
      <c r="B73">
        <v>14900</v>
      </c>
      <c r="C73">
        <v>0</v>
      </c>
      <c r="D73">
        <v>0</v>
      </c>
      <c r="E73" s="147">
        <v>774</v>
      </c>
      <c r="F73">
        <v>0</v>
      </c>
      <c r="G73">
        <v>0</v>
      </c>
      <c r="H73">
        <v>0</v>
      </c>
      <c r="I73">
        <v>0</v>
      </c>
      <c r="J73">
        <v>831.7</v>
      </c>
    </row>
    <row r="74" spans="1:10" x14ac:dyDescent="0.3">
      <c r="A74" s="147">
        <v>14950</v>
      </c>
      <c r="B74">
        <v>14950</v>
      </c>
      <c r="C74">
        <v>0</v>
      </c>
      <c r="D74">
        <v>0</v>
      </c>
      <c r="E74" s="147">
        <v>4</v>
      </c>
      <c r="F74">
        <v>0</v>
      </c>
      <c r="G74">
        <v>0</v>
      </c>
      <c r="H74">
        <v>0</v>
      </c>
      <c r="I74">
        <v>0</v>
      </c>
      <c r="J74">
        <v>782.6</v>
      </c>
    </row>
    <row r="75" spans="1:10" x14ac:dyDescent="0.3">
      <c r="A75" s="147">
        <v>15000</v>
      </c>
      <c r="B75">
        <v>15000</v>
      </c>
      <c r="C75">
        <v>0</v>
      </c>
      <c r="D75">
        <v>28</v>
      </c>
      <c r="E75" s="147">
        <v>690</v>
      </c>
      <c r="F75">
        <v>700</v>
      </c>
      <c r="G75">
        <v>781</v>
      </c>
      <c r="H75">
        <v>690</v>
      </c>
      <c r="I75">
        <v>700</v>
      </c>
      <c r="J75">
        <v>733.7</v>
      </c>
    </row>
    <row r="76" spans="1:10" x14ac:dyDescent="0.3">
      <c r="A76" s="147">
        <v>15050</v>
      </c>
      <c r="B76">
        <v>15050</v>
      </c>
      <c r="C76">
        <v>0</v>
      </c>
      <c r="D76">
        <v>0</v>
      </c>
      <c r="E76" s="147">
        <v>16</v>
      </c>
      <c r="F76">
        <v>0</v>
      </c>
      <c r="G76">
        <v>0</v>
      </c>
      <c r="H76">
        <v>0</v>
      </c>
      <c r="I76">
        <v>0</v>
      </c>
      <c r="J76">
        <v>685.2</v>
      </c>
    </row>
    <row r="77" spans="1:10" x14ac:dyDescent="0.3">
      <c r="A77" s="147">
        <v>15100</v>
      </c>
      <c r="B77">
        <v>15100</v>
      </c>
      <c r="C77">
        <v>0</v>
      </c>
      <c r="D77">
        <v>0</v>
      </c>
      <c r="E77" s="147">
        <v>162</v>
      </c>
      <c r="F77">
        <v>0</v>
      </c>
      <c r="G77">
        <v>0</v>
      </c>
      <c r="H77">
        <v>0</v>
      </c>
      <c r="I77">
        <v>0</v>
      </c>
      <c r="J77">
        <v>637.29999999999995</v>
      </c>
    </row>
    <row r="78" spans="1:10" x14ac:dyDescent="0.3">
      <c r="A78" s="147">
        <v>15150</v>
      </c>
      <c r="B78">
        <v>15150</v>
      </c>
      <c r="C78">
        <v>0</v>
      </c>
      <c r="D78">
        <v>0</v>
      </c>
      <c r="E78" s="147">
        <v>102</v>
      </c>
      <c r="F78">
        <v>0</v>
      </c>
      <c r="G78">
        <v>0</v>
      </c>
      <c r="H78">
        <v>0</v>
      </c>
      <c r="I78">
        <v>0</v>
      </c>
      <c r="J78">
        <v>590</v>
      </c>
    </row>
    <row r="79" spans="1:10" x14ac:dyDescent="0.3">
      <c r="A79" s="147">
        <v>15200</v>
      </c>
      <c r="B79">
        <v>15200</v>
      </c>
      <c r="C79">
        <v>0</v>
      </c>
      <c r="D79">
        <v>1</v>
      </c>
      <c r="E79" s="147">
        <v>759</v>
      </c>
      <c r="F79">
        <v>580</v>
      </c>
      <c r="G79">
        <v>580</v>
      </c>
      <c r="H79">
        <v>580</v>
      </c>
      <c r="I79">
        <v>580</v>
      </c>
      <c r="J79">
        <v>543.5</v>
      </c>
    </row>
    <row r="80" spans="1:10" x14ac:dyDescent="0.3">
      <c r="A80" s="147">
        <v>15250</v>
      </c>
      <c r="B80">
        <v>15250</v>
      </c>
      <c r="C80">
        <v>0</v>
      </c>
      <c r="D80">
        <v>0</v>
      </c>
      <c r="E80" s="147">
        <v>104</v>
      </c>
      <c r="F80">
        <v>0</v>
      </c>
      <c r="G80">
        <v>0</v>
      </c>
      <c r="H80">
        <v>0</v>
      </c>
      <c r="I80">
        <v>0</v>
      </c>
      <c r="J80">
        <v>497.6</v>
      </c>
    </row>
    <row r="81" spans="1:10" x14ac:dyDescent="0.3">
      <c r="A81" s="147">
        <v>15300</v>
      </c>
      <c r="B81">
        <v>15300</v>
      </c>
      <c r="C81">
        <v>0</v>
      </c>
      <c r="D81">
        <v>1</v>
      </c>
      <c r="E81" s="147">
        <v>320</v>
      </c>
      <c r="F81">
        <v>0</v>
      </c>
      <c r="G81">
        <v>0</v>
      </c>
      <c r="H81">
        <v>0</v>
      </c>
      <c r="I81">
        <v>0</v>
      </c>
      <c r="J81">
        <v>452.5</v>
      </c>
    </row>
    <row r="82" spans="1:10" x14ac:dyDescent="0.3">
      <c r="A82" s="147">
        <v>15350</v>
      </c>
      <c r="B82">
        <v>15350</v>
      </c>
      <c r="C82">
        <v>0</v>
      </c>
      <c r="D82">
        <v>0</v>
      </c>
      <c r="E82" s="147">
        <v>105</v>
      </c>
      <c r="F82">
        <v>0</v>
      </c>
      <c r="G82">
        <v>0</v>
      </c>
      <c r="H82">
        <v>0</v>
      </c>
      <c r="I82">
        <v>0</v>
      </c>
      <c r="J82">
        <v>408.4</v>
      </c>
    </row>
    <row r="83" spans="1:10" x14ac:dyDescent="0.3">
      <c r="A83" s="147">
        <v>15400</v>
      </c>
      <c r="B83">
        <v>15400</v>
      </c>
      <c r="C83">
        <v>0</v>
      </c>
      <c r="D83">
        <v>14</v>
      </c>
      <c r="E83" s="147">
        <v>1183</v>
      </c>
      <c r="F83">
        <v>0</v>
      </c>
      <c r="G83">
        <v>0</v>
      </c>
      <c r="H83">
        <v>0</v>
      </c>
      <c r="I83">
        <v>0</v>
      </c>
      <c r="J83">
        <v>365.5</v>
      </c>
    </row>
    <row r="84" spans="1:10" x14ac:dyDescent="0.3">
      <c r="A84" s="147">
        <v>15450</v>
      </c>
      <c r="B84">
        <v>15450</v>
      </c>
      <c r="C84">
        <v>0</v>
      </c>
      <c r="D84">
        <v>2</v>
      </c>
      <c r="E84" s="147">
        <v>109</v>
      </c>
      <c r="F84">
        <v>300</v>
      </c>
      <c r="G84">
        <v>365</v>
      </c>
      <c r="H84">
        <v>300</v>
      </c>
      <c r="I84">
        <v>365</v>
      </c>
      <c r="J84">
        <v>324</v>
      </c>
    </row>
    <row r="85" spans="1:10" x14ac:dyDescent="0.3">
      <c r="A85" s="147">
        <v>15500</v>
      </c>
      <c r="B85">
        <v>15500</v>
      </c>
      <c r="C85">
        <v>0</v>
      </c>
      <c r="D85">
        <v>14</v>
      </c>
      <c r="E85" s="147">
        <v>6982</v>
      </c>
      <c r="F85">
        <v>263</v>
      </c>
      <c r="G85">
        <v>263</v>
      </c>
      <c r="H85">
        <v>263</v>
      </c>
      <c r="I85">
        <v>263</v>
      </c>
      <c r="J85">
        <v>284.10000000000002</v>
      </c>
    </row>
    <row r="86" spans="1:10" x14ac:dyDescent="0.3">
      <c r="A86" s="147">
        <v>15550</v>
      </c>
      <c r="B86">
        <v>15550</v>
      </c>
      <c r="C86">
        <v>0</v>
      </c>
      <c r="D86">
        <v>8</v>
      </c>
      <c r="E86" s="147">
        <v>179</v>
      </c>
      <c r="F86">
        <v>229</v>
      </c>
      <c r="G86">
        <v>260</v>
      </c>
      <c r="H86">
        <v>219</v>
      </c>
      <c r="I86">
        <v>245</v>
      </c>
      <c r="J86">
        <v>245.9</v>
      </c>
    </row>
    <row r="87" spans="1:10" x14ac:dyDescent="0.3">
      <c r="A87" s="147">
        <v>15600</v>
      </c>
      <c r="B87">
        <v>15600</v>
      </c>
      <c r="C87">
        <v>0</v>
      </c>
      <c r="D87">
        <v>186</v>
      </c>
      <c r="E87" s="147">
        <v>2174</v>
      </c>
      <c r="F87">
        <v>188</v>
      </c>
      <c r="G87">
        <v>264</v>
      </c>
      <c r="H87">
        <v>188</v>
      </c>
      <c r="I87">
        <v>247</v>
      </c>
      <c r="J87">
        <v>209.6</v>
      </c>
    </row>
    <row r="88" spans="1:10" x14ac:dyDescent="0.3">
      <c r="A88" s="147">
        <v>15650</v>
      </c>
      <c r="B88">
        <v>15650</v>
      </c>
      <c r="C88">
        <v>0</v>
      </c>
      <c r="D88">
        <v>18</v>
      </c>
      <c r="E88" s="147">
        <v>223</v>
      </c>
      <c r="F88">
        <v>158.5</v>
      </c>
      <c r="G88">
        <v>190.5</v>
      </c>
      <c r="H88">
        <v>156</v>
      </c>
      <c r="I88">
        <v>159</v>
      </c>
      <c r="J88">
        <v>175.5</v>
      </c>
    </row>
    <row r="89" spans="1:10" x14ac:dyDescent="0.3">
      <c r="A89" s="147">
        <v>15700</v>
      </c>
      <c r="B89">
        <v>15700</v>
      </c>
      <c r="C89">
        <v>0</v>
      </c>
      <c r="D89">
        <v>1068</v>
      </c>
      <c r="E89" s="147">
        <v>6596</v>
      </c>
      <c r="F89">
        <v>126</v>
      </c>
      <c r="G89">
        <v>184</v>
      </c>
      <c r="H89">
        <v>126</v>
      </c>
      <c r="I89">
        <v>145</v>
      </c>
      <c r="J89">
        <v>144.1</v>
      </c>
    </row>
    <row r="90" spans="1:10" x14ac:dyDescent="0.3">
      <c r="A90" s="147">
        <v>15750</v>
      </c>
      <c r="B90">
        <v>15750</v>
      </c>
      <c r="C90">
        <v>0</v>
      </c>
      <c r="D90">
        <v>96</v>
      </c>
      <c r="E90" s="147">
        <v>689</v>
      </c>
      <c r="F90">
        <v>138</v>
      </c>
      <c r="G90">
        <v>139</v>
      </c>
      <c r="H90">
        <v>100</v>
      </c>
      <c r="I90">
        <v>122.5</v>
      </c>
      <c r="J90">
        <v>115.8</v>
      </c>
    </row>
    <row r="91" spans="1:10" x14ac:dyDescent="0.3">
      <c r="A91" s="147">
        <v>15800</v>
      </c>
      <c r="B91">
        <v>15800</v>
      </c>
      <c r="C91">
        <v>0</v>
      </c>
      <c r="D91">
        <v>1141</v>
      </c>
      <c r="E91" s="147">
        <v>3440</v>
      </c>
      <c r="F91">
        <v>80</v>
      </c>
      <c r="G91">
        <v>120</v>
      </c>
      <c r="H91">
        <v>78</v>
      </c>
      <c r="I91">
        <v>91.5</v>
      </c>
      <c r="J91">
        <v>91.1</v>
      </c>
    </row>
    <row r="92" spans="1:10" x14ac:dyDescent="0.3">
      <c r="A92" s="147">
        <v>15850</v>
      </c>
      <c r="B92">
        <v>15850</v>
      </c>
      <c r="C92">
        <v>0</v>
      </c>
      <c r="D92">
        <v>151</v>
      </c>
      <c r="E92" s="147">
        <v>771</v>
      </c>
      <c r="F92">
        <v>68</v>
      </c>
      <c r="G92">
        <v>84</v>
      </c>
      <c r="H92">
        <v>59</v>
      </c>
      <c r="I92">
        <v>69</v>
      </c>
      <c r="J92">
        <v>70.3</v>
      </c>
    </row>
    <row r="93" spans="1:10" x14ac:dyDescent="0.3">
      <c r="A93" s="147">
        <v>15900</v>
      </c>
      <c r="B93">
        <v>15900</v>
      </c>
      <c r="C93">
        <v>0</v>
      </c>
      <c r="D93">
        <v>145</v>
      </c>
      <c r="E93" s="147">
        <v>8625</v>
      </c>
      <c r="F93">
        <v>41</v>
      </c>
      <c r="G93">
        <v>80</v>
      </c>
      <c r="H93">
        <v>41</v>
      </c>
      <c r="I93">
        <v>54.5</v>
      </c>
      <c r="J93">
        <v>53.2</v>
      </c>
    </row>
    <row r="94" spans="1:10" x14ac:dyDescent="0.3">
      <c r="A94" s="147">
        <v>15950</v>
      </c>
      <c r="B94">
        <v>15950</v>
      </c>
      <c r="C94">
        <v>0</v>
      </c>
      <c r="D94">
        <v>235</v>
      </c>
      <c r="E94" s="147">
        <v>627</v>
      </c>
      <c r="F94">
        <v>35.5</v>
      </c>
      <c r="G94">
        <v>51.5</v>
      </c>
      <c r="H94">
        <v>32</v>
      </c>
      <c r="I94">
        <v>34</v>
      </c>
      <c r="J94">
        <v>39.5</v>
      </c>
    </row>
    <row r="95" spans="1:10" x14ac:dyDescent="0.3">
      <c r="A95" s="147">
        <v>16000</v>
      </c>
      <c r="B95">
        <v>16000</v>
      </c>
      <c r="C95">
        <v>0</v>
      </c>
      <c r="D95">
        <v>2900</v>
      </c>
      <c r="E95" s="147">
        <v>15826</v>
      </c>
      <c r="F95">
        <v>29.5</v>
      </c>
      <c r="G95">
        <v>45</v>
      </c>
      <c r="H95">
        <v>24.7</v>
      </c>
      <c r="I95">
        <v>29</v>
      </c>
      <c r="J95">
        <v>28.8</v>
      </c>
    </row>
    <row r="96" spans="1:10" x14ac:dyDescent="0.3">
      <c r="A96" s="147">
        <v>16050</v>
      </c>
      <c r="B96">
        <v>16050</v>
      </c>
      <c r="C96">
        <v>0</v>
      </c>
      <c r="D96">
        <v>258</v>
      </c>
      <c r="E96" s="147">
        <v>903</v>
      </c>
      <c r="F96">
        <v>24.4</v>
      </c>
      <c r="G96">
        <v>30</v>
      </c>
      <c r="H96">
        <v>17.3</v>
      </c>
      <c r="I96">
        <v>20.6</v>
      </c>
      <c r="J96">
        <v>20.6</v>
      </c>
    </row>
    <row r="97" spans="1:10" x14ac:dyDescent="0.3">
      <c r="A97" s="147">
        <v>16100</v>
      </c>
      <c r="B97">
        <v>16100</v>
      </c>
      <c r="C97">
        <v>0</v>
      </c>
      <c r="D97">
        <v>434</v>
      </c>
      <c r="E97" s="147">
        <v>2441</v>
      </c>
      <c r="F97">
        <v>16</v>
      </c>
      <c r="G97">
        <v>21.5</v>
      </c>
      <c r="H97">
        <v>11.5</v>
      </c>
      <c r="I97">
        <v>13.2</v>
      </c>
      <c r="J97">
        <v>14.6</v>
      </c>
    </row>
    <row r="98" spans="1:10" x14ac:dyDescent="0.3">
      <c r="A98" s="147">
        <v>16150</v>
      </c>
      <c r="B98">
        <v>16150</v>
      </c>
      <c r="C98">
        <v>0</v>
      </c>
      <c r="D98">
        <v>1</v>
      </c>
      <c r="E98" s="147">
        <v>3391</v>
      </c>
      <c r="F98">
        <v>11.6</v>
      </c>
      <c r="G98">
        <v>11.6</v>
      </c>
      <c r="H98">
        <v>11.6</v>
      </c>
      <c r="I98">
        <v>11.6</v>
      </c>
      <c r="J98">
        <v>10.3</v>
      </c>
    </row>
    <row r="99" spans="1:10" x14ac:dyDescent="0.3">
      <c r="A99" s="147">
        <v>16200</v>
      </c>
      <c r="B99">
        <v>16200</v>
      </c>
      <c r="C99">
        <v>0</v>
      </c>
      <c r="D99">
        <v>213</v>
      </c>
      <c r="E99" s="147">
        <v>5062</v>
      </c>
      <c r="F99">
        <v>10</v>
      </c>
      <c r="G99">
        <v>11.5</v>
      </c>
      <c r="H99">
        <v>6</v>
      </c>
      <c r="I99">
        <v>8</v>
      </c>
      <c r="J99">
        <v>7.4</v>
      </c>
    </row>
    <row r="100" spans="1:10" x14ac:dyDescent="0.3">
      <c r="A100" s="147">
        <v>16250</v>
      </c>
      <c r="B100">
        <v>16250</v>
      </c>
      <c r="C100">
        <v>0</v>
      </c>
      <c r="D100">
        <v>13</v>
      </c>
      <c r="E100" s="147">
        <v>1605</v>
      </c>
      <c r="F100">
        <v>7</v>
      </c>
      <c r="G100">
        <v>7</v>
      </c>
      <c r="H100">
        <v>5</v>
      </c>
      <c r="I100">
        <v>5.4</v>
      </c>
      <c r="J100">
        <v>5.5</v>
      </c>
    </row>
    <row r="101" spans="1:10" x14ac:dyDescent="0.3">
      <c r="A101" s="147">
        <v>16300</v>
      </c>
      <c r="B101">
        <v>16300</v>
      </c>
      <c r="C101">
        <v>0</v>
      </c>
      <c r="D101">
        <v>328</v>
      </c>
      <c r="E101" s="147">
        <v>5725</v>
      </c>
      <c r="F101">
        <v>5.5</v>
      </c>
      <c r="G101">
        <v>6.5</v>
      </c>
      <c r="H101">
        <v>3.1</v>
      </c>
      <c r="I101">
        <v>3.1</v>
      </c>
      <c r="J101">
        <v>4.3</v>
      </c>
    </row>
    <row r="102" spans="1:10" x14ac:dyDescent="0.3">
      <c r="A102" s="147">
        <v>16350</v>
      </c>
      <c r="B102">
        <v>16350</v>
      </c>
      <c r="C102">
        <v>0</v>
      </c>
      <c r="D102">
        <v>83</v>
      </c>
      <c r="E102" s="147">
        <v>1412</v>
      </c>
      <c r="F102">
        <v>4.4000000000000004</v>
      </c>
      <c r="G102">
        <v>4.5</v>
      </c>
      <c r="H102">
        <v>3.2</v>
      </c>
      <c r="I102">
        <v>3.2</v>
      </c>
      <c r="J102">
        <v>3.5</v>
      </c>
    </row>
    <row r="103" spans="1:10" x14ac:dyDescent="0.3">
      <c r="A103" s="147">
        <v>16400</v>
      </c>
      <c r="B103">
        <v>16400</v>
      </c>
      <c r="C103">
        <v>0</v>
      </c>
      <c r="D103">
        <v>87</v>
      </c>
      <c r="E103" s="147">
        <v>3568</v>
      </c>
      <c r="F103">
        <v>4</v>
      </c>
      <c r="G103">
        <v>4</v>
      </c>
      <c r="H103">
        <v>3</v>
      </c>
      <c r="I103">
        <v>3</v>
      </c>
      <c r="J103">
        <v>2.8</v>
      </c>
    </row>
    <row r="104" spans="1:10" x14ac:dyDescent="0.3">
      <c r="A104" s="147">
        <v>16450</v>
      </c>
      <c r="B104">
        <v>16450</v>
      </c>
      <c r="C104">
        <v>0</v>
      </c>
      <c r="D104">
        <v>9</v>
      </c>
      <c r="E104" s="147">
        <v>1233</v>
      </c>
      <c r="F104">
        <v>0</v>
      </c>
      <c r="G104">
        <v>0</v>
      </c>
      <c r="H104">
        <v>0</v>
      </c>
      <c r="I104">
        <v>0</v>
      </c>
      <c r="J104">
        <v>2.2999999999999998</v>
      </c>
    </row>
    <row r="105" spans="1:10" x14ac:dyDescent="0.3">
      <c r="A105" s="147">
        <v>16500</v>
      </c>
      <c r="B105">
        <v>16500</v>
      </c>
      <c r="C105">
        <v>0</v>
      </c>
      <c r="D105">
        <v>14</v>
      </c>
      <c r="E105" s="147">
        <v>10120</v>
      </c>
      <c r="F105">
        <v>2.8</v>
      </c>
      <c r="G105">
        <v>2.8</v>
      </c>
      <c r="H105">
        <v>2.5</v>
      </c>
      <c r="I105">
        <v>2.8</v>
      </c>
      <c r="J105">
        <v>1.9</v>
      </c>
    </row>
    <row r="106" spans="1:10" x14ac:dyDescent="0.3">
      <c r="A106" s="147">
        <v>16550</v>
      </c>
      <c r="B106">
        <v>16550</v>
      </c>
      <c r="C106">
        <v>0</v>
      </c>
      <c r="D106">
        <v>33</v>
      </c>
      <c r="E106" s="147">
        <v>1035</v>
      </c>
      <c r="F106">
        <v>1.8</v>
      </c>
      <c r="G106">
        <v>2.4</v>
      </c>
      <c r="H106">
        <v>1.4</v>
      </c>
      <c r="I106">
        <v>1.4</v>
      </c>
      <c r="J106">
        <v>1.6</v>
      </c>
    </row>
    <row r="107" spans="1:10" x14ac:dyDescent="0.3">
      <c r="A107" s="147">
        <v>16600</v>
      </c>
      <c r="B107">
        <v>16600</v>
      </c>
      <c r="C107">
        <v>0</v>
      </c>
      <c r="D107">
        <v>74</v>
      </c>
      <c r="E107" s="147">
        <v>4363</v>
      </c>
      <c r="F107">
        <v>2</v>
      </c>
      <c r="G107">
        <v>2</v>
      </c>
      <c r="H107">
        <v>1.5</v>
      </c>
      <c r="I107">
        <v>1.5</v>
      </c>
      <c r="J107">
        <v>1.3</v>
      </c>
    </row>
    <row r="108" spans="1:10" x14ac:dyDescent="0.3">
      <c r="A108" s="147">
        <v>16650</v>
      </c>
      <c r="B108">
        <v>16650</v>
      </c>
      <c r="C108">
        <v>0</v>
      </c>
      <c r="D108">
        <v>38</v>
      </c>
      <c r="E108" s="147">
        <v>1207</v>
      </c>
      <c r="F108">
        <v>0</v>
      </c>
      <c r="G108">
        <v>0</v>
      </c>
      <c r="H108">
        <v>0</v>
      </c>
      <c r="I108">
        <v>0</v>
      </c>
      <c r="J108">
        <v>1.1000000000000001</v>
      </c>
    </row>
    <row r="109" spans="1:10" x14ac:dyDescent="0.3">
      <c r="A109" s="147">
        <v>16700</v>
      </c>
      <c r="B109">
        <v>16700</v>
      </c>
      <c r="C109">
        <v>0</v>
      </c>
      <c r="D109">
        <v>0</v>
      </c>
      <c r="E109" s="147">
        <v>4058</v>
      </c>
      <c r="F109">
        <v>0</v>
      </c>
      <c r="G109">
        <v>0</v>
      </c>
      <c r="H109">
        <v>0</v>
      </c>
      <c r="I109">
        <v>0</v>
      </c>
      <c r="J109">
        <v>1</v>
      </c>
    </row>
    <row r="110" spans="1:10" x14ac:dyDescent="0.3">
      <c r="A110" s="147">
        <v>16750</v>
      </c>
      <c r="B110">
        <v>16750</v>
      </c>
      <c r="C110">
        <v>0</v>
      </c>
      <c r="D110">
        <v>8</v>
      </c>
      <c r="E110" s="147">
        <v>665</v>
      </c>
      <c r="F110">
        <v>0</v>
      </c>
      <c r="G110">
        <v>0</v>
      </c>
      <c r="H110">
        <v>0</v>
      </c>
      <c r="I110">
        <v>0</v>
      </c>
      <c r="J110">
        <v>0.8</v>
      </c>
    </row>
    <row r="111" spans="1:10" x14ac:dyDescent="0.3">
      <c r="A111" s="147">
        <v>16800</v>
      </c>
      <c r="B111">
        <v>16800</v>
      </c>
      <c r="C111">
        <v>0</v>
      </c>
      <c r="D111">
        <v>1</v>
      </c>
      <c r="E111" s="147">
        <v>3980</v>
      </c>
      <c r="F111">
        <v>0</v>
      </c>
      <c r="G111">
        <v>0</v>
      </c>
      <c r="H111">
        <v>0</v>
      </c>
      <c r="I111">
        <v>0</v>
      </c>
      <c r="J111">
        <v>0.7</v>
      </c>
    </row>
    <row r="112" spans="1:10" x14ac:dyDescent="0.3">
      <c r="A112" s="147">
        <v>16850</v>
      </c>
      <c r="B112">
        <v>16850</v>
      </c>
      <c r="C112">
        <v>0</v>
      </c>
      <c r="D112">
        <v>0</v>
      </c>
      <c r="E112" s="147">
        <v>671</v>
      </c>
      <c r="F112">
        <v>0</v>
      </c>
      <c r="G112">
        <v>0</v>
      </c>
      <c r="H112">
        <v>0</v>
      </c>
      <c r="I112">
        <v>0</v>
      </c>
      <c r="J112">
        <v>0.6</v>
      </c>
    </row>
    <row r="113" spans="1:10" x14ac:dyDescent="0.3">
      <c r="A113" s="147">
        <v>16900</v>
      </c>
      <c r="B113">
        <v>16900</v>
      </c>
      <c r="C113">
        <v>0</v>
      </c>
      <c r="D113">
        <v>9</v>
      </c>
      <c r="E113" s="147">
        <v>4493</v>
      </c>
      <c r="F113">
        <v>0</v>
      </c>
      <c r="G113">
        <v>0</v>
      </c>
      <c r="H113">
        <v>0</v>
      </c>
      <c r="I113">
        <v>0</v>
      </c>
      <c r="J113">
        <v>0.6</v>
      </c>
    </row>
    <row r="114" spans="1:10" x14ac:dyDescent="0.3">
      <c r="A114" s="147">
        <v>16950</v>
      </c>
      <c r="B114">
        <v>16950</v>
      </c>
      <c r="C114">
        <v>0</v>
      </c>
      <c r="D114">
        <v>0</v>
      </c>
      <c r="E114" s="147">
        <v>503</v>
      </c>
      <c r="F114">
        <v>0</v>
      </c>
      <c r="G114">
        <v>0</v>
      </c>
      <c r="H114">
        <v>0</v>
      </c>
      <c r="I114">
        <v>0</v>
      </c>
      <c r="J114">
        <v>0.5</v>
      </c>
    </row>
    <row r="115" spans="1:10" x14ac:dyDescent="0.3">
      <c r="A115" s="147">
        <v>17000</v>
      </c>
      <c r="B115">
        <v>17000</v>
      </c>
      <c r="C115">
        <v>0</v>
      </c>
      <c r="D115">
        <v>0</v>
      </c>
      <c r="E115" s="147">
        <v>5185</v>
      </c>
      <c r="F115">
        <v>0</v>
      </c>
      <c r="G115">
        <v>0</v>
      </c>
      <c r="H115">
        <v>0</v>
      </c>
      <c r="I115">
        <v>0</v>
      </c>
      <c r="J115">
        <v>0.4</v>
      </c>
    </row>
    <row r="116" spans="1:10" x14ac:dyDescent="0.3">
      <c r="A116" s="147">
        <v>17050</v>
      </c>
      <c r="B116">
        <v>17050</v>
      </c>
      <c r="C116">
        <v>0</v>
      </c>
      <c r="D116">
        <v>18</v>
      </c>
      <c r="E116" s="147">
        <v>483</v>
      </c>
      <c r="F116">
        <v>0.6</v>
      </c>
      <c r="G116">
        <v>0.6</v>
      </c>
      <c r="H116">
        <v>0.6</v>
      </c>
      <c r="I116">
        <v>0.6</v>
      </c>
      <c r="J116">
        <v>0.4</v>
      </c>
    </row>
    <row r="117" spans="1:10" x14ac:dyDescent="0.3">
      <c r="A117" s="147">
        <v>17100</v>
      </c>
      <c r="B117">
        <v>17100</v>
      </c>
      <c r="C117">
        <v>0</v>
      </c>
      <c r="D117">
        <v>0</v>
      </c>
      <c r="E117" s="147">
        <v>1467</v>
      </c>
      <c r="F117">
        <v>0</v>
      </c>
      <c r="G117">
        <v>0</v>
      </c>
      <c r="H117">
        <v>0</v>
      </c>
      <c r="I117">
        <v>0</v>
      </c>
      <c r="J117">
        <v>0.3</v>
      </c>
    </row>
    <row r="118" spans="1:10" x14ac:dyDescent="0.3">
      <c r="A118" s="147">
        <v>17150</v>
      </c>
      <c r="B118">
        <v>17150</v>
      </c>
      <c r="C118">
        <v>0</v>
      </c>
      <c r="D118">
        <v>0</v>
      </c>
      <c r="E118" s="147">
        <v>261</v>
      </c>
      <c r="F118">
        <v>0</v>
      </c>
      <c r="G118">
        <v>0</v>
      </c>
      <c r="H118">
        <v>0</v>
      </c>
      <c r="I118">
        <v>0</v>
      </c>
      <c r="J118">
        <v>0.3</v>
      </c>
    </row>
    <row r="119" spans="1:10" x14ac:dyDescent="0.3">
      <c r="A119" s="147">
        <v>17200</v>
      </c>
      <c r="B119">
        <v>17200</v>
      </c>
      <c r="C119">
        <v>0</v>
      </c>
      <c r="D119">
        <v>0</v>
      </c>
      <c r="E119" s="147">
        <v>4244</v>
      </c>
      <c r="F119">
        <v>0</v>
      </c>
      <c r="G119">
        <v>0</v>
      </c>
      <c r="H119">
        <v>0</v>
      </c>
      <c r="I119">
        <v>0</v>
      </c>
      <c r="J119">
        <v>0.3</v>
      </c>
    </row>
    <row r="120" spans="1:10" x14ac:dyDescent="0.3">
      <c r="A120" s="147">
        <v>17250</v>
      </c>
      <c r="B120">
        <v>17250</v>
      </c>
      <c r="C120">
        <v>0</v>
      </c>
      <c r="D120">
        <v>1</v>
      </c>
      <c r="E120" s="147">
        <v>614</v>
      </c>
      <c r="F120">
        <v>0</v>
      </c>
      <c r="G120">
        <v>0</v>
      </c>
      <c r="H120">
        <v>0</v>
      </c>
      <c r="I120">
        <v>0</v>
      </c>
      <c r="J120">
        <v>0.3</v>
      </c>
    </row>
    <row r="121" spans="1:10" x14ac:dyDescent="0.3">
      <c r="A121" s="147">
        <v>17300</v>
      </c>
      <c r="B121">
        <v>17300</v>
      </c>
      <c r="C121">
        <v>0</v>
      </c>
      <c r="D121">
        <v>0</v>
      </c>
      <c r="E121" s="147">
        <v>1093</v>
      </c>
      <c r="F121">
        <v>0</v>
      </c>
      <c r="G121">
        <v>0</v>
      </c>
      <c r="H121">
        <v>0</v>
      </c>
      <c r="I121">
        <v>0</v>
      </c>
      <c r="J121">
        <v>0.2</v>
      </c>
    </row>
    <row r="122" spans="1:10" x14ac:dyDescent="0.3">
      <c r="A122" s="147">
        <v>17350</v>
      </c>
      <c r="B122">
        <v>17350</v>
      </c>
      <c r="C122">
        <v>0</v>
      </c>
      <c r="D122">
        <v>0</v>
      </c>
      <c r="E122" s="147">
        <v>2196</v>
      </c>
      <c r="F122">
        <v>0</v>
      </c>
      <c r="G122">
        <v>0</v>
      </c>
      <c r="H122">
        <v>0</v>
      </c>
      <c r="I122">
        <v>0</v>
      </c>
      <c r="J122">
        <v>0.2</v>
      </c>
    </row>
    <row r="123" spans="1:10" x14ac:dyDescent="0.3">
      <c r="A123" s="147">
        <v>17400</v>
      </c>
      <c r="B123">
        <v>17400</v>
      </c>
      <c r="C123">
        <v>0</v>
      </c>
      <c r="D123">
        <v>4</v>
      </c>
      <c r="E123" s="147">
        <v>3409</v>
      </c>
      <c r="F123">
        <v>0.5</v>
      </c>
      <c r="G123">
        <v>0.5</v>
      </c>
      <c r="H123">
        <v>0.5</v>
      </c>
      <c r="I123">
        <v>0.5</v>
      </c>
      <c r="J123">
        <v>0.2</v>
      </c>
    </row>
    <row r="124" spans="1:10" x14ac:dyDescent="0.3">
      <c r="A124" s="147">
        <v>17450</v>
      </c>
      <c r="B124">
        <v>17450</v>
      </c>
      <c r="C124">
        <v>0</v>
      </c>
      <c r="D124">
        <v>0</v>
      </c>
      <c r="E124" s="147">
        <v>174</v>
      </c>
      <c r="F124">
        <v>0</v>
      </c>
      <c r="G124">
        <v>0</v>
      </c>
      <c r="H124">
        <v>0</v>
      </c>
      <c r="I124">
        <v>0</v>
      </c>
      <c r="J124">
        <v>0.2</v>
      </c>
    </row>
    <row r="125" spans="1:10" x14ac:dyDescent="0.3">
      <c r="A125" s="147">
        <v>17500</v>
      </c>
      <c r="B125">
        <v>17500</v>
      </c>
      <c r="C125">
        <v>0</v>
      </c>
      <c r="D125">
        <v>0</v>
      </c>
      <c r="E125" s="147">
        <v>5177</v>
      </c>
      <c r="F125">
        <v>0</v>
      </c>
      <c r="G125">
        <v>0</v>
      </c>
      <c r="H125">
        <v>0</v>
      </c>
      <c r="I125">
        <v>0</v>
      </c>
      <c r="J125">
        <v>0.2</v>
      </c>
    </row>
    <row r="126" spans="1:10" x14ac:dyDescent="0.3">
      <c r="A126" s="147">
        <v>17550</v>
      </c>
      <c r="B126">
        <v>17550</v>
      </c>
      <c r="C126">
        <v>0</v>
      </c>
      <c r="D126">
        <v>0</v>
      </c>
      <c r="E126" s="147">
        <v>57</v>
      </c>
      <c r="F126">
        <v>0</v>
      </c>
      <c r="G126">
        <v>0</v>
      </c>
      <c r="H126">
        <v>0</v>
      </c>
      <c r="I126">
        <v>0</v>
      </c>
      <c r="J126">
        <v>0.2</v>
      </c>
    </row>
    <row r="127" spans="1:10" x14ac:dyDescent="0.3">
      <c r="A127" s="147">
        <v>17600</v>
      </c>
      <c r="B127">
        <v>17600</v>
      </c>
      <c r="C127">
        <v>0</v>
      </c>
      <c r="D127">
        <v>0</v>
      </c>
      <c r="E127" s="147">
        <v>1849</v>
      </c>
      <c r="F127">
        <v>0</v>
      </c>
      <c r="G127">
        <v>0</v>
      </c>
      <c r="H127">
        <v>0</v>
      </c>
      <c r="I127">
        <v>0</v>
      </c>
      <c r="J127">
        <v>0.1</v>
      </c>
    </row>
    <row r="128" spans="1:10" x14ac:dyDescent="0.3">
      <c r="A128" s="147">
        <v>17650</v>
      </c>
      <c r="B128">
        <v>17650</v>
      </c>
      <c r="C128">
        <v>0</v>
      </c>
      <c r="D128">
        <v>0</v>
      </c>
      <c r="E128" s="147">
        <v>1</v>
      </c>
      <c r="F128">
        <v>0</v>
      </c>
      <c r="G128">
        <v>0</v>
      </c>
      <c r="H128">
        <v>0</v>
      </c>
      <c r="I128">
        <v>0</v>
      </c>
      <c r="J128">
        <v>0.1</v>
      </c>
    </row>
    <row r="129" spans="1:10" x14ac:dyDescent="0.3">
      <c r="A129" s="147">
        <v>17700</v>
      </c>
      <c r="B129">
        <v>17700</v>
      </c>
      <c r="C129">
        <v>0</v>
      </c>
      <c r="D129">
        <v>0</v>
      </c>
      <c r="E129" s="147">
        <v>37</v>
      </c>
      <c r="F129">
        <v>0</v>
      </c>
      <c r="G129">
        <v>0</v>
      </c>
      <c r="H129">
        <v>0</v>
      </c>
      <c r="I129">
        <v>0</v>
      </c>
      <c r="J129">
        <v>0.1</v>
      </c>
    </row>
    <row r="130" spans="1:10" x14ac:dyDescent="0.3">
      <c r="A130" s="147">
        <v>17800</v>
      </c>
      <c r="B130">
        <v>17800</v>
      </c>
      <c r="C130">
        <v>0</v>
      </c>
      <c r="D130">
        <v>0</v>
      </c>
      <c r="E130" s="147">
        <v>2222</v>
      </c>
      <c r="F130">
        <v>0</v>
      </c>
      <c r="G130">
        <v>0</v>
      </c>
      <c r="H130">
        <v>0</v>
      </c>
      <c r="I130">
        <v>0</v>
      </c>
      <c r="J130">
        <v>0.1</v>
      </c>
    </row>
    <row r="131" spans="1:10" x14ac:dyDescent="0.3">
      <c r="A131" s="147">
        <v>18000</v>
      </c>
      <c r="B131">
        <v>18000</v>
      </c>
      <c r="C131">
        <v>0</v>
      </c>
      <c r="D131">
        <v>0</v>
      </c>
      <c r="E131" s="147">
        <v>4465</v>
      </c>
      <c r="F131">
        <v>0</v>
      </c>
      <c r="G131">
        <v>0</v>
      </c>
      <c r="H131">
        <v>0</v>
      </c>
      <c r="I131">
        <v>0</v>
      </c>
      <c r="J131">
        <v>0.1</v>
      </c>
    </row>
    <row r="132" spans="1:10" x14ac:dyDescent="0.3">
      <c r="A132" s="147">
        <v>18200</v>
      </c>
      <c r="B132">
        <v>18200</v>
      </c>
      <c r="C132">
        <v>0</v>
      </c>
      <c r="D132">
        <v>0</v>
      </c>
      <c r="E132" s="147">
        <v>2074</v>
      </c>
      <c r="F132">
        <v>0</v>
      </c>
      <c r="G132">
        <v>0</v>
      </c>
      <c r="H132">
        <v>0</v>
      </c>
      <c r="I132">
        <v>0</v>
      </c>
      <c r="J132">
        <v>0.1</v>
      </c>
    </row>
    <row r="133" spans="1:10" x14ac:dyDescent="0.3">
      <c r="A133" s="147">
        <v>18400</v>
      </c>
      <c r="B133">
        <v>18400</v>
      </c>
      <c r="C133">
        <v>0</v>
      </c>
      <c r="D133">
        <v>0</v>
      </c>
      <c r="E133" s="147">
        <v>48</v>
      </c>
      <c r="F133">
        <v>0</v>
      </c>
      <c r="G133">
        <v>0</v>
      </c>
      <c r="H133">
        <v>0</v>
      </c>
      <c r="I133">
        <v>0</v>
      </c>
      <c r="J133">
        <v>0.1</v>
      </c>
    </row>
    <row r="134" spans="1:10" x14ac:dyDescent="0.3">
      <c r="A134" s="147">
        <v>18500</v>
      </c>
      <c r="B134">
        <v>18500</v>
      </c>
      <c r="C134">
        <v>0</v>
      </c>
      <c r="D134">
        <v>0</v>
      </c>
      <c r="E134" s="147">
        <v>1148</v>
      </c>
      <c r="F134">
        <v>0</v>
      </c>
      <c r="G134">
        <v>0</v>
      </c>
      <c r="H134">
        <v>0</v>
      </c>
      <c r="I134">
        <v>0</v>
      </c>
      <c r="J134">
        <v>0.1</v>
      </c>
    </row>
    <row r="135" spans="1:10" x14ac:dyDescent="0.3">
      <c r="A135" s="147">
        <v>18600</v>
      </c>
      <c r="B135">
        <v>18600</v>
      </c>
      <c r="C135">
        <v>0</v>
      </c>
      <c r="D135">
        <v>0</v>
      </c>
      <c r="E135" s="147">
        <v>728</v>
      </c>
      <c r="F135">
        <v>0</v>
      </c>
      <c r="G135">
        <v>0</v>
      </c>
      <c r="H135">
        <v>0</v>
      </c>
      <c r="I135">
        <v>0</v>
      </c>
      <c r="J135">
        <v>0.1</v>
      </c>
    </row>
    <row r="136" spans="1:10" x14ac:dyDescent="0.3">
      <c r="A136" s="147">
        <v>18800</v>
      </c>
      <c r="B136">
        <v>18800</v>
      </c>
      <c r="C136">
        <v>0</v>
      </c>
      <c r="D136">
        <v>0</v>
      </c>
      <c r="E136" s="147">
        <v>513</v>
      </c>
      <c r="F136">
        <v>0</v>
      </c>
      <c r="G136">
        <v>0</v>
      </c>
      <c r="H136">
        <v>0</v>
      </c>
      <c r="I136">
        <v>0</v>
      </c>
      <c r="J136">
        <v>0.1</v>
      </c>
    </row>
    <row r="137" spans="1:10" x14ac:dyDescent="0.3">
      <c r="A137" s="147">
        <v>19000</v>
      </c>
      <c r="B137">
        <v>19000</v>
      </c>
      <c r="C137">
        <v>0</v>
      </c>
      <c r="D137">
        <v>0</v>
      </c>
      <c r="E137" s="147">
        <v>152</v>
      </c>
      <c r="F137">
        <v>0</v>
      </c>
      <c r="G137">
        <v>0</v>
      </c>
      <c r="H137">
        <v>0</v>
      </c>
      <c r="I137">
        <v>0</v>
      </c>
      <c r="J137">
        <v>0.1</v>
      </c>
    </row>
    <row r="138" spans="1:10" x14ac:dyDescent="0.3">
      <c r="A138" s="147">
        <v>19500</v>
      </c>
      <c r="B138">
        <v>19500</v>
      </c>
      <c r="C138">
        <v>0</v>
      </c>
      <c r="D138">
        <v>0</v>
      </c>
      <c r="E138" s="147">
        <v>3</v>
      </c>
      <c r="F138">
        <v>0</v>
      </c>
      <c r="G138">
        <v>0</v>
      </c>
      <c r="H138">
        <v>0</v>
      </c>
      <c r="I138">
        <v>0</v>
      </c>
      <c r="J138">
        <v>0.1</v>
      </c>
    </row>
    <row r="139" spans="1:10" x14ac:dyDescent="0.3">
      <c r="A139" s="147">
        <v>20000</v>
      </c>
      <c r="B139">
        <v>20000</v>
      </c>
      <c r="C139">
        <v>0</v>
      </c>
      <c r="D139">
        <v>0</v>
      </c>
      <c r="E139" s="147">
        <v>281</v>
      </c>
      <c r="F139">
        <v>0</v>
      </c>
      <c r="G139">
        <v>0</v>
      </c>
      <c r="H139">
        <v>0</v>
      </c>
      <c r="I139">
        <v>0</v>
      </c>
      <c r="J139">
        <v>0.1</v>
      </c>
    </row>
    <row r="140" spans="1:10" x14ac:dyDescent="0.3">
      <c r="A140" s="147">
        <v>20500</v>
      </c>
      <c r="B140">
        <v>20500</v>
      </c>
      <c r="C140">
        <v>0</v>
      </c>
      <c r="D140">
        <v>0</v>
      </c>
      <c r="E140" s="147">
        <v>52</v>
      </c>
      <c r="F140">
        <v>0</v>
      </c>
      <c r="G140">
        <v>0</v>
      </c>
      <c r="H140">
        <v>0</v>
      </c>
      <c r="I140">
        <v>0</v>
      </c>
      <c r="J140">
        <v>0.1</v>
      </c>
    </row>
    <row r="141" spans="1:10" x14ac:dyDescent="0.3">
      <c r="A141" s="147">
        <v>21000</v>
      </c>
      <c r="B141">
        <v>21000</v>
      </c>
      <c r="C141">
        <v>0</v>
      </c>
      <c r="D141">
        <v>0</v>
      </c>
      <c r="E141" s="147">
        <v>0</v>
      </c>
      <c r="F141">
        <v>0</v>
      </c>
      <c r="G141">
        <v>0</v>
      </c>
      <c r="H141">
        <v>0</v>
      </c>
      <c r="I141">
        <v>0</v>
      </c>
      <c r="J141">
        <v>0.1</v>
      </c>
    </row>
    <row r="142" spans="1:10" x14ac:dyDescent="0.3">
      <c r="A142" t="s">
        <v>146</v>
      </c>
      <c r="B142">
        <v>22000</v>
      </c>
      <c r="C142">
        <v>0</v>
      </c>
      <c r="D142">
        <v>0</v>
      </c>
      <c r="E142">
        <v>494</v>
      </c>
      <c r="F142">
        <v>0</v>
      </c>
      <c r="G142">
        <v>0</v>
      </c>
      <c r="H142">
        <v>0</v>
      </c>
      <c r="I142">
        <v>0</v>
      </c>
      <c r="J142">
        <v>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B498E-0BB9-4882-AC98-AA3CD7D1E9E7}">
  <dimension ref="A1:J142"/>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2500</v>
      </c>
      <c r="B2">
        <v>2500</v>
      </c>
      <c r="C2">
        <v>0</v>
      </c>
      <c r="D2">
        <v>0</v>
      </c>
      <c r="E2" s="147">
        <v>502</v>
      </c>
      <c r="F2">
        <v>0</v>
      </c>
      <c r="G2">
        <v>0</v>
      </c>
      <c r="H2">
        <v>0</v>
      </c>
      <c r="I2">
        <v>0</v>
      </c>
      <c r="J2">
        <v>0.1</v>
      </c>
    </row>
    <row r="3" spans="1:10" x14ac:dyDescent="0.3">
      <c r="A3" s="147">
        <v>6000</v>
      </c>
      <c r="B3">
        <v>6000</v>
      </c>
      <c r="C3">
        <v>0</v>
      </c>
      <c r="D3">
        <v>0</v>
      </c>
      <c r="E3" s="147">
        <v>967</v>
      </c>
      <c r="F3">
        <v>0</v>
      </c>
      <c r="G3">
        <v>0</v>
      </c>
      <c r="H3">
        <v>0</v>
      </c>
      <c r="I3">
        <v>0</v>
      </c>
      <c r="J3">
        <v>0.1</v>
      </c>
    </row>
    <row r="4" spans="1:10" x14ac:dyDescent="0.3">
      <c r="A4" s="147">
        <v>6200</v>
      </c>
      <c r="B4">
        <v>6200</v>
      </c>
      <c r="C4">
        <v>0</v>
      </c>
      <c r="D4">
        <v>0</v>
      </c>
      <c r="E4" s="147">
        <v>55</v>
      </c>
      <c r="F4">
        <v>0</v>
      </c>
      <c r="G4">
        <v>0</v>
      </c>
      <c r="H4">
        <v>0</v>
      </c>
      <c r="I4">
        <v>0</v>
      </c>
      <c r="J4">
        <v>0.1</v>
      </c>
    </row>
    <row r="5" spans="1:10" x14ac:dyDescent="0.3">
      <c r="A5" s="147">
        <v>6400</v>
      </c>
      <c r="B5">
        <v>6400</v>
      </c>
      <c r="C5">
        <v>0</v>
      </c>
      <c r="D5">
        <v>0</v>
      </c>
      <c r="E5" s="147">
        <v>12</v>
      </c>
      <c r="F5">
        <v>0</v>
      </c>
      <c r="G5">
        <v>0</v>
      </c>
      <c r="H5">
        <v>0</v>
      </c>
      <c r="I5">
        <v>0</v>
      </c>
      <c r="J5">
        <v>0.1</v>
      </c>
    </row>
    <row r="6" spans="1:10" x14ac:dyDescent="0.3">
      <c r="A6" s="147">
        <v>6600</v>
      </c>
      <c r="B6">
        <v>6600</v>
      </c>
      <c r="C6">
        <v>0</v>
      </c>
      <c r="D6">
        <v>0</v>
      </c>
      <c r="E6" s="147">
        <v>241</v>
      </c>
      <c r="F6">
        <v>0</v>
      </c>
      <c r="G6">
        <v>0</v>
      </c>
      <c r="H6">
        <v>0</v>
      </c>
      <c r="I6">
        <v>0</v>
      </c>
      <c r="J6">
        <v>0.1</v>
      </c>
    </row>
    <row r="7" spans="1:10" x14ac:dyDescent="0.3">
      <c r="A7" s="147">
        <v>6800</v>
      </c>
      <c r="B7">
        <v>6800</v>
      </c>
      <c r="C7">
        <v>0</v>
      </c>
      <c r="D7">
        <v>0</v>
      </c>
      <c r="E7" s="147">
        <v>1024</v>
      </c>
      <c r="F7">
        <v>0</v>
      </c>
      <c r="G7">
        <v>0</v>
      </c>
      <c r="H7">
        <v>0</v>
      </c>
      <c r="I7">
        <v>0</v>
      </c>
      <c r="J7">
        <v>0.1</v>
      </c>
    </row>
    <row r="8" spans="1:10" x14ac:dyDescent="0.3">
      <c r="A8" s="147">
        <v>7000</v>
      </c>
      <c r="B8">
        <v>7000</v>
      </c>
      <c r="C8">
        <v>0</v>
      </c>
      <c r="D8">
        <v>0</v>
      </c>
      <c r="E8" s="147">
        <v>958</v>
      </c>
      <c r="F8">
        <v>0</v>
      </c>
      <c r="G8">
        <v>0</v>
      </c>
      <c r="H8">
        <v>0</v>
      </c>
      <c r="I8">
        <v>0</v>
      </c>
      <c r="J8">
        <v>0.1</v>
      </c>
    </row>
    <row r="9" spans="1:10" x14ac:dyDescent="0.3">
      <c r="A9" s="147">
        <v>7200</v>
      </c>
      <c r="B9">
        <v>7200</v>
      </c>
      <c r="C9">
        <v>0</v>
      </c>
      <c r="D9">
        <v>0</v>
      </c>
      <c r="E9" s="147">
        <v>242</v>
      </c>
      <c r="F9">
        <v>0</v>
      </c>
      <c r="G9">
        <v>0</v>
      </c>
      <c r="H9">
        <v>0</v>
      </c>
      <c r="I9">
        <v>0</v>
      </c>
      <c r="J9">
        <v>0.1</v>
      </c>
    </row>
    <row r="10" spans="1:10" x14ac:dyDescent="0.3">
      <c r="A10" s="147">
        <v>7400</v>
      </c>
      <c r="B10">
        <v>7400</v>
      </c>
      <c r="C10">
        <v>0</v>
      </c>
      <c r="D10">
        <v>0</v>
      </c>
      <c r="E10" s="147">
        <v>305</v>
      </c>
      <c r="F10">
        <v>0</v>
      </c>
      <c r="G10">
        <v>0</v>
      </c>
      <c r="H10">
        <v>0</v>
      </c>
      <c r="I10">
        <v>0</v>
      </c>
      <c r="J10">
        <v>0.1</v>
      </c>
    </row>
    <row r="11" spans="1:10" x14ac:dyDescent="0.3">
      <c r="A11" s="147">
        <v>7600</v>
      </c>
      <c r="B11">
        <v>7600</v>
      </c>
      <c r="C11">
        <v>0</v>
      </c>
      <c r="D11">
        <v>0</v>
      </c>
      <c r="E11" s="147">
        <v>738</v>
      </c>
      <c r="F11">
        <v>0</v>
      </c>
      <c r="G11">
        <v>0</v>
      </c>
      <c r="H11">
        <v>0</v>
      </c>
      <c r="I11">
        <v>0</v>
      </c>
      <c r="J11">
        <v>0.1</v>
      </c>
    </row>
    <row r="12" spans="1:10" x14ac:dyDescent="0.3">
      <c r="A12" s="147">
        <v>7800</v>
      </c>
      <c r="B12">
        <v>7800</v>
      </c>
      <c r="C12">
        <v>0</v>
      </c>
      <c r="D12">
        <v>0</v>
      </c>
      <c r="E12" s="147">
        <v>430</v>
      </c>
      <c r="F12">
        <v>0</v>
      </c>
      <c r="G12">
        <v>0</v>
      </c>
      <c r="H12">
        <v>0</v>
      </c>
      <c r="I12">
        <v>0</v>
      </c>
      <c r="J12">
        <v>0.1</v>
      </c>
    </row>
    <row r="13" spans="1:10" x14ac:dyDescent="0.3">
      <c r="A13" s="147">
        <v>8000</v>
      </c>
      <c r="B13">
        <v>8000</v>
      </c>
      <c r="C13">
        <v>0</v>
      </c>
      <c r="D13">
        <v>0</v>
      </c>
      <c r="E13" s="147">
        <v>1105</v>
      </c>
      <c r="F13">
        <v>0</v>
      </c>
      <c r="G13">
        <v>0</v>
      </c>
      <c r="H13">
        <v>0</v>
      </c>
      <c r="I13">
        <v>0</v>
      </c>
      <c r="J13">
        <v>0.1</v>
      </c>
    </row>
    <row r="14" spans="1:10" x14ac:dyDescent="0.3">
      <c r="A14" s="147">
        <v>8200</v>
      </c>
      <c r="B14">
        <v>8200</v>
      </c>
      <c r="C14">
        <v>0</v>
      </c>
      <c r="D14">
        <v>0</v>
      </c>
      <c r="E14" s="147">
        <v>873</v>
      </c>
      <c r="F14">
        <v>0</v>
      </c>
      <c r="G14">
        <v>0</v>
      </c>
      <c r="H14">
        <v>0</v>
      </c>
      <c r="I14">
        <v>0</v>
      </c>
      <c r="J14">
        <v>0.1</v>
      </c>
    </row>
    <row r="15" spans="1:10" x14ac:dyDescent="0.3">
      <c r="A15" s="147">
        <v>8400</v>
      </c>
      <c r="B15">
        <v>8400</v>
      </c>
      <c r="C15">
        <v>0</v>
      </c>
      <c r="D15">
        <v>0</v>
      </c>
      <c r="E15" s="147">
        <v>108</v>
      </c>
      <c r="F15">
        <v>0</v>
      </c>
      <c r="G15">
        <v>0</v>
      </c>
      <c r="H15">
        <v>0</v>
      </c>
      <c r="I15">
        <v>0</v>
      </c>
      <c r="J15">
        <v>0.1</v>
      </c>
    </row>
    <row r="16" spans="1:10" x14ac:dyDescent="0.3">
      <c r="A16" s="147">
        <v>8600</v>
      </c>
      <c r="B16">
        <v>8600</v>
      </c>
      <c r="C16">
        <v>0</v>
      </c>
      <c r="D16">
        <v>0</v>
      </c>
      <c r="E16" s="147">
        <v>596</v>
      </c>
      <c r="F16">
        <v>0</v>
      </c>
      <c r="G16">
        <v>0</v>
      </c>
      <c r="H16">
        <v>0</v>
      </c>
      <c r="I16">
        <v>0</v>
      </c>
      <c r="J16">
        <v>0.1</v>
      </c>
    </row>
    <row r="17" spans="1:10" x14ac:dyDescent="0.3">
      <c r="A17" s="147">
        <v>8800</v>
      </c>
      <c r="B17">
        <v>8800</v>
      </c>
      <c r="C17">
        <v>0</v>
      </c>
      <c r="D17">
        <v>0</v>
      </c>
      <c r="E17" s="147">
        <v>247</v>
      </c>
      <c r="F17">
        <v>0</v>
      </c>
      <c r="G17">
        <v>0</v>
      </c>
      <c r="H17">
        <v>0</v>
      </c>
      <c r="I17">
        <v>0</v>
      </c>
      <c r="J17">
        <v>0.1</v>
      </c>
    </row>
    <row r="18" spans="1:10" x14ac:dyDescent="0.3">
      <c r="A18" s="147">
        <v>9000</v>
      </c>
      <c r="B18">
        <v>9000</v>
      </c>
      <c r="C18">
        <v>0</v>
      </c>
      <c r="D18">
        <v>0</v>
      </c>
      <c r="E18" s="147">
        <v>1944</v>
      </c>
      <c r="F18">
        <v>0</v>
      </c>
      <c r="G18">
        <v>0</v>
      </c>
      <c r="H18">
        <v>0</v>
      </c>
      <c r="I18">
        <v>0</v>
      </c>
      <c r="J18">
        <v>0.1</v>
      </c>
    </row>
    <row r="19" spans="1:10" x14ac:dyDescent="0.3">
      <c r="A19" s="147">
        <v>9200</v>
      </c>
      <c r="B19">
        <v>9200</v>
      </c>
      <c r="C19">
        <v>0</v>
      </c>
      <c r="D19">
        <v>0</v>
      </c>
      <c r="E19" s="147">
        <v>274</v>
      </c>
      <c r="F19">
        <v>0</v>
      </c>
      <c r="G19">
        <v>0</v>
      </c>
      <c r="H19">
        <v>0</v>
      </c>
      <c r="I19">
        <v>0</v>
      </c>
      <c r="J19">
        <v>0.1</v>
      </c>
    </row>
    <row r="20" spans="1:10" x14ac:dyDescent="0.3">
      <c r="A20" s="147">
        <v>9400</v>
      </c>
      <c r="B20">
        <v>9400</v>
      </c>
      <c r="C20">
        <v>0</v>
      </c>
      <c r="D20">
        <v>0</v>
      </c>
      <c r="E20" s="147">
        <v>414</v>
      </c>
      <c r="F20">
        <v>0</v>
      </c>
      <c r="G20">
        <v>0</v>
      </c>
      <c r="H20">
        <v>0</v>
      </c>
      <c r="I20">
        <v>0</v>
      </c>
      <c r="J20">
        <v>0.1</v>
      </c>
    </row>
    <row r="21" spans="1:10" x14ac:dyDescent="0.3">
      <c r="A21" s="147">
        <v>9600</v>
      </c>
      <c r="B21">
        <v>9600</v>
      </c>
      <c r="C21">
        <v>0</v>
      </c>
      <c r="D21">
        <v>0</v>
      </c>
      <c r="E21" s="147">
        <v>7814</v>
      </c>
      <c r="F21">
        <v>0</v>
      </c>
      <c r="G21">
        <v>0</v>
      </c>
      <c r="H21">
        <v>0</v>
      </c>
      <c r="I21">
        <v>0</v>
      </c>
      <c r="J21">
        <v>0.1</v>
      </c>
    </row>
    <row r="22" spans="1:10" x14ac:dyDescent="0.3">
      <c r="A22" s="147">
        <v>9800</v>
      </c>
      <c r="B22">
        <v>9800</v>
      </c>
      <c r="C22">
        <v>0</v>
      </c>
      <c r="D22">
        <v>0</v>
      </c>
      <c r="E22" s="147">
        <v>284</v>
      </c>
      <c r="F22">
        <v>0</v>
      </c>
      <c r="G22">
        <v>0</v>
      </c>
      <c r="H22">
        <v>0</v>
      </c>
      <c r="I22">
        <v>0</v>
      </c>
      <c r="J22">
        <v>0.1</v>
      </c>
    </row>
    <row r="23" spans="1:10" x14ac:dyDescent="0.3">
      <c r="A23" s="147">
        <v>10000</v>
      </c>
      <c r="B23">
        <v>10000</v>
      </c>
      <c r="C23">
        <v>0</v>
      </c>
      <c r="D23">
        <v>0</v>
      </c>
      <c r="E23" s="147">
        <v>3146</v>
      </c>
      <c r="F23">
        <v>0</v>
      </c>
      <c r="G23">
        <v>0</v>
      </c>
      <c r="H23">
        <v>0</v>
      </c>
      <c r="I23">
        <v>0</v>
      </c>
      <c r="J23">
        <v>0.1</v>
      </c>
    </row>
    <row r="24" spans="1:10" x14ac:dyDescent="0.3">
      <c r="A24" s="147">
        <v>10200</v>
      </c>
      <c r="B24">
        <v>10200</v>
      </c>
      <c r="C24">
        <v>0</v>
      </c>
      <c r="D24">
        <v>0</v>
      </c>
      <c r="E24" s="147">
        <v>355</v>
      </c>
      <c r="F24">
        <v>0</v>
      </c>
      <c r="G24">
        <v>0</v>
      </c>
      <c r="H24">
        <v>0</v>
      </c>
      <c r="I24">
        <v>0</v>
      </c>
      <c r="J24">
        <v>0.1</v>
      </c>
    </row>
    <row r="25" spans="1:10" x14ac:dyDescent="0.3">
      <c r="A25" s="147">
        <v>10400</v>
      </c>
      <c r="B25">
        <v>10400</v>
      </c>
      <c r="C25">
        <v>0</v>
      </c>
      <c r="D25">
        <v>0</v>
      </c>
      <c r="E25" s="147">
        <v>470</v>
      </c>
      <c r="F25">
        <v>0</v>
      </c>
      <c r="G25">
        <v>0</v>
      </c>
      <c r="H25">
        <v>0</v>
      </c>
      <c r="I25">
        <v>0</v>
      </c>
      <c r="J25">
        <v>0.1</v>
      </c>
    </row>
    <row r="26" spans="1:10" x14ac:dyDescent="0.3">
      <c r="A26" s="147">
        <v>10600</v>
      </c>
      <c r="B26">
        <v>10600</v>
      </c>
      <c r="C26">
        <v>0</v>
      </c>
      <c r="D26">
        <v>0</v>
      </c>
      <c r="E26" s="147">
        <v>1530</v>
      </c>
      <c r="F26">
        <v>0</v>
      </c>
      <c r="G26">
        <v>0</v>
      </c>
      <c r="H26">
        <v>0</v>
      </c>
      <c r="I26">
        <v>0</v>
      </c>
      <c r="J26">
        <v>0.1</v>
      </c>
    </row>
    <row r="27" spans="1:10" x14ac:dyDescent="0.3">
      <c r="A27" s="147">
        <v>10800</v>
      </c>
      <c r="B27">
        <v>10800</v>
      </c>
      <c r="C27">
        <v>0</v>
      </c>
      <c r="D27">
        <v>0</v>
      </c>
      <c r="E27" s="147">
        <v>781</v>
      </c>
      <c r="F27">
        <v>0</v>
      </c>
      <c r="G27">
        <v>0</v>
      </c>
      <c r="H27">
        <v>0</v>
      </c>
      <c r="I27">
        <v>0</v>
      </c>
      <c r="J27">
        <v>0.1</v>
      </c>
    </row>
    <row r="28" spans="1:10" x14ac:dyDescent="0.3">
      <c r="A28" s="147">
        <v>11000</v>
      </c>
      <c r="B28">
        <v>11000</v>
      </c>
      <c r="C28">
        <v>0</v>
      </c>
      <c r="D28">
        <v>0</v>
      </c>
      <c r="E28" s="147">
        <v>14983</v>
      </c>
      <c r="F28">
        <v>0</v>
      </c>
      <c r="G28">
        <v>0</v>
      </c>
      <c r="H28">
        <v>0</v>
      </c>
      <c r="I28">
        <v>0</v>
      </c>
      <c r="J28">
        <v>0.1</v>
      </c>
    </row>
    <row r="29" spans="1:10" x14ac:dyDescent="0.3">
      <c r="A29" s="147">
        <v>11100</v>
      </c>
      <c r="B29">
        <v>11100</v>
      </c>
      <c r="C29">
        <v>0</v>
      </c>
      <c r="D29">
        <v>0</v>
      </c>
      <c r="E29" s="147">
        <v>483</v>
      </c>
      <c r="F29">
        <v>0</v>
      </c>
      <c r="G29">
        <v>0</v>
      </c>
      <c r="H29">
        <v>0</v>
      </c>
      <c r="I29">
        <v>0</v>
      </c>
      <c r="J29">
        <v>0.1</v>
      </c>
    </row>
    <row r="30" spans="1:10" x14ac:dyDescent="0.3">
      <c r="A30" s="147">
        <v>11200</v>
      </c>
      <c r="B30">
        <v>11200</v>
      </c>
      <c r="C30">
        <v>0</v>
      </c>
      <c r="D30">
        <v>0</v>
      </c>
      <c r="E30" s="147">
        <v>216</v>
      </c>
      <c r="F30">
        <v>0</v>
      </c>
      <c r="G30">
        <v>0</v>
      </c>
      <c r="H30">
        <v>0</v>
      </c>
      <c r="I30">
        <v>0</v>
      </c>
      <c r="J30">
        <v>0.1</v>
      </c>
    </row>
    <row r="31" spans="1:10" x14ac:dyDescent="0.3">
      <c r="A31" s="147">
        <v>11300</v>
      </c>
      <c r="B31">
        <v>11300</v>
      </c>
      <c r="C31">
        <v>0</v>
      </c>
      <c r="D31">
        <v>0</v>
      </c>
      <c r="E31" s="147">
        <v>263</v>
      </c>
      <c r="F31">
        <v>0</v>
      </c>
      <c r="G31">
        <v>0</v>
      </c>
      <c r="H31">
        <v>0</v>
      </c>
      <c r="I31">
        <v>0</v>
      </c>
      <c r="J31">
        <v>0.2</v>
      </c>
    </row>
    <row r="32" spans="1:10" x14ac:dyDescent="0.3">
      <c r="A32" s="147">
        <v>11400</v>
      </c>
      <c r="B32">
        <v>11400</v>
      </c>
      <c r="C32">
        <v>0</v>
      </c>
      <c r="D32">
        <v>0</v>
      </c>
      <c r="E32" s="147">
        <v>1950</v>
      </c>
      <c r="F32">
        <v>0</v>
      </c>
      <c r="G32">
        <v>0</v>
      </c>
      <c r="H32">
        <v>0</v>
      </c>
      <c r="I32">
        <v>0</v>
      </c>
      <c r="J32">
        <v>0.2</v>
      </c>
    </row>
    <row r="33" spans="1:10" x14ac:dyDescent="0.3">
      <c r="A33" s="147">
        <v>11500</v>
      </c>
      <c r="B33">
        <v>11500</v>
      </c>
      <c r="C33">
        <v>0</v>
      </c>
      <c r="D33">
        <v>0</v>
      </c>
      <c r="E33" s="147">
        <v>902</v>
      </c>
      <c r="F33">
        <v>0</v>
      </c>
      <c r="G33">
        <v>0</v>
      </c>
      <c r="H33">
        <v>0</v>
      </c>
      <c r="I33">
        <v>0</v>
      </c>
      <c r="J33">
        <v>0.2</v>
      </c>
    </row>
    <row r="34" spans="1:10" x14ac:dyDescent="0.3">
      <c r="A34" s="147">
        <v>11600</v>
      </c>
      <c r="B34">
        <v>11600</v>
      </c>
      <c r="C34">
        <v>0</v>
      </c>
      <c r="D34">
        <v>8</v>
      </c>
      <c r="E34" s="147">
        <v>578</v>
      </c>
      <c r="F34">
        <v>0.6</v>
      </c>
      <c r="G34">
        <v>0.6</v>
      </c>
      <c r="H34">
        <v>0.6</v>
      </c>
      <c r="I34">
        <v>0.6</v>
      </c>
      <c r="J34">
        <v>0.2</v>
      </c>
    </row>
    <row r="35" spans="1:10" x14ac:dyDescent="0.3">
      <c r="A35" s="147">
        <v>11700</v>
      </c>
      <c r="B35">
        <v>11700</v>
      </c>
      <c r="C35">
        <v>0</v>
      </c>
      <c r="D35">
        <v>0</v>
      </c>
      <c r="E35" s="147">
        <v>796</v>
      </c>
      <c r="F35">
        <v>0</v>
      </c>
      <c r="G35">
        <v>0</v>
      </c>
      <c r="H35">
        <v>0</v>
      </c>
      <c r="I35">
        <v>0</v>
      </c>
      <c r="J35">
        <v>0.2</v>
      </c>
    </row>
    <row r="36" spans="1:10" x14ac:dyDescent="0.3">
      <c r="A36" s="147">
        <v>11800</v>
      </c>
      <c r="B36">
        <v>11800</v>
      </c>
      <c r="C36">
        <v>0</v>
      </c>
      <c r="D36">
        <v>0</v>
      </c>
      <c r="E36" s="147">
        <v>633</v>
      </c>
      <c r="F36">
        <v>0</v>
      </c>
      <c r="G36">
        <v>0</v>
      </c>
      <c r="H36">
        <v>0</v>
      </c>
      <c r="I36">
        <v>0</v>
      </c>
      <c r="J36">
        <v>0.2</v>
      </c>
    </row>
    <row r="37" spans="1:10" x14ac:dyDescent="0.3">
      <c r="A37" s="147">
        <v>11900</v>
      </c>
      <c r="B37">
        <v>11900</v>
      </c>
      <c r="C37">
        <v>0</v>
      </c>
      <c r="D37">
        <v>0</v>
      </c>
      <c r="E37" s="147">
        <v>536</v>
      </c>
      <c r="F37">
        <v>0</v>
      </c>
      <c r="G37">
        <v>0</v>
      </c>
      <c r="H37">
        <v>0</v>
      </c>
      <c r="I37">
        <v>0</v>
      </c>
      <c r="J37">
        <v>0.3</v>
      </c>
    </row>
    <row r="38" spans="1:10" x14ac:dyDescent="0.3">
      <c r="A38" s="147">
        <v>12000</v>
      </c>
      <c r="B38">
        <v>12000</v>
      </c>
      <c r="C38">
        <v>0</v>
      </c>
      <c r="D38">
        <v>0</v>
      </c>
      <c r="E38" s="147">
        <v>9021</v>
      </c>
      <c r="F38">
        <v>0</v>
      </c>
      <c r="G38">
        <v>0</v>
      </c>
      <c r="H38">
        <v>0</v>
      </c>
      <c r="I38">
        <v>0</v>
      </c>
      <c r="J38">
        <v>0.3</v>
      </c>
    </row>
    <row r="39" spans="1:10" x14ac:dyDescent="0.3">
      <c r="A39" s="147">
        <v>12100</v>
      </c>
      <c r="B39">
        <v>12100</v>
      </c>
      <c r="C39">
        <v>0</v>
      </c>
      <c r="D39">
        <v>0</v>
      </c>
      <c r="E39" s="147">
        <v>856</v>
      </c>
      <c r="F39">
        <v>0</v>
      </c>
      <c r="G39">
        <v>0</v>
      </c>
      <c r="H39">
        <v>0</v>
      </c>
      <c r="I39">
        <v>0</v>
      </c>
      <c r="J39">
        <v>0.3</v>
      </c>
    </row>
    <row r="40" spans="1:10" x14ac:dyDescent="0.3">
      <c r="A40" s="147">
        <v>12200</v>
      </c>
      <c r="B40">
        <v>12200</v>
      </c>
      <c r="C40">
        <v>0</v>
      </c>
      <c r="D40">
        <v>0</v>
      </c>
      <c r="E40" s="147">
        <v>1042</v>
      </c>
      <c r="F40">
        <v>0</v>
      </c>
      <c r="G40">
        <v>0</v>
      </c>
      <c r="H40">
        <v>0</v>
      </c>
      <c r="I40">
        <v>0</v>
      </c>
      <c r="J40">
        <v>0.3</v>
      </c>
    </row>
    <row r="41" spans="1:10" x14ac:dyDescent="0.3">
      <c r="A41" s="147">
        <v>12300</v>
      </c>
      <c r="B41">
        <v>12300</v>
      </c>
      <c r="C41">
        <v>0</v>
      </c>
      <c r="D41">
        <v>0</v>
      </c>
      <c r="E41" s="147">
        <v>807</v>
      </c>
      <c r="F41">
        <v>0</v>
      </c>
      <c r="G41">
        <v>0</v>
      </c>
      <c r="H41">
        <v>0</v>
      </c>
      <c r="I41">
        <v>0</v>
      </c>
      <c r="J41">
        <v>0.4</v>
      </c>
    </row>
    <row r="42" spans="1:10" x14ac:dyDescent="0.3">
      <c r="A42" s="147">
        <v>12400</v>
      </c>
      <c r="B42">
        <v>12400</v>
      </c>
      <c r="C42">
        <v>0</v>
      </c>
      <c r="D42">
        <v>4</v>
      </c>
      <c r="E42" s="147">
        <v>1411</v>
      </c>
      <c r="F42">
        <v>0.5</v>
      </c>
      <c r="G42">
        <v>0.5</v>
      </c>
      <c r="H42">
        <v>0.5</v>
      </c>
      <c r="I42">
        <v>0.5</v>
      </c>
      <c r="J42">
        <v>0.4</v>
      </c>
    </row>
    <row r="43" spans="1:10" x14ac:dyDescent="0.3">
      <c r="A43" s="147">
        <v>12500</v>
      </c>
      <c r="B43">
        <v>12500</v>
      </c>
      <c r="C43">
        <v>0</v>
      </c>
      <c r="D43">
        <v>0</v>
      </c>
      <c r="E43" s="147">
        <v>1635</v>
      </c>
      <c r="F43">
        <v>0</v>
      </c>
      <c r="G43">
        <v>0</v>
      </c>
      <c r="H43">
        <v>0</v>
      </c>
      <c r="I43">
        <v>0</v>
      </c>
      <c r="J43">
        <v>0.4</v>
      </c>
    </row>
    <row r="44" spans="1:10" x14ac:dyDescent="0.3">
      <c r="A44" s="147">
        <v>12600</v>
      </c>
      <c r="B44">
        <v>12600</v>
      </c>
      <c r="C44">
        <v>0</v>
      </c>
      <c r="D44">
        <v>3</v>
      </c>
      <c r="E44" s="147">
        <v>966</v>
      </c>
      <c r="F44">
        <v>0.6</v>
      </c>
      <c r="G44">
        <v>0.6</v>
      </c>
      <c r="H44">
        <v>0.6</v>
      </c>
      <c r="I44">
        <v>0.6</v>
      </c>
      <c r="J44">
        <v>0.5</v>
      </c>
    </row>
    <row r="45" spans="1:10" x14ac:dyDescent="0.3">
      <c r="A45" s="147">
        <v>12700</v>
      </c>
      <c r="B45">
        <v>12700</v>
      </c>
      <c r="C45">
        <v>0</v>
      </c>
      <c r="D45">
        <v>0</v>
      </c>
      <c r="E45" s="147">
        <v>3352</v>
      </c>
      <c r="F45">
        <v>0</v>
      </c>
      <c r="G45">
        <v>0</v>
      </c>
      <c r="H45">
        <v>0</v>
      </c>
      <c r="I45">
        <v>0</v>
      </c>
      <c r="J45">
        <v>0.5</v>
      </c>
    </row>
    <row r="46" spans="1:10" x14ac:dyDescent="0.3">
      <c r="A46" s="147">
        <v>12800</v>
      </c>
      <c r="B46">
        <v>12800</v>
      </c>
      <c r="C46">
        <v>0</v>
      </c>
      <c r="D46">
        <v>0</v>
      </c>
      <c r="E46" s="147">
        <v>454</v>
      </c>
      <c r="F46">
        <v>0</v>
      </c>
      <c r="G46">
        <v>0</v>
      </c>
      <c r="H46">
        <v>0</v>
      </c>
      <c r="I46">
        <v>0</v>
      </c>
      <c r="J46">
        <v>0.6</v>
      </c>
    </row>
    <row r="47" spans="1:10" x14ac:dyDescent="0.3">
      <c r="A47" s="147">
        <v>12900</v>
      </c>
      <c r="B47">
        <v>12900</v>
      </c>
      <c r="C47">
        <v>0</v>
      </c>
      <c r="D47">
        <v>4</v>
      </c>
      <c r="E47" s="147">
        <v>621</v>
      </c>
      <c r="F47">
        <v>0.8</v>
      </c>
      <c r="G47">
        <v>0.8</v>
      </c>
      <c r="H47">
        <v>0.8</v>
      </c>
      <c r="I47">
        <v>0.8</v>
      </c>
      <c r="J47">
        <v>0.6</v>
      </c>
    </row>
    <row r="48" spans="1:10" x14ac:dyDescent="0.3">
      <c r="A48" s="147">
        <v>13000</v>
      </c>
      <c r="B48">
        <v>13000</v>
      </c>
      <c r="C48">
        <v>0</v>
      </c>
      <c r="D48">
        <v>0</v>
      </c>
      <c r="E48" s="147">
        <v>8871</v>
      </c>
      <c r="F48">
        <v>0</v>
      </c>
      <c r="G48">
        <v>0</v>
      </c>
      <c r="H48">
        <v>0</v>
      </c>
      <c r="I48">
        <v>0</v>
      </c>
      <c r="J48">
        <v>0.7</v>
      </c>
    </row>
    <row r="49" spans="1:10" x14ac:dyDescent="0.3">
      <c r="A49" s="147">
        <v>13100</v>
      </c>
      <c r="B49">
        <v>13100</v>
      </c>
      <c r="C49">
        <v>0</v>
      </c>
      <c r="D49">
        <v>0</v>
      </c>
      <c r="E49" s="147">
        <v>686</v>
      </c>
      <c r="F49">
        <v>0</v>
      </c>
      <c r="G49">
        <v>0</v>
      </c>
      <c r="H49">
        <v>0</v>
      </c>
      <c r="I49">
        <v>0</v>
      </c>
      <c r="J49">
        <v>0.7</v>
      </c>
    </row>
    <row r="50" spans="1:10" x14ac:dyDescent="0.3">
      <c r="A50" s="147">
        <v>13200</v>
      </c>
      <c r="B50">
        <v>13200</v>
      </c>
      <c r="C50">
        <v>0</v>
      </c>
      <c r="D50">
        <v>4</v>
      </c>
      <c r="E50" s="147">
        <v>5164</v>
      </c>
      <c r="F50">
        <v>0.7</v>
      </c>
      <c r="G50">
        <v>0.7</v>
      </c>
      <c r="H50">
        <v>0.7</v>
      </c>
      <c r="I50">
        <v>0.7</v>
      </c>
      <c r="J50">
        <v>0.8</v>
      </c>
    </row>
    <row r="51" spans="1:10" x14ac:dyDescent="0.3">
      <c r="A51" s="147">
        <v>13300</v>
      </c>
      <c r="B51">
        <v>13300</v>
      </c>
      <c r="C51">
        <v>0</v>
      </c>
      <c r="D51">
        <v>0</v>
      </c>
      <c r="E51" s="147">
        <v>1426</v>
      </c>
      <c r="F51">
        <v>0</v>
      </c>
      <c r="G51">
        <v>0</v>
      </c>
      <c r="H51">
        <v>0</v>
      </c>
      <c r="I51">
        <v>0</v>
      </c>
      <c r="J51">
        <v>0.9</v>
      </c>
    </row>
    <row r="52" spans="1:10" x14ac:dyDescent="0.3">
      <c r="A52" s="147">
        <v>13400</v>
      </c>
      <c r="B52">
        <v>13400</v>
      </c>
      <c r="C52">
        <v>0</v>
      </c>
      <c r="D52">
        <v>0</v>
      </c>
      <c r="E52" s="147">
        <v>1855</v>
      </c>
      <c r="F52">
        <v>0</v>
      </c>
      <c r="G52">
        <v>0</v>
      </c>
      <c r="H52">
        <v>0</v>
      </c>
      <c r="I52">
        <v>0</v>
      </c>
      <c r="J52">
        <v>0.9</v>
      </c>
    </row>
    <row r="53" spans="1:10" x14ac:dyDescent="0.3">
      <c r="A53" s="147">
        <v>13500</v>
      </c>
      <c r="B53">
        <v>13500</v>
      </c>
      <c r="C53">
        <v>0</v>
      </c>
      <c r="D53">
        <v>100</v>
      </c>
      <c r="E53" s="147">
        <v>11868</v>
      </c>
      <c r="F53">
        <v>1.7</v>
      </c>
      <c r="G53">
        <v>1.7</v>
      </c>
      <c r="H53">
        <v>1.7</v>
      </c>
      <c r="I53">
        <v>1.7</v>
      </c>
      <c r="J53">
        <v>1</v>
      </c>
    </row>
    <row r="54" spans="1:10" x14ac:dyDescent="0.3">
      <c r="A54" s="147">
        <v>13600</v>
      </c>
      <c r="B54">
        <v>13600</v>
      </c>
      <c r="C54">
        <v>0</v>
      </c>
      <c r="D54">
        <v>50</v>
      </c>
      <c r="E54" s="147">
        <v>2198</v>
      </c>
      <c r="F54">
        <v>1.7</v>
      </c>
      <c r="G54">
        <v>1.7</v>
      </c>
      <c r="H54">
        <v>1.7</v>
      </c>
      <c r="I54">
        <v>1.7</v>
      </c>
      <c r="J54">
        <v>1.2</v>
      </c>
    </row>
    <row r="55" spans="1:10" x14ac:dyDescent="0.3">
      <c r="A55" s="147">
        <v>13700</v>
      </c>
      <c r="B55">
        <v>13700</v>
      </c>
      <c r="C55">
        <v>0</v>
      </c>
      <c r="D55">
        <v>1</v>
      </c>
      <c r="E55" s="147">
        <v>3521</v>
      </c>
      <c r="F55">
        <v>1.7</v>
      </c>
      <c r="G55">
        <v>1.7</v>
      </c>
      <c r="H55">
        <v>1.7</v>
      </c>
      <c r="I55">
        <v>1.7</v>
      </c>
      <c r="J55">
        <v>1.3</v>
      </c>
    </row>
    <row r="56" spans="1:10" x14ac:dyDescent="0.3">
      <c r="A56" s="147">
        <v>13800</v>
      </c>
      <c r="B56">
        <v>13800</v>
      </c>
      <c r="C56">
        <v>0</v>
      </c>
      <c r="D56">
        <v>120</v>
      </c>
      <c r="E56" s="147">
        <v>5841</v>
      </c>
      <c r="F56">
        <v>2.2000000000000002</v>
      </c>
      <c r="G56">
        <v>2.2000000000000002</v>
      </c>
      <c r="H56">
        <v>1.4</v>
      </c>
      <c r="I56">
        <v>1.4</v>
      </c>
      <c r="J56">
        <v>1.4</v>
      </c>
    </row>
    <row r="57" spans="1:10" x14ac:dyDescent="0.3">
      <c r="A57" s="147">
        <v>13900</v>
      </c>
      <c r="B57">
        <v>13900</v>
      </c>
      <c r="C57">
        <v>0</v>
      </c>
      <c r="D57">
        <v>5</v>
      </c>
      <c r="E57" s="147">
        <v>1541</v>
      </c>
      <c r="F57">
        <v>1.9</v>
      </c>
      <c r="G57">
        <v>2</v>
      </c>
      <c r="H57">
        <v>1.9</v>
      </c>
      <c r="I57">
        <v>2</v>
      </c>
      <c r="J57">
        <v>1.5</v>
      </c>
    </row>
    <row r="58" spans="1:10" x14ac:dyDescent="0.3">
      <c r="A58" s="147">
        <v>14000</v>
      </c>
      <c r="B58">
        <v>14000</v>
      </c>
      <c r="C58">
        <v>0</v>
      </c>
      <c r="D58">
        <v>226</v>
      </c>
      <c r="E58" s="147">
        <v>29810</v>
      </c>
      <c r="F58">
        <v>2</v>
      </c>
      <c r="G58">
        <v>2</v>
      </c>
      <c r="H58">
        <v>1.6</v>
      </c>
      <c r="I58">
        <v>2</v>
      </c>
      <c r="J58">
        <v>1.7</v>
      </c>
    </row>
    <row r="59" spans="1:10" x14ac:dyDescent="0.3">
      <c r="A59" s="147">
        <v>14100</v>
      </c>
      <c r="B59">
        <v>14100</v>
      </c>
      <c r="C59">
        <v>0</v>
      </c>
      <c r="D59">
        <v>0</v>
      </c>
      <c r="E59" s="147">
        <v>1623</v>
      </c>
      <c r="F59">
        <v>0</v>
      </c>
      <c r="G59">
        <v>0</v>
      </c>
      <c r="H59">
        <v>0</v>
      </c>
      <c r="I59">
        <v>0</v>
      </c>
      <c r="J59">
        <v>1.8</v>
      </c>
    </row>
    <row r="60" spans="1:10" x14ac:dyDescent="0.3">
      <c r="A60" s="147">
        <v>14200</v>
      </c>
      <c r="B60">
        <v>14200</v>
      </c>
      <c r="C60">
        <v>0</v>
      </c>
      <c r="D60">
        <v>90</v>
      </c>
      <c r="E60" s="147">
        <v>2871</v>
      </c>
      <c r="F60">
        <v>2.9</v>
      </c>
      <c r="G60">
        <v>2.9</v>
      </c>
      <c r="H60">
        <v>2.9</v>
      </c>
      <c r="I60">
        <v>2.9</v>
      </c>
      <c r="J60">
        <v>2</v>
      </c>
    </row>
    <row r="61" spans="1:10" x14ac:dyDescent="0.3">
      <c r="A61" s="147">
        <v>14300</v>
      </c>
      <c r="B61">
        <v>14300</v>
      </c>
      <c r="C61">
        <v>0</v>
      </c>
      <c r="D61">
        <v>0</v>
      </c>
      <c r="E61" s="147">
        <v>9281</v>
      </c>
      <c r="F61">
        <v>0</v>
      </c>
      <c r="G61">
        <v>0</v>
      </c>
      <c r="H61">
        <v>0</v>
      </c>
      <c r="I61">
        <v>0</v>
      </c>
      <c r="J61">
        <v>2.2999999999999998</v>
      </c>
    </row>
    <row r="62" spans="1:10" x14ac:dyDescent="0.3">
      <c r="A62" s="147">
        <v>14350</v>
      </c>
      <c r="B62">
        <v>14350</v>
      </c>
      <c r="C62">
        <v>0</v>
      </c>
      <c r="D62">
        <v>0</v>
      </c>
      <c r="E62" s="147">
        <v>362</v>
      </c>
      <c r="F62">
        <v>0</v>
      </c>
      <c r="G62">
        <v>0</v>
      </c>
      <c r="H62">
        <v>0</v>
      </c>
      <c r="I62">
        <v>0</v>
      </c>
      <c r="J62">
        <v>2.4</v>
      </c>
    </row>
    <row r="63" spans="1:10" x14ac:dyDescent="0.3">
      <c r="A63" s="147">
        <v>14400</v>
      </c>
      <c r="B63">
        <v>14400</v>
      </c>
      <c r="C63">
        <v>0</v>
      </c>
      <c r="D63">
        <v>21</v>
      </c>
      <c r="E63" s="147">
        <v>2297</v>
      </c>
      <c r="F63">
        <v>2.6</v>
      </c>
      <c r="G63">
        <v>2.6</v>
      </c>
      <c r="H63">
        <v>2.6</v>
      </c>
      <c r="I63">
        <v>2.6</v>
      </c>
      <c r="J63">
        <v>2.6</v>
      </c>
    </row>
    <row r="64" spans="1:10" x14ac:dyDescent="0.3">
      <c r="A64" s="147">
        <v>14450</v>
      </c>
      <c r="B64">
        <v>14450</v>
      </c>
      <c r="C64">
        <v>0</v>
      </c>
      <c r="D64">
        <v>0</v>
      </c>
      <c r="E64" s="147">
        <v>108</v>
      </c>
      <c r="F64">
        <v>0</v>
      </c>
      <c r="G64">
        <v>0</v>
      </c>
      <c r="H64">
        <v>0</v>
      </c>
      <c r="I64">
        <v>0</v>
      </c>
      <c r="J64">
        <v>2.7</v>
      </c>
    </row>
    <row r="65" spans="1:10" x14ac:dyDescent="0.3">
      <c r="A65" s="147">
        <v>14500</v>
      </c>
      <c r="B65">
        <v>14500</v>
      </c>
      <c r="C65">
        <v>0</v>
      </c>
      <c r="D65">
        <v>155</v>
      </c>
      <c r="E65" s="147">
        <v>8429</v>
      </c>
      <c r="F65">
        <v>4.2</v>
      </c>
      <c r="G65">
        <v>4.2</v>
      </c>
      <c r="H65">
        <v>3</v>
      </c>
      <c r="I65">
        <v>3.2</v>
      </c>
      <c r="J65">
        <v>2.9</v>
      </c>
    </row>
    <row r="66" spans="1:10" x14ac:dyDescent="0.3">
      <c r="A66" s="147">
        <v>14550</v>
      </c>
      <c r="B66">
        <v>14550</v>
      </c>
      <c r="C66">
        <v>0</v>
      </c>
      <c r="D66">
        <v>0</v>
      </c>
      <c r="E66" s="147">
        <v>146</v>
      </c>
      <c r="F66">
        <v>0</v>
      </c>
      <c r="G66">
        <v>0</v>
      </c>
      <c r="H66">
        <v>0</v>
      </c>
      <c r="I66">
        <v>0</v>
      </c>
      <c r="J66">
        <v>3.2</v>
      </c>
    </row>
    <row r="67" spans="1:10" x14ac:dyDescent="0.3">
      <c r="A67" s="147">
        <v>14600</v>
      </c>
      <c r="B67">
        <v>14600</v>
      </c>
      <c r="C67">
        <v>0</v>
      </c>
      <c r="D67">
        <v>20</v>
      </c>
      <c r="E67" s="147">
        <v>3197</v>
      </c>
      <c r="F67">
        <v>3.9</v>
      </c>
      <c r="G67">
        <v>3.9</v>
      </c>
      <c r="H67">
        <v>3.9</v>
      </c>
      <c r="I67">
        <v>3.9</v>
      </c>
      <c r="J67">
        <v>3.4</v>
      </c>
    </row>
    <row r="68" spans="1:10" x14ac:dyDescent="0.3">
      <c r="A68" s="147">
        <v>14650</v>
      </c>
      <c r="B68">
        <v>14650</v>
      </c>
      <c r="C68">
        <v>0</v>
      </c>
      <c r="D68">
        <v>2</v>
      </c>
      <c r="E68" s="147">
        <v>652</v>
      </c>
      <c r="F68">
        <v>0</v>
      </c>
      <c r="G68">
        <v>0</v>
      </c>
      <c r="H68">
        <v>0</v>
      </c>
      <c r="I68">
        <v>0</v>
      </c>
      <c r="J68">
        <v>3.8</v>
      </c>
    </row>
    <row r="69" spans="1:10" x14ac:dyDescent="0.3">
      <c r="A69" s="147">
        <v>14700</v>
      </c>
      <c r="B69">
        <v>14700</v>
      </c>
      <c r="C69">
        <v>0</v>
      </c>
      <c r="D69">
        <v>55</v>
      </c>
      <c r="E69" s="147">
        <v>4767</v>
      </c>
      <c r="F69">
        <v>5.7</v>
      </c>
      <c r="G69">
        <v>5.7</v>
      </c>
      <c r="H69">
        <v>4.3</v>
      </c>
      <c r="I69">
        <v>5</v>
      </c>
      <c r="J69">
        <v>4.0999999999999996</v>
      </c>
    </row>
    <row r="70" spans="1:10" x14ac:dyDescent="0.3">
      <c r="A70" s="147">
        <v>14750</v>
      </c>
      <c r="B70">
        <v>14750</v>
      </c>
      <c r="C70">
        <v>0</v>
      </c>
      <c r="D70">
        <v>0</v>
      </c>
      <c r="E70" s="147">
        <v>427</v>
      </c>
      <c r="F70">
        <v>0</v>
      </c>
      <c r="G70">
        <v>0</v>
      </c>
      <c r="H70">
        <v>0</v>
      </c>
      <c r="I70">
        <v>0</v>
      </c>
      <c r="J70">
        <v>4.5</v>
      </c>
    </row>
    <row r="71" spans="1:10" x14ac:dyDescent="0.3">
      <c r="A71" s="147">
        <v>14800</v>
      </c>
      <c r="B71">
        <v>14800</v>
      </c>
      <c r="C71">
        <v>0</v>
      </c>
      <c r="D71">
        <v>58</v>
      </c>
      <c r="E71" s="147">
        <v>4867</v>
      </c>
      <c r="F71">
        <v>7</v>
      </c>
      <c r="G71">
        <v>7</v>
      </c>
      <c r="H71">
        <v>5</v>
      </c>
      <c r="I71">
        <v>5.4</v>
      </c>
      <c r="J71">
        <v>5.0999999999999996</v>
      </c>
    </row>
    <row r="72" spans="1:10" x14ac:dyDescent="0.3">
      <c r="A72" s="147">
        <v>14850</v>
      </c>
      <c r="B72">
        <v>14850</v>
      </c>
      <c r="C72">
        <v>0</v>
      </c>
      <c r="D72">
        <v>0</v>
      </c>
      <c r="E72" s="147">
        <v>1039</v>
      </c>
      <c r="F72">
        <v>0</v>
      </c>
      <c r="G72">
        <v>0</v>
      </c>
      <c r="H72">
        <v>0</v>
      </c>
      <c r="I72">
        <v>0</v>
      </c>
      <c r="J72">
        <v>5.7</v>
      </c>
    </row>
    <row r="73" spans="1:10" x14ac:dyDescent="0.3">
      <c r="A73" s="147">
        <v>14900</v>
      </c>
      <c r="B73">
        <v>14900</v>
      </c>
      <c r="C73">
        <v>0</v>
      </c>
      <c r="D73">
        <v>44</v>
      </c>
      <c r="E73" s="147">
        <v>4321</v>
      </c>
      <c r="F73">
        <v>9</v>
      </c>
      <c r="G73">
        <v>9</v>
      </c>
      <c r="H73">
        <v>5.9</v>
      </c>
      <c r="I73">
        <v>7</v>
      </c>
      <c r="J73">
        <v>6.4</v>
      </c>
    </row>
    <row r="74" spans="1:10" x14ac:dyDescent="0.3">
      <c r="A74" s="147">
        <v>14950</v>
      </c>
      <c r="B74">
        <v>14950</v>
      </c>
      <c r="C74">
        <v>0</v>
      </c>
      <c r="D74">
        <v>43</v>
      </c>
      <c r="E74" s="147">
        <v>1386</v>
      </c>
      <c r="F74">
        <v>8.1</v>
      </c>
      <c r="G74">
        <v>9</v>
      </c>
      <c r="H74">
        <v>8.1</v>
      </c>
      <c r="I74">
        <v>9</v>
      </c>
      <c r="J74">
        <v>7.2</v>
      </c>
    </row>
    <row r="75" spans="1:10" x14ac:dyDescent="0.3">
      <c r="A75" s="147">
        <v>15000</v>
      </c>
      <c r="B75">
        <v>15000</v>
      </c>
      <c r="C75">
        <v>0</v>
      </c>
      <c r="D75">
        <v>413</v>
      </c>
      <c r="E75" s="147">
        <v>15757</v>
      </c>
      <c r="F75">
        <v>11.3</v>
      </c>
      <c r="G75">
        <v>12</v>
      </c>
      <c r="H75">
        <v>7.3</v>
      </c>
      <c r="I75">
        <v>10.1</v>
      </c>
      <c r="J75">
        <v>8.3000000000000007</v>
      </c>
    </row>
    <row r="76" spans="1:10" x14ac:dyDescent="0.3">
      <c r="A76" s="147">
        <v>15050</v>
      </c>
      <c r="B76">
        <v>15050</v>
      </c>
      <c r="C76">
        <v>0</v>
      </c>
      <c r="D76">
        <v>1</v>
      </c>
      <c r="E76" s="147">
        <v>802</v>
      </c>
      <c r="F76">
        <v>13</v>
      </c>
      <c r="G76">
        <v>13</v>
      </c>
      <c r="H76">
        <v>13</v>
      </c>
      <c r="I76">
        <v>13</v>
      </c>
      <c r="J76">
        <v>9.6999999999999993</v>
      </c>
    </row>
    <row r="77" spans="1:10" x14ac:dyDescent="0.3">
      <c r="A77" s="147">
        <v>15100</v>
      </c>
      <c r="B77">
        <v>15100</v>
      </c>
      <c r="C77">
        <v>0</v>
      </c>
      <c r="D77">
        <v>521</v>
      </c>
      <c r="E77" s="147">
        <v>14681</v>
      </c>
      <c r="F77">
        <v>11.7</v>
      </c>
      <c r="G77">
        <v>14.5</v>
      </c>
      <c r="H77">
        <v>9.6999999999999993</v>
      </c>
      <c r="I77">
        <v>10.8</v>
      </c>
      <c r="J77">
        <v>11.8</v>
      </c>
    </row>
    <row r="78" spans="1:10" x14ac:dyDescent="0.3">
      <c r="A78" s="147">
        <v>15150</v>
      </c>
      <c r="B78">
        <v>15150</v>
      </c>
      <c r="C78">
        <v>0</v>
      </c>
      <c r="D78">
        <v>4</v>
      </c>
      <c r="E78" s="147">
        <v>677</v>
      </c>
      <c r="F78">
        <v>15.5</v>
      </c>
      <c r="G78">
        <v>16.600000000000001</v>
      </c>
      <c r="H78">
        <v>14.9</v>
      </c>
      <c r="I78">
        <v>14.9</v>
      </c>
      <c r="J78">
        <v>14.5</v>
      </c>
    </row>
    <row r="79" spans="1:10" x14ac:dyDescent="0.3">
      <c r="A79" s="147">
        <v>15200</v>
      </c>
      <c r="B79">
        <v>15200</v>
      </c>
      <c r="C79">
        <v>0</v>
      </c>
      <c r="D79">
        <v>1357</v>
      </c>
      <c r="E79" s="147">
        <v>5896</v>
      </c>
      <c r="F79">
        <v>23</v>
      </c>
      <c r="G79">
        <v>24</v>
      </c>
      <c r="H79">
        <v>13.4</v>
      </c>
      <c r="I79">
        <v>18</v>
      </c>
      <c r="J79">
        <v>17.899999999999999</v>
      </c>
    </row>
    <row r="80" spans="1:10" x14ac:dyDescent="0.3">
      <c r="A80" s="147">
        <v>15250</v>
      </c>
      <c r="B80">
        <v>15250</v>
      </c>
      <c r="C80">
        <v>0</v>
      </c>
      <c r="D80">
        <v>534</v>
      </c>
      <c r="E80" s="147">
        <v>1759</v>
      </c>
      <c r="F80">
        <v>27</v>
      </c>
      <c r="G80">
        <v>28</v>
      </c>
      <c r="H80">
        <v>17.100000000000001</v>
      </c>
      <c r="I80">
        <v>22.3</v>
      </c>
      <c r="J80">
        <v>22</v>
      </c>
    </row>
    <row r="81" spans="1:10" x14ac:dyDescent="0.3">
      <c r="A81" s="147">
        <v>15300</v>
      </c>
      <c r="B81">
        <v>15300</v>
      </c>
      <c r="C81">
        <v>0</v>
      </c>
      <c r="D81">
        <v>601</v>
      </c>
      <c r="E81" s="147">
        <v>7475</v>
      </c>
      <c r="F81">
        <v>33</v>
      </c>
      <c r="G81">
        <v>34</v>
      </c>
      <c r="H81">
        <v>19.399999999999999</v>
      </c>
      <c r="I81">
        <v>27</v>
      </c>
      <c r="J81">
        <v>26.8</v>
      </c>
    </row>
    <row r="82" spans="1:10" x14ac:dyDescent="0.3">
      <c r="A82" s="147">
        <v>15350</v>
      </c>
      <c r="B82">
        <v>15350</v>
      </c>
      <c r="C82">
        <v>0</v>
      </c>
      <c r="D82">
        <v>435</v>
      </c>
      <c r="E82" s="147">
        <v>1307</v>
      </c>
      <c r="F82">
        <v>41</v>
      </c>
      <c r="G82">
        <v>41</v>
      </c>
      <c r="H82">
        <v>31.5</v>
      </c>
      <c r="I82">
        <v>34</v>
      </c>
      <c r="J82">
        <v>32.700000000000003</v>
      </c>
    </row>
    <row r="83" spans="1:10" x14ac:dyDescent="0.3">
      <c r="A83" s="147">
        <v>15400</v>
      </c>
      <c r="B83">
        <v>15400</v>
      </c>
      <c r="C83">
        <v>0</v>
      </c>
      <c r="D83">
        <v>773</v>
      </c>
      <c r="E83" s="147">
        <v>4158</v>
      </c>
      <c r="F83">
        <v>49</v>
      </c>
      <c r="G83">
        <v>49</v>
      </c>
      <c r="H83">
        <v>27.5</v>
      </c>
      <c r="I83">
        <v>40</v>
      </c>
      <c r="J83">
        <v>39.799999999999997</v>
      </c>
    </row>
    <row r="84" spans="1:10" x14ac:dyDescent="0.3">
      <c r="A84" s="147">
        <v>15450</v>
      </c>
      <c r="B84">
        <v>15450</v>
      </c>
      <c r="C84">
        <v>0</v>
      </c>
      <c r="D84">
        <v>196</v>
      </c>
      <c r="E84" s="147">
        <v>2512</v>
      </c>
      <c r="F84">
        <v>58.5</v>
      </c>
      <c r="G84">
        <v>58.5</v>
      </c>
      <c r="H84">
        <v>33.5</v>
      </c>
      <c r="I84">
        <v>51</v>
      </c>
      <c r="J84">
        <v>48.2</v>
      </c>
    </row>
    <row r="85" spans="1:10" x14ac:dyDescent="0.3">
      <c r="A85" s="147">
        <v>15500</v>
      </c>
      <c r="B85">
        <v>15500</v>
      </c>
      <c r="C85">
        <v>0</v>
      </c>
      <c r="D85">
        <v>3017</v>
      </c>
      <c r="E85" s="147">
        <v>14538</v>
      </c>
      <c r="F85">
        <v>72</v>
      </c>
      <c r="G85">
        <v>72</v>
      </c>
      <c r="H85">
        <v>41.5</v>
      </c>
      <c r="I85">
        <v>60</v>
      </c>
      <c r="J85">
        <v>58.3</v>
      </c>
    </row>
    <row r="86" spans="1:10" x14ac:dyDescent="0.3">
      <c r="A86" s="147">
        <v>15550</v>
      </c>
      <c r="B86">
        <v>15550</v>
      </c>
      <c r="C86">
        <v>0</v>
      </c>
      <c r="D86">
        <v>212</v>
      </c>
      <c r="E86" s="147">
        <v>1545</v>
      </c>
      <c r="F86">
        <v>57.5</v>
      </c>
      <c r="G86">
        <v>79</v>
      </c>
      <c r="H86">
        <v>50.5</v>
      </c>
      <c r="I86">
        <v>66.5</v>
      </c>
      <c r="J86">
        <v>70.099999999999994</v>
      </c>
    </row>
    <row r="87" spans="1:10" x14ac:dyDescent="0.3">
      <c r="A87" s="147">
        <v>15600</v>
      </c>
      <c r="B87">
        <v>15600</v>
      </c>
      <c r="C87">
        <v>0</v>
      </c>
      <c r="D87">
        <v>373</v>
      </c>
      <c r="E87" s="147">
        <v>9357</v>
      </c>
      <c r="F87">
        <v>100</v>
      </c>
      <c r="G87">
        <v>100</v>
      </c>
      <c r="H87">
        <v>58.5</v>
      </c>
      <c r="I87">
        <v>87</v>
      </c>
      <c r="J87">
        <v>83.7</v>
      </c>
    </row>
    <row r="88" spans="1:10" x14ac:dyDescent="0.3">
      <c r="A88" s="147">
        <v>15650</v>
      </c>
      <c r="B88">
        <v>15650</v>
      </c>
      <c r="C88">
        <v>0</v>
      </c>
      <c r="D88">
        <v>122</v>
      </c>
      <c r="E88" s="147">
        <v>4334</v>
      </c>
      <c r="F88">
        <v>110</v>
      </c>
      <c r="G88">
        <v>110</v>
      </c>
      <c r="H88">
        <v>94</v>
      </c>
      <c r="I88">
        <v>107</v>
      </c>
      <c r="J88">
        <v>99.5</v>
      </c>
    </row>
    <row r="89" spans="1:10" x14ac:dyDescent="0.3">
      <c r="A89" s="147">
        <v>15700</v>
      </c>
      <c r="B89">
        <v>15700</v>
      </c>
      <c r="C89">
        <v>0</v>
      </c>
      <c r="D89">
        <v>1741</v>
      </c>
      <c r="E89" s="147">
        <v>5939</v>
      </c>
      <c r="F89">
        <v>132</v>
      </c>
      <c r="G89">
        <v>140</v>
      </c>
      <c r="H89">
        <v>85</v>
      </c>
      <c r="I89">
        <v>119.5</v>
      </c>
      <c r="J89">
        <v>118.1</v>
      </c>
    </row>
    <row r="90" spans="1:10" x14ac:dyDescent="0.3">
      <c r="A90" s="147">
        <v>15750</v>
      </c>
      <c r="B90">
        <v>15750</v>
      </c>
      <c r="C90">
        <v>0</v>
      </c>
      <c r="D90">
        <v>549</v>
      </c>
      <c r="E90" s="147">
        <v>1635</v>
      </c>
      <c r="F90">
        <v>168</v>
      </c>
      <c r="G90">
        <v>168</v>
      </c>
      <c r="H90">
        <v>116</v>
      </c>
      <c r="I90">
        <v>135.5</v>
      </c>
      <c r="J90">
        <v>139.80000000000001</v>
      </c>
    </row>
    <row r="91" spans="1:10" x14ac:dyDescent="0.3">
      <c r="A91" s="147">
        <v>15800</v>
      </c>
      <c r="B91">
        <v>15800</v>
      </c>
      <c r="C91">
        <v>0</v>
      </c>
      <c r="D91">
        <v>257</v>
      </c>
      <c r="E91" s="147">
        <v>7557</v>
      </c>
      <c r="F91">
        <v>160</v>
      </c>
      <c r="G91">
        <v>175.5</v>
      </c>
      <c r="H91">
        <v>140</v>
      </c>
      <c r="I91">
        <v>169</v>
      </c>
      <c r="J91">
        <v>165.1</v>
      </c>
    </row>
    <row r="92" spans="1:10" x14ac:dyDescent="0.3">
      <c r="A92" s="147">
        <v>15850</v>
      </c>
      <c r="B92">
        <v>15850</v>
      </c>
      <c r="C92">
        <v>0</v>
      </c>
      <c r="D92">
        <v>9</v>
      </c>
      <c r="E92" s="147">
        <v>832</v>
      </c>
      <c r="F92">
        <v>169.5</v>
      </c>
      <c r="G92">
        <v>202</v>
      </c>
      <c r="H92">
        <v>152</v>
      </c>
      <c r="I92">
        <v>202</v>
      </c>
      <c r="J92">
        <v>194.2</v>
      </c>
    </row>
    <row r="93" spans="1:10" x14ac:dyDescent="0.3">
      <c r="A93" s="147">
        <v>15900</v>
      </c>
      <c r="B93">
        <v>15900</v>
      </c>
      <c r="C93">
        <v>0</v>
      </c>
      <c r="D93">
        <v>6</v>
      </c>
      <c r="E93" s="147">
        <v>12578</v>
      </c>
      <c r="F93">
        <v>253</v>
      </c>
      <c r="G93">
        <v>253</v>
      </c>
      <c r="H93">
        <v>199</v>
      </c>
      <c r="I93">
        <v>199</v>
      </c>
      <c r="J93">
        <v>227.1</v>
      </c>
    </row>
    <row r="94" spans="1:10" x14ac:dyDescent="0.3">
      <c r="A94" s="147">
        <v>15950</v>
      </c>
      <c r="B94">
        <v>15950</v>
      </c>
      <c r="C94">
        <v>0</v>
      </c>
      <c r="D94">
        <v>4</v>
      </c>
      <c r="E94" s="147">
        <v>642</v>
      </c>
      <c r="F94">
        <v>267</v>
      </c>
      <c r="G94">
        <v>270</v>
      </c>
      <c r="H94">
        <v>267</v>
      </c>
      <c r="I94">
        <v>270</v>
      </c>
      <c r="J94">
        <v>263.3</v>
      </c>
    </row>
    <row r="95" spans="1:10" x14ac:dyDescent="0.3">
      <c r="A95" s="147">
        <v>16000</v>
      </c>
      <c r="B95">
        <v>16000</v>
      </c>
      <c r="C95">
        <v>0</v>
      </c>
      <c r="D95">
        <v>335</v>
      </c>
      <c r="E95" s="147">
        <v>16714</v>
      </c>
      <c r="F95">
        <v>335</v>
      </c>
      <c r="G95">
        <v>335</v>
      </c>
      <c r="H95">
        <v>268</v>
      </c>
      <c r="I95">
        <v>301</v>
      </c>
      <c r="J95">
        <v>302.5</v>
      </c>
    </row>
    <row r="96" spans="1:10" x14ac:dyDescent="0.3">
      <c r="A96" s="147">
        <v>16050</v>
      </c>
      <c r="B96">
        <v>16050</v>
      </c>
      <c r="C96">
        <v>0</v>
      </c>
      <c r="D96">
        <v>0</v>
      </c>
      <c r="E96" s="147">
        <v>562</v>
      </c>
      <c r="F96">
        <v>0</v>
      </c>
      <c r="G96">
        <v>0</v>
      </c>
      <c r="H96">
        <v>0</v>
      </c>
      <c r="I96">
        <v>0</v>
      </c>
      <c r="J96">
        <v>344.3</v>
      </c>
    </row>
    <row r="97" spans="1:10" x14ac:dyDescent="0.3">
      <c r="A97" s="147">
        <v>16100</v>
      </c>
      <c r="B97">
        <v>16100</v>
      </c>
      <c r="C97">
        <v>0</v>
      </c>
      <c r="D97">
        <v>8</v>
      </c>
      <c r="E97" s="147">
        <v>1509</v>
      </c>
      <c r="F97">
        <v>412</v>
      </c>
      <c r="G97">
        <v>412</v>
      </c>
      <c r="H97">
        <v>380</v>
      </c>
      <c r="I97">
        <v>381</v>
      </c>
      <c r="J97">
        <v>388.3</v>
      </c>
    </row>
    <row r="98" spans="1:10" x14ac:dyDescent="0.3">
      <c r="A98" s="147">
        <v>16150</v>
      </c>
      <c r="B98">
        <v>16150</v>
      </c>
      <c r="C98">
        <v>0</v>
      </c>
      <c r="D98">
        <v>0</v>
      </c>
      <c r="E98" s="147">
        <v>547</v>
      </c>
      <c r="F98">
        <v>0</v>
      </c>
      <c r="G98">
        <v>0</v>
      </c>
      <c r="H98">
        <v>0</v>
      </c>
      <c r="I98">
        <v>0</v>
      </c>
      <c r="J98">
        <v>434</v>
      </c>
    </row>
    <row r="99" spans="1:10" x14ac:dyDescent="0.3">
      <c r="A99" s="147">
        <v>16200</v>
      </c>
      <c r="B99">
        <v>16200</v>
      </c>
      <c r="C99">
        <v>0</v>
      </c>
      <c r="D99">
        <v>29</v>
      </c>
      <c r="E99" s="147">
        <v>3165</v>
      </c>
      <c r="F99">
        <v>490</v>
      </c>
      <c r="G99">
        <v>490</v>
      </c>
      <c r="H99">
        <v>470</v>
      </c>
      <c r="I99">
        <v>470</v>
      </c>
      <c r="J99">
        <v>481</v>
      </c>
    </row>
    <row r="100" spans="1:10" x14ac:dyDescent="0.3">
      <c r="A100" s="147">
        <v>16250</v>
      </c>
      <c r="B100">
        <v>16250</v>
      </c>
      <c r="C100">
        <v>0</v>
      </c>
      <c r="D100">
        <v>0</v>
      </c>
      <c r="E100" s="147">
        <v>2068</v>
      </c>
      <c r="F100">
        <v>0</v>
      </c>
      <c r="G100">
        <v>0</v>
      </c>
      <c r="H100">
        <v>0</v>
      </c>
      <c r="I100">
        <v>0</v>
      </c>
      <c r="J100">
        <v>529.1</v>
      </c>
    </row>
    <row r="101" spans="1:10" x14ac:dyDescent="0.3">
      <c r="A101" s="147">
        <v>16300</v>
      </c>
      <c r="B101">
        <v>16300</v>
      </c>
      <c r="C101">
        <v>0</v>
      </c>
      <c r="D101">
        <v>37</v>
      </c>
      <c r="E101" s="147">
        <v>3437</v>
      </c>
      <c r="F101">
        <v>567</v>
      </c>
      <c r="G101">
        <v>567</v>
      </c>
      <c r="H101">
        <v>564</v>
      </c>
      <c r="I101">
        <v>564</v>
      </c>
      <c r="J101">
        <v>577.79999999999995</v>
      </c>
    </row>
    <row r="102" spans="1:10" x14ac:dyDescent="0.3">
      <c r="A102" s="147">
        <v>16350</v>
      </c>
      <c r="B102">
        <v>16350</v>
      </c>
      <c r="C102">
        <v>0</v>
      </c>
      <c r="D102">
        <v>0</v>
      </c>
      <c r="E102" s="147">
        <v>89</v>
      </c>
      <c r="F102">
        <v>0</v>
      </c>
      <c r="G102">
        <v>0</v>
      </c>
      <c r="H102">
        <v>0</v>
      </c>
      <c r="I102">
        <v>0</v>
      </c>
      <c r="J102">
        <v>627</v>
      </c>
    </row>
    <row r="103" spans="1:10" x14ac:dyDescent="0.3">
      <c r="A103" s="147">
        <v>16400</v>
      </c>
      <c r="B103">
        <v>16400</v>
      </c>
      <c r="C103">
        <v>0</v>
      </c>
      <c r="D103">
        <v>5</v>
      </c>
      <c r="E103" s="147">
        <v>847</v>
      </c>
      <c r="F103">
        <v>0</v>
      </c>
      <c r="G103">
        <v>0</v>
      </c>
      <c r="H103">
        <v>0</v>
      </c>
      <c r="I103">
        <v>0</v>
      </c>
      <c r="J103">
        <v>676.3</v>
      </c>
    </row>
    <row r="104" spans="1:10" x14ac:dyDescent="0.3">
      <c r="A104" s="147">
        <v>16450</v>
      </c>
      <c r="B104">
        <v>16450</v>
      </c>
      <c r="C104">
        <v>0</v>
      </c>
      <c r="D104">
        <v>0</v>
      </c>
      <c r="E104" s="147">
        <v>198</v>
      </c>
      <c r="F104">
        <v>0</v>
      </c>
      <c r="G104">
        <v>0</v>
      </c>
      <c r="H104">
        <v>0</v>
      </c>
      <c r="I104">
        <v>0</v>
      </c>
      <c r="J104">
        <v>725.7</v>
      </c>
    </row>
    <row r="105" spans="1:10" x14ac:dyDescent="0.3">
      <c r="A105" s="147">
        <v>16500</v>
      </c>
      <c r="B105">
        <v>16500</v>
      </c>
      <c r="C105">
        <v>0</v>
      </c>
      <c r="D105">
        <v>0</v>
      </c>
      <c r="E105" s="147">
        <v>3065</v>
      </c>
      <c r="F105">
        <v>0</v>
      </c>
      <c r="G105">
        <v>0</v>
      </c>
      <c r="H105">
        <v>0</v>
      </c>
      <c r="I105">
        <v>0</v>
      </c>
      <c r="J105">
        <v>775.3</v>
      </c>
    </row>
    <row r="106" spans="1:10" x14ac:dyDescent="0.3">
      <c r="A106" s="147">
        <v>16550</v>
      </c>
      <c r="B106">
        <v>16550</v>
      </c>
      <c r="C106">
        <v>0</v>
      </c>
      <c r="D106">
        <v>0</v>
      </c>
      <c r="E106" s="147">
        <v>78</v>
      </c>
      <c r="F106">
        <v>0</v>
      </c>
      <c r="G106">
        <v>0</v>
      </c>
      <c r="H106">
        <v>0</v>
      </c>
      <c r="I106">
        <v>0</v>
      </c>
      <c r="J106">
        <v>824.9</v>
      </c>
    </row>
    <row r="107" spans="1:10" x14ac:dyDescent="0.3">
      <c r="A107" s="147">
        <v>16600</v>
      </c>
      <c r="B107">
        <v>16600</v>
      </c>
      <c r="C107">
        <v>0</v>
      </c>
      <c r="D107">
        <v>0</v>
      </c>
      <c r="E107" s="147">
        <v>403</v>
      </c>
      <c r="F107">
        <v>0</v>
      </c>
      <c r="G107">
        <v>0</v>
      </c>
      <c r="H107">
        <v>0</v>
      </c>
      <c r="I107">
        <v>0</v>
      </c>
      <c r="J107">
        <v>874.6</v>
      </c>
    </row>
    <row r="108" spans="1:10" x14ac:dyDescent="0.3">
      <c r="A108" s="147">
        <v>16650</v>
      </c>
      <c r="B108">
        <v>16650</v>
      </c>
      <c r="C108">
        <v>0</v>
      </c>
      <c r="D108">
        <v>0</v>
      </c>
      <c r="E108" s="147">
        <v>25</v>
      </c>
      <c r="F108">
        <v>0</v>
      </c>
      <c r="G108">
        <v>0</v>
      </c>
      <c r="H108">
        <v>0</v>
      </c>
      <c r="I108">
        <v>0</v>
      </c>
      <c r="J108">
        <v>924.4</v>
      </c>
    </row>
    <row r="109" spans="1:10" x14ac:dyDescent="0.3">
      <c r="A109" s="147">
        <v>16700</v>
      </c>
      <c r="B109">
        <v>16700</v>
      </c>
      <c r="C109">
        <v>0</v>
      </c>
      <c r="D109">
        <v>0</v>
      </c>
      <c r="E109" s="147">
        <v>452</v>
      </c>
      <c r="F109">
        <v>0</v>
      </c>
      <c r="G109">
        <v>0</v>
      </c>
      <c r="H109">
        <v>0</v>
      </c>
      <c r="I109">
        <v>0</v>
      </c>
      <c r="J109">
        <v>974.2</v>
      </c>
    </row>
    <row r="110" spans="1:10" x14ac:dyDescent="0.3">
      <c r="A110" s="147">
        <v>16750</v>
      </c>
      <c r="B110">
        <v>16750</v>
      </c>
      <c r="C110">
        <v>0</v>
      </c>
      <c r="D110">
        <v>0</v>
      </c>
      <c r="E110" s="147">
        <v>32</v>
      </c>
      <c r="F110">
        <v>0</v>
      </c>
      <c r="G110">
        <v>0</v>
      </c>
      <c r="H110">
        <v>0</v>
      </c>
      <c r="I110">
        <v>0</v>
      </c>
      <c r="J110">
        <v>1024</v>
      </c>
    </row>
    <row r="111" spans="1:10" x14ac:dyDescent="0.3">
      <c r="A111" s="147">
        <v>16800</v>
      </c>
      <c r="B111">
        <v>16800</v>
      </c>
      <c r="C111">
        <v>0</v>
      </c>
      <c r="D111">
        <v>0</v>
      </c>
      <c r="E111" s="147">
        <v>226</v>
      </c>
      <c r="F111">
        <v>0</v>
      </c>
      <c r="G111">
        <v>0</v>
      </c>
      <c r="H111">
        <v>0</v>
      </c>
      <c r="I111">
        <v>0</v>
      </c>
      <c r="J111">
        <v>1073.8</v>
      </c>
    </row>
    <row r="112" spans="1:10" x14ac:dyDescent="0.3">
      <c r="A112" s="147">
        <v>16850</v>
      </c>
      <c r="B112">
        <v>16850</v>
      </c>
      <c r="C112">
        <v>0</v>
      </c>
      <c r="D112">
        <v>0</v>
      </c>
      <c r="E112" s="147">
        <v>41</v>
      </c>
      <c r="F112">
        <v>0</v>
      </c>
      <c r="G112">
        <v>0</v>
      </c>
      <c r="H112">
        <v>0</v>
      </c>
      <c r="I112">
        <v>0</v>
      </c>
      <c r="J112">
        <v>1123.7</v>
      </c>
    </row>
    <row r="113" spans="1:10" x14ac:dyDescent="0.3">
      <c r="A113" s="147">
        <v>16900</v>
      </c>
      <c r="B113">
        <v>16900</v>
      </c>
      <c r="C113">
        <v>0</v>
      </c>
      <c r="D113">
        <v>0</v>
      </c>
      <c r="E113" s="147">
        <v>204</v>
      </c>
      <c r="F113">
        <v>0</v>
      </c>
      <c r="G113">
        <v>0</v>
      </c>
      <c r="H113">
        <v>0</v>
      </c>
      <c r="I113">
        <v>0</v>
      </c>
      <c r="J113">
        <v>1173.5999999999999</v>
      </c>
    </row>
    <row r="114" spans="1:10" x14ac:dyDescent="0.3">
      <c r="A114" s="147">
        <v>16950</v>
      </c>
      <c r="B114">
        <v>16950</v>
      </c>
      <c r="C114">
        <v>0</v>
      </c>
      <c r="D114">
        <v>0</v>
      </c>
      <c r="E114" s="147">
        <v>0</v>
      </c>
      <c r="F114">
        <v>0</v>
      </c>
      <c r="G114">
        <v>0</v>
      </c>
      <c r="H114">
        <v>0</v>
      </c>
      <c r="I114">
        <v>0</v>
      </c>
      <c r="J114">
        <v>1223.5</v>
      </c>
    </row>
    <row r="115" spans="1:10" x14ac:dyDescent="0.3">
      <c r="A115" s="147">
        <v>17000</v>
      </c>
      <c r="B115">
        <v>17000</v>
      </c>
      <c r="C115">
        <v>0</v>
      </c>
      <c r="D115">
        <v>2</v>
      </c>
      <c r="E115" s="147">
        <v>1165</v>
      </c>
      <c r="F115">
        <v>1281</v>
      </c>
      <c r="G115">
        <v>1281</v>
      </c>
      <c r="H115">
        <v>1266</v>
      </c>
      <c r="I115">
        <v>1266</v>
      </c>
      <c r="J115">
        <v>1273.4000000000001</v>
      </c>
    </row>
    <row r="116" spans="1:10" x14ac:dyDescent="0.3">
      <c r="A116" s="147">
        <v>17050</v>
      </c>
      <c r="B116">
        <v>17050</v>
      </c>
      <c r="C116">
        <v>0</v>
      </c>
      <c r="D116">
        <v>0</v>
      </c>
      <c r="E116" s="147">
        <v>0</v>
      </c>
      <c r="F116">
        <v>0</v>
      </c>
      <c r="G116">
        <v>0</v>
      </c>
      <c r="H116">
        <v>0</v>
      </c>
      <c r="I116">
        <v>0</v>
      </c>
      <c r="J116">
        <v>1323.3</v>
      </c>
    </row>
    <row r="117" spans="1:10" x14ac:dyDescent="0.3">
      <c r="A117" s="147">
        <v>17100</v>
      </c>
      <c r="B117">
        <v>17100</v>
      </c>
      <c r="C117">
        <v>0</v>
      </c>
      <c r="D117">
        <v>0</v>
      </c>
      <c r="E117" s="147">
        <v>30</v>
      </c>
      <c r="F117">
        <v>0</v>
      </c>
      <c r="G117">
        <v>0</v>
      </c>
      <c r="H117">
        <v>0</v>
      </c>
      <c r="I117">
        <v>0</v>
      </c>
      <c r="J117">
        <v>1373.2</v>
      </c>
    </row>
    <row r="118" spans="1:10" x14ac:dyDescent="0.3">
      <c r="A118" s="147">
        <v>17150</v>
      </c>
      <c r="B118">
        <v>17150</v>
      </c>
      <c r="C118">
        <v>0</v>
      </c>
      <c r="D118">
        <v>0</v>
      </c>
      <c r="E118" s="147">
        <v>0</v>
      </c>
      <c r="F118">
        <v>0</v>
      </c>
      <c r="G118">
        <v>0</v>
      </c>
      <c r="H118">
        <v>0</v>
      </c>
      <c r="I118">
        <v>0</v>
      </c>
      <c r="J118">
        <v>1423.1</v>
      </c>
    </row>
    <row r="119" spans="1:10" x14ac:dyDescent="0.3">
      <c r="A119" s="147">
        <v>17200</v>
      </c>
      <c r="B119">
        <v>17200</v>
      </c>
      <c r="C119">
        <v>0</v>
      </c>
      <c r="D119">
        <v>0</v>
      </c>
      <c r="E119" s="147">
        <v>0</v>
      </c>
      <c r="F119">
        <v>0</v>
      </c>
      <c r="G119">
        <v>0</v>
      </c>
      <c r="H119">
        <v>0</v>
      </c>
      <c r="I119">
        <v>0</v>
      </c>
      <c r="J119">
        <v>1473.1</v>
      </c>
    </row>
    <row r="120" spans="1:10" x14ac:dyDescent="0.3">
      <c r="A120" s="147">
        <v>17250</v>
      </c>
      <c r="B120">
        <v>17250</v>
      </c>
      <c r="C120">
        <v>0</v>
      </c>
      <c r="D120">
        <v>0</v>
      </c>
      <c r="E120" s="147">
        <v>0</v>
      </c>
      <c r="F120">
        <v>0</v>
      </c>
      <c r="G120">
        <v>0</v>
      </c>
      <c r="H120">
        <v>0</v>
      </c>
      <c r="I120">
        <v>0</v>
      </c>
      <c r="J120">
        <v>1523</v>
      </c>
    </row>
    <row r="121" spans="1:10" x14ac:dyDescent="0.3">
      <c r="A121" s="147">
        <v>17300</v>
      </c>
      <c r="B121">
        <v>17300</v>
      </c>
      <c r="C121">
        <v>0</v>
      </c>
      <c r="D121">
        <v>0</v>
      </c>
      <c r="E121" s="147">
        <v>4</v>
      </c>
      <c r="F121">
        <v>0</v>
      </c>
      <c r="G121">
        <v>0</v>
      </c>
      <c r="H121">
        <v>0</v>
      </c>
      <c r="I121">
        <v>0</v>
      </c>
      <c r="J121">
        <v>1572.9</v>
      </c>
    </row>
    <row r="122" spans="1:10" x14ac:dyDescent="0.3">
      <c r="A122" s="147">
        <v>17350</v>
      </c>
      <c r="B122">
        <v>17350</v>
      </c>
      <c r="C122">
        <v>0</v>
      </c>
      <c r="D122">
        <v>0</v>
      </c>
      <c r="E122" s="147">
        <v>0</v>
      </c>
      <c r="F122">
        <v>0</v>
      </c>
      <c r="G122">
        <v>0</v>
      </c>
      <c r="H122">
        <v>0</v>
      </c>
      <c r="I122">
        <v>0</v>
      </c>
      <c r="J122">
        <v>1622.9</v>
      </c>
    </row>
    <row r="123" spans="1:10" x14ac:dyDescent="0.3">
      <c r="A123" s="147">
        <v>17400</v>
      </c>
      <c r="B123">
        <v>17400</v>
      </c>
      <c r="C123">
        <v>0</v>
      </c>
      <c r="D123">
        <v>0</v>
      </c>
      <c r="E123" s="147">
        <v>3</v>
      </c>
      <c r="F123">
        <v>0</v>
      </c>
      <c r="G123">
        <v>0</v>
      </c>
      <c r="H123">
        <v>0</v>
      </c>
      <c r="I123">
        <v>0</v>
      </c>
      <c r="J123">
        <v>1672.8</v>
      </c>
    </row>
    <row r="124" spans="1:10" x14ac:dyDescent="0.3">
      <c r="A124" s="147">
        <v>17450</v>
      </c>
      <c r="B124">
        <v>17450</v>
      </c>
      <c r="C124">
        <v>0</v>
      </c>
      <c r="D124">
        <v>0</v>
      </c>
      <c r="E124" s="147">
        <v>1</v>
      </c>
      <c r="F124">
        <v>0</v>
      </c>
      <c r="G124">
        <v>0</v>
      </c>
      <c r="H124">
        <v>0</v>
      </c>
      <c r="I124">
        <v>0</v>
      </c>
      <c r="J124">
        <v>1722.8</v>
      </c>
    </row>
    <row r="125" spans="1:10" x14ac:dyDescent="0.3">
      <c r="A125" s="147">
        <v>17500</v>
      </c>
      <c r="B125">
        <v>17500</v>
      </c>
      <c r="C125">
        <v>0</v>
      </c>
      <c r="D125">
        <v>0</v>
      </c>
      <c r="E125" s="147">
        <v>10</v>
      </c>
      <c r="F125">
        <v>0</v>
      </c>
      <c r="G125">
        <v>0</v>
      </c>
      <c r="H125">
        <v>0</v>
      </c>
      <c r="I125">
        <v>0</v>
      </c>
      <c r="J125">
        <v>1772.7</v>
      </c>
    </row>
    <row r="126" spans="1:10" x14ac:dyDescent="0.3">
      <c r="A126" s="147">
        <v>17550</v>
      </c>
      <c r="B126">
        <v>17550</v>
      </c>
      <c r="C126">
        <v>0</v>
      </c>
      <c r="D126">
        <v>0</v>
      </c>
      <c r="E126" s="147">
        <v>0</v>
      </c>
      <c r="F126">
        <v>0</v>
      </c>
      <c r="G126">
        <v>0</v>
      </c>
      <c r="H126">
        <v>0</v>
      </c>
      <c r="I126">
        <v>0</v>
      </c>
      <c r="J126">
        <v>1822.7</v>
      </c>
    </row>
    <row r="127" spans="1:10" x14ac:dyDescent="0.3">
      <c r="A127" s="147">
        <v>17600</v>
      </c>
      <c r="B127">
        <v>17600</v>
      </c>
      <c r="C127">
        <v>0</v>
      </c>
      <c r="D127">
        <v>0</v>
      </c>
      <c r="E127" s="147">
        <v>3</v>
      </c>
      <c r="F127">
        <v>0</v>
      </c>
      <c r="G127">
        <v>0</v>
      </c>
      <c r="H127">
        <v>0</v>
      </c>
      <c r="I127">
        <v>0</v>
      </c>
      <c r="J127">
        <v>1872.6</v>
      </c>
    </row>
    <row r="128" spans="1:10" x14ac:dyDescent="0.3">
      <c r="A128" s="147">
        <v>17650</v>
      </c>
      <c r="B128">
        <v>17650</v>
      </c>
      <c r="C128">
        <v>0</v>
      </c>
      <c r="D128">
        <v>0</v>
      </c>
      <c r="E128" s="147">
        <v>0</v>
      </c>
      <c r="F128">
        <v>0</v>
      </c>
      <c r="G128">
        <v>0</v>
      </c>
      <c r="H128">
        <v>0</v>
      </c>
      <c r="I128">
        <v>0</v>
      </c>
      <c r="J128">
        <v>1922.6</v>
      </c>
    </row>
    <row r="129" spans="1:10" x14ac:dyDescent="0.3">
      <c r="A129" s="147">
        <v>17700</v>
      </c>
      <c r="B129">
        <v>17700</v>
      </c>
      <c r="C129">
        <v>0</v>
      </c>
      <c r="D129">
        <v>0</v>
      </c>
      <c r="E129" s="147">
        <v>0</v>
      </c>
      <c r="F129">
        <v>0</v>
      </c>
      <c r="G129">
        <v>0</v>
      </c>
      <c r="H129">
        <v>0</v>
      </c>
      <c r="I129">
        <v>0</v>
      </c>
      <c r="J129">
        <v>1972.5</v>
      </c>
    </row>
    <row r="130" spans="1:10" x14ac:dyDescent="0.3">
      <c r="A130" s="147">
        <v>17800</v>
      </c>
      <c r="B130">
        <v>17800</v>
      </c>
      <c r="C130">
        <v>0</v>
      </c>
      <c r="D130">
        <v>0</v>
      </c>
      <c r="E130" s="147">
        <v>10</v>
      </c>
      <c r="F130">
        <v>0</v>
      </c>
      <c r="G130">
        <v>0</v>
      </c>
      <c r="H130">
        <v>0</v>
      </c>
      <c r="I130">
        <v>0</v>
      </c>
      <c r="J130">
        <v>2072.4</v>
      </c>
    </row>
    <row r="131" spans="1:10" x14ac:dyDescent="0.3">
      <c r="A131" s="147">
        <v>18000</v>
      </c>
      <c r="B131">
        <v>18000</v>
      </c>
      <c r="C131">
        <v>0</v>
      </c>
      <c r="D131">
        <v>0</v>
      </c>
      <c r="E131" s="147">
        <v>12</v>
      </c>
      <c r="F131">
        <v>0</v>
      </c>
      <c r="G131">
        <v>0</v>
      </c>
      <c r="H131">
        <v>0</v>
      </c>
      <c r="I131">
        <v>0</v>
      </c>
      <c r="J131">
        <v>2272.1999999999998</v>
      </c>
    </row>
    <row r="132" spans="1:10" x14ac:dyDescent="0.3">
      <c r="A132" s="147">
        <v>18200</v>
      </c>
      <c r="B132">
        <v>18200</v>
      </c>
      <c r="C132">
        <v>0</v>
      </c>
      <c r="D132">
        <v>0</v>
      </c>
      <c r="E132" s="147">
        <v>0</v>
      </c>
      <c r="F132">
        <v>0</v>
      </c>
      <c r="G132">
        <v>0</v>
      </c>
      <c r="H132">
        <v>0</v>
      </c>
      <c r="I132">
        <v>0</v>
      </c>
      <c r="J132">
        <v>2472.1</v>
      </c>
    </row>
    <row r="133" spans="1:10" x14ac:dyDescent="0.3">
      <c r="A133" s="147">
        <v>18400</v>
      </c>
      <c r="B133">
        <v>18400</v>
      </c>
      <c r="C133">
        <v>0</v>
      </c>
      <c r="D133">
        <v>0</v>
      </c>
      <c r="E133" s="147">
        <v>10</v>
      </c>
      <c r="F133">
        <v>0</v>
      </c>
      <c r="G133">
        <v>0</v>
      </c>
      <c r="H133">
        <v>0</v>
      </c>
      <c r="I133">
        <v>0</v>
      </c>
      <c r="J133">
        <v>2671.9</v>
      </c>
    </row>
    <row r="134" spans="1:10" x14ac:dyDescent="0.3">
      <c r="A134" s="147">
        <v>18500</v>
      </c>
      <c r="B134">
        <v>18500</v>
      </c>
      <c r="C134">
        <v>0</v>
      </c>
      <c r="D134">
        <v>0</v>
      </c>
      <c r="E134" s="147">
        <v>3</v>
      </c>
      <c r="F134">
        <v>0</v>
      </c>
      <c r="G134">
        <v>0</v>
      </c>
      <c r="H134">
        <v>0</v>
      </c>
      <c r="I134">
        <v>0</v>
      </c>
      <c r="J134">
        <v>2771.8</v>
      </c>
    </row>
    <row r="135" spans="1:10" x14ac:dyDescent="0.3">
      <c r="A135" s="147">
        <v>18600</v>
      </c>
      <c r="B135">
        <v>18600</v>
      </c>
      <c r="C135">
        <v>0</v>
      </c>
      <c r="D135">
        <v>0</v>
      </c>
      <c r="E135" s="147">
        <v>1</v>
      </c>
      <c r="F135">
        <v>0</v>
      </c>
      <c r="G135">
        <v>0</v>
      </c>
      <c r="H135">
        <v>0</v>
      </c>
      <c r="I135">
        <v>0</v>
      </c>
      <c r="J135">
        <v>2871.7</v>
      </c>
    </row>
    <row r="136" spans="1:10" x14ac:dyDescent="0.3">
      <c r="A136" s="147">
        <v>18800</v>
      </c>
      <c r="B136">
        <v>18800</v>
      </c>
      <c r="C136">
        <v>0</v>
      </c>
      <c r="D136">
        <v>0</v>
      </c>
      <c r="E136" s="147">
        <v>2</v>
      </c>
      <c r="F136">
        <v>0</v>
      </c>
      <c r="G136">
        <v>0</v>
      </c>
      <c r="H136">
        <v>0</v>
      </c>
      <c r="I136">
        <v>0</v>
      </c>
      <c r="J136">
        <v>3071.5</v>
      </c>
    </row>
    <row r="137" spans="1:10" x14ac:dyDescent="0.3">
      <c r="A137" s="147">
        <v>19000</v>
      </c>
      <c r="B137">
        <v>19000</v>
      </c>
      <c r="C137">
        <v>0</v>
      </c>
      <c r="D137">
        <v>0</v>
      </c>
      <c r="E137" s="147">
        <v>12</v>
      </c>
      <c r="F137">
        <v>0</v>
      </c>
      <c r="G137">
        <v>0</v>
      </c>
      <c r="H137">
        <v>0</v>
      </c>
      <c r="I137">
        <v>0</v>
      </c>
      <c r="J137">
        <v>3271.4</v>
      </c>
    </row>
    <row r="138" spans="1:10" x14ac:dyDescent="0.3">
      <c r="A138" s="147">
        <v>19500</v>
      </c>
      <c r="B138">
        <v>19500</v>
      </c>
      <c r="C138">
        <v>0</v>
      </c>
      <c r="D138">
        <v>0</v>
      </c>
      <c r="E138" s="147">
        <v>0</v>
      </c>
      <c r="F138">
        <v>0</v>
      </c>
      <c r="G138">
        <v>0</v>
      </c>
      <c r="H138">
        <v>0</v>
      </c>
      <c r="I138">
        <v>0</v>
      </c>
      <c r="J138">
        <v>3771</v>
      </c>
    </row>
    <row r="139" spans="1:10" x14ac:dyDescent="0.3">
      <c r="A139" s="147">
        <v>20000</v>
      </c>
      <c r="B139">
        <v>20000</v>
      </c>
      <c r="C139">
        <v>0</v>
      </c>
      <c r="D139">
        <v>0</v>
      </c>
      <c r="E139" s="147">
        <v>19</v>
      </c>
      <c r="F139">
        <v>0</v>
      </c>
      <c r="G139">
        <v>0</v>
      </c>
      <c r="H139">
        <v>0</v>
      </c>
      <c r="I139">
        <v>0</v>
      </c>
      <c r="J139">
        <v>4270.6000000000004</v>
      </c>
    </row>
    <row r="140" spans="1:10" x14ac:dyDescent="0.3">
      <c r="A140" s="147">
        <v>20500</v>
      </c>
      <c r="B140">
        <v>20500</v>
      </c>
      <c r="C140">
        <v>0</v>
      </c>
      <c r="D140">
        <v>0</v>
      </c>
      <c r="E140" s="147">
        <v>10</v>
      </c>
      <c r="F140">
        <v>0</v>
      </c>
      <c r="G140">
        <v>0</v>
      </c>
      <c r="H140">
        <v>0</v>
      </c>
      <c r="I140">
        <v>0</v>
      </c>
      <c r="J140">
        <v>4770.1000000000004</v>
      </c>
    </row>
    <row r="141" spans="1:10" x14ac:dyDescent="0.3">
      <c r="A141" s="147">
        <v>21000</v>
      </c>
      <c r="B141">
        <v>21000</v>
      </c>
      <c r="C141">
        <v>0</v>
      </c>
      <c r="D141">
        <v>0</v>
      </c>
      <c r="E141" s="147">
        <v>78</v>
      </c>
      <c r="F141">
        <v>0</v>
      </c>
      <c r="G141">
        <v>0</v>
      </c>
      <c r="H141">
        <v>0</v>
      </c>
      <c r="I141">
        <v>0</v>
      </c>
      <c r="J141">
        <v>5269.7</v>
      </c>
    </row>
    <row r="142" spans="1:10" x14ac:dyDescent="0.3">
      <c r="A142" t="s">
        <v>145</v>
      </c>
      <c r="B142">
        <v>22000</v>
      </c>
      <c r="C142">
        <v>0</v>
      </c>
      <c r="D142">
        <v>0</v>
      </c>
      <c r="E142">
        <v>482</v>
      </c>
      <c r="F142">
        <v>0</v>
      </c>
      <c r="G142">
        <v>0</v>
      </c>
      <c r="H142">
        <v>0</v>
      </c>
      <c r="I142">
        <v>0</v>
      </c>
      <c r="J142">
        <v>6268.9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9024F-6640-48D2-8226-9EB4C47637AF}">
  <dimension ref="A1:J94"/>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11000</v>
      </c>
      <c r="B2">
        <v>11000</v>
      </c>
      <c r="C2">
        <v>0</v>
      </c>
      <c r="D2">
        <v>0</v>
      </c>
      <c r="E2" s="147">
        <v>0</v>
      </c>
      <c r="F2">
        <v>0</v>
      </c>
      <c r="G2">
        <v>0</v>
      </c>
      <c r="H2">
        <v>0</v>
      </c>
      <c r="I2">
        <v>0</v>
      </c>
      <c r="J2">
        <v>4791.8</v>
      </c>
    </row>
    <row r="3" spans="1:10" x14ac:dyDescent="0.3">
      <c r="A3" s="147">
        <v>11200</v>
      </c>
      <c r="B3">
        <v>11200</v>
      </c>
      <c r="C3">
        <v>0</v>
      </c>
      <c r="D3">
        <v>0</v>
      </c>
      <c r="E3" s="147">
        <v>0</v>
      </c>
      <c r="F3">
        <v>0</v>
      </c>
      <c r="G3">
        <v>0</v>
      </c>
      <c r="H3">
        <v>0</v>
      </c>
      <c r="I3">
        <v>0</v>
      </c>
      <c r="J3">
        <v>4592.8999999999996</v>
      </c>
    </row>
    <row r="4" spans="1:10" x14ac:dyDescent="0.3">
      <c r="A4" s="147">
        <v>11400</v>
      </c>
      <c r="B4">
        <v>11400</v>
      </c>
      <c r="C4">
        <v>0</v>
      </c>
      <c r="D4">
        <v>0</v>
      </c>
      <c r="E4" s="147">
        <v>20</v>
      </c>
      <c r="F4">
        <v>0</v>
      </c>
      <c r="G4">
        <v>0</v>
      </c>
      <c r="H4">
        <v>0</v>
      </c>
      <c r="I4">
        <v>0</v>
      </c>
      <c r="J4">
        <v>4394.1000000000004</v>
      </c>
    </row>
    <row r="5" spans="1:10" x14ac:dyDescent="0.3">
      <c r="A5" s="147">
        <v>11600</v>
      </c>
      <c r="B5">
        <v>11600</v>
      </c>
      <c r="C5">
        <v>0</v>
      </c>
      <c r="D5">
        <v>0</v>
      </c>
      <c r="E5" s="147">
        <v>0</v>
      </c>
      <c r="F5">
        <v>0</v>
      </c>
      <c r="G5">
        <v>0</v>
      </c>
      <c r="H5">
        <v>0</v>
      </c>
      <c r="I5">
        <v>0</v>
      </c>
      <c r="J5">
        <v>4195.2</v>
      </c>
    </row>
    <row r="6" spans="1:10" x14ac:dyDescent="0.3">
      <c r="A6" s="147">
        <v>11800</v>
      </c>
      <c r="B6">
        <v>11800</v>
      </c>
      <c r="C6">
        <v>0</v>
      </c>
      <c r="D6">
        <v>0</v>
      </c>
      <c r="E6" s="147">
        <v>0</v>
      </c>
      <c r="F6">
        <v>0</v>
      </c>
      <c r="G6">
        <v>0</v>
      </c>
      <c r="H6">
        <v>0</v>
      </c>
      <c r="I6">
        <v>0</v>
      </c>
      <c r="J6">
        <v>3996.5</v>
      </c>
    </row>
    <row r="7" spans="1:10" x14ac:dyDescent="0.3">
      <c r="A7" s="147">
        <v>12000</v>
      </c>
      <c r="B7">
        <v>12000</v>
      </c>
      <c r="C7">
        <v>0</v>
      </c>
      <c r="D7">
        <v>0</v>
      </c>
      <c r="E7" s="147">
        <v>31</v>
      </c>
      <c r="F7">
        <v>0</v>
      </c>
      <c r="G7">
        <v>0</v>
      </c>
      <c r="H7">
        <v>0</v>
      </c>
      <c r="I7">
        <v>0</v>
      </c>
      <c r="J7">
        <v>3797.8</v>
      </c>
    </row>
    <row r="8" spans="1:10" x14ac:dyDescent="0.3">
      <c r="A8" s="147">
        <v>12200</v>
      </c>
      <c r="B8">
        <v>12200</v>
      </c>
      <c r="C8">
        <v>0</v>
      </c>
      <c r="D8">
        <v>0</v>
      </c>
      <c r="E8" s="147">
        <v>10</v>
      </c>
      <c r="F8">
        <v>0</v>
      </c>
      <c r="G8">
        <v>0</v>
      </c>
      <c r="H8">
        <v>0</v>
      </c>
      <c r="I8">
        <v>0</v>
      </c>
      <c r="J8">
        <v>3599.1</v>
      </c>
    </row>
    <row r="9" spans="1:10" x14ac:dyDescent="0.3">
      <c r="A9" s="147">
        <v>12400</v>
      </c>
      <c r="B9">
        <v>12400</v>
      </c>
      <c r="C9">
        <v>0</v>
      </c>
      <c r="D9">
        <v>0</v>
      </c>
      <c r="E9" s="147">
        <v>4</v>
      </c>
      <c r="F9">
        <v>0</v>
      </c>
      <c r="G9">
        <v>0</v>
      </c>
      <c r="H9">
        <v>0</v>
      </c>
      <c r="I9">
        <v>0</v>
      </c>
      <c r="J9">
        <v>3400.6</v>
      </c>
    </row>
    <row r="10" spans="1:10" x14ac:dyDescent="0.3">
      <c r="A10" s="147">
        <v>12600</v>
      </c>
      <c r="B10">
        <v>12600</v>
      </c>
      <c r="C10">
        <v>0</v>
      </c>
      <c r="D10">
        <v>0</v>
      </c>
      <c r="E10" s="147">
        <v>0</v>
      </c>
      <c r="F10">
        <v>0</v>
      </c>
      <c r="G10">
        <v>0</v>
      </c>
      <c r="H10">
        <v>0</v>
      </c>
      <c r="I10">
        <v>0</v>
      </c>
      <c r="J10">
        <v>3202.2</v>
      </c>
    </row>
    <row r="11" spans="1:10" x14ac:dyDescent="0.3">
      <c r="A11" s="147">
        <v>12800</v>
      </c>
      <c r="B11">
        <v>12800</v>
      </c>
      <c r="C11">
        <v>0</v>
      </c>
      <c r="D11">
        <v>0</v>
      </c>
      <c r="E11" s="147">
        <v>10</v>
      </c>
      <c r="F11">
        <v>0</v>
      </c>
      <c r="G11">
        <v>0</v>
      </c>
      <c r="H11">
        <v>0</v>
      </c>
      <c r="I11">
        <v>0</v>
      </c>
      <c r="J11">
        <v>3004</v>
      </c>
    </row>
    <row r="12" spans="1:10" x14ac:dyDescent="0.3">
      <c r="A12" s="147">
        <v>13000</v>
      </c>
      <c r="B12">
        <v>13000</v>
      </c>
      <c r="C12">
        <v>0</v>
      </c>
      <c r="D12">
        <v>0</v>
      </c>
      <c r="E12" s="147">
        <v>117</v>
      </c>
      <c r="F12">
        <v>0</v>
      </c>
      <c r="G12">
        <v>0</v>
      </c>
      <c r="H12">
        <v>0</v>
      </c>
      <c r="I12">
        <v>0</v>
      </c>
      <c r="J12">
        <v>2806</v>
      </c>
    </row>
    <row r="13" spans="1:10" x14ac:dyDescent="0.3">
      <c r="A13" s="147">
        <v>13200</v>
      </c>
      <c r="B13">
        <v>13200</v>
      </c>
      <c r="C13">
        <v>0</v>
      </c>
      <c r="D13">
        <v>0</v>
      </c>
      <c r="E13" s="147">
        <v>0</v>
      </c>
      <c r="F13">
        <v>0</v>
      </c>
      <c r="G13">
        <v>0</v>
      </c>
      <c r="H13">
        <v>0</v>
      </c>
      <c r="I13">
        <v>0</v>
      </c>
      <c r="J13">
        <v>2608.1999999999998</v>
      </c>
    </row>
    <row r="14" spans="1:10" x14ac:dyDescent="0.3">
      <c r="A14" s="147">
        <v>13400</v>
      </c>
      <c r="B14">
        <v>13400</v>
      </c>
      <c r="C14">
        <v>0</v>
      </c>
      <c r="D14">
        <v>0</v>
      </c>
      <c r="E14" s="147">
        <v>0</v>
      </c>
      <c r="F14">
        <v>0</v>
      </c>
      <c r="G14">
        <v>0</v>
      </c>
      <c r="H14">
        <v>0</v>
      </c>
      <c r="I14">
        <v>0</v>
      </c>
      <c r="J14">
        <v>2411</v>
      </c>
    </row>
    <row r="15" spans="1:10" x14ac:dyDescent="0.3">
      <c r="A15" s="147">
        <v>13600</v>
      </c>
      <c r="B15">
        <v>13600</v>
      </c>
      <c r="C15">
        <v>0</v>
      </c>
      <c r="D15">
        <v>5</v>
      </c>
      <c r="E15" s="147">
        <v>26</v>
      </c>
      <c r="F15">
        <v>0</v>
      </c>
      <c r="G15">
        <v>0</v>
      </c>
      <c r="H15">
        <v>0</v>
      </c>
      <c r="I15">
        <v>0</v>
      </c>
      <c r="J15">
        <v>2214.3000000000002</v>
      </c>
    </row>
    <row r="16" spans="1:10" x14ac:dyDescent="0.3">
      <c r="A16" s="147">
        <v>13800</v>
      </c>
      <c r="B16">
        <v>13800</v>
      </c>
      <c r="C16">
        <v>0</v>
      </c>
      <c r="D16">
        <v>0</v>
      </c>
      <c r="E16" s="147">
        <v>21</v>
      </c>
      <c r="F16">
        <v>0</v>
      </c>
      <c r="G16">
        <v>0</v>
      </c>
      <c r="H16">
        <v>0</v>
      </c>
      <c r="I16">
        <v>0</v>
      </c>
      <c r="J16">
        <v>2018.4</v>
      </c>
    </row>
    <row r="17" spans="1:10" x14ac:dyDescent="0.3">
      <c r="A17" s="147">
        <v>14000</v>
      </c>
      <c r="B17">
        <v>14000</v>
      </c>
      <c r="C17">
        <v>0</v>
      </c>
      <c r="D17">
        <v>3</v>
      </c>
      <c r="E17" s="147">
        <v>13</v>
      </c>
      <c r="F17">
        <v>1704</v>
      </c>
      <c r="G17">
        <v>1704</v>
      </c>
      <c r="H17">
        <v>1704</v>
      </c>
      <c r="I17">
        <v>1704</v>
      </c>
      <c r="J17">
        <v>1823.4</v>
      </c>
    </row>
    <row r="18" spans="1:10" x14ac:dyDescent="0.3">
      <c r="A18" s="147">
        <v>14100</v>
      </c>
      <c r="B18">
        <v>14100</v>
      </c>
      <c r="C18">
        <v>0</v>
      </c>
      <c r="D18">
        <v>0</v>
      </c>
      <c r="E18" s="147">
        <v>21</v>
      </c>
      <c r="F18">
        <v>0</v>
      </c>
      <c r="G18">
        <v>0</v>
      </c>
      <c r="H18">
        <v>0</v>
      </c>
      <c r="I18">
        <v>0</v>
      </c>
      <c r="J18">
        <v>1726.3</v>
      </c>
    </row>
    <row r="19" spans="1:10" x14ac:dyDescent="0.3">
      <c r="A19" s="147">
        <v>14200</v>
      </c>
      <c r="B19">
        <v>14200</v>
      </c>
      <c r="C19">
        <v>0</v>
      </c>
      <c r="D19">
        <v>0</v>
      </c>
      <c r="E19" s="147">
        <v>6</v>
      </c>
      <c r="F19">
        <v>0</v>
      </c>
      <c r="G19">
        <v>0</v>
      </c>
      <c r="H19">
        <v>0</v>
      </c>
      <c r="I19">
        <v>0</v>
      </c>
      <c r="J19">
        <v>1629.7</v>
      </c>
    </row>
    <row r="20" spans="1:10" x14ac:dyDescent="0.3">
      <c r="A20" s="147">
        <v>14300</v>
      </c>
      <c r="B20">
        <v>14300</v>
      </c>
      <c r="C20">
        <v>0</v>
      </c>
      <c r="D20">
        <v>0</v>
      </c>
      <c r="E20" s="147">
        <v>6</v>
      </c>
      <c r="F20">
        <v>0</v>
      </c>
      <c r="G20">
        <v>0</v>
      </c>
      <c r="H20">
        <v>0</v>
      </c>
      <c r="I20">
        <v>0</v>
      </c>
      <c r="J20">
        <v>1533.5</v>
      </c>
    </row>
    <row r="21" spans="1:10" x14ac:dyDescent="0.3">
      <c r="A21" s="147">
        <v>14350</v>
      </c>
      <c r="B21">
        <v>14350</v>
      </c>
      <c r="C21">
        <v>0</v>
      </c>
      <c r="D21">
        <v>0</v>
      </c>
      <c r="E21" s="147">
        <v>0</v>
      </c>
      <c r="F21">
        <v>0</v>
      </c>
      <c r="G21">
        <v>0</v>
      </c>
      <c r="H21">
        <v>0</v>
      </c>
      <c r="I21">
        <v>0</v>
      </c>
      <c r="J21">
        <v>1485.6</v>
      </c>
    </row>
    <row r="22" spans="1:10" x14ac:dyDescent="0.3">
      <c r="A22" s="147">
        <v>14400</v>
      </c>
      <c r="B22">
        <v>14400</v>
      </c>
      <c r="C22">
        <v>0</v>
      </c>
      <c r="D22">
        <v>0</v>
      </c>
      <c r="E22" s="147">
        <v>33</v>
      </c>
      <c r="F22">
        <v>0</v>
      </c>
      <c r="G22">
        <v>0</v>
      </c>
      <c r="H22">
        <v>0</v>
      </c>
      <c r="I22">
        <v>0</v>
      </c>
      <c r="J22">
        <v>1437.9</v>
      </c>
    </row>
    <row r="23" spans="1:10" x14ac:dyDescent="0.3">
      <c r="A23" s="147">
        <v>14450</v>
      </c>
      <c r="B23">
        <v>14450</v>
      </c>
      <c r="C23">
        <v>0</v>
      </c>
      <c r="D23">
        <v>0</v>
      </c>
      <c r="E23" s="147">
        <v>0</v>
      </c>
      <c r="F23">
        <v>0</v>
      </c>
      <c r="G23">
        <v>0</v>
      </c>
      <c r="H23">
        <v>0</v>
      </c>
      <c r="I23">
        <v>0</v>
      </c>
      <c r="J23">
        <v>1390.3</v>
      </c>
    </row>
    <row r="24" spans="1:10" x14ac:dyDescent="0.3">
      <c r="A24" s="147">
        <v>14500</v>
      </c>
      <c r="B24">
        <v>14500</v>
      </c>
      <c r="C24">
        <v>0</v>
      </c>
      <c r="D24">
        <v>0</v>
      </c>
      <c r="E24" s="147">
        <v>38</v>
      </c>
      <c r="F24">
        <v>0</v>
      </c>
      <c r="G24">
        <v>0</v>
      </c>
      <c r="H24">
        <v>0</v>
      </c>
      <c r="I24">
        <v>0</v>
      </c>
      <c r="J24">
        <v>1343</v>
      </c>
    </row>
    <row r="25" spans="1:10" x14ac:dyDescent="0.3">
      <c r="A25" s="147">
        <v>14550</v>
      </c>
      <c r="B25">
        <v>14550</v>
      </c>
      <c r="C25">
        <v>0</v>
      </c>
      <c r="D25">
        <v>0</v>
      </c>
      <c r="E25" s="147">
        <v>0</v>
      </c>
      <c r="F25">
        <v>0</v>
      </c>
      <c r="G25">
        <v>0</v>
      </c>
      <c r="H25">
        <v>0</v>
      </c>
      <c r="I25">
        <v>0</v>
      </c>
      <c r="J25">
        <v>1295.9000000000001</v>
      </c>
    </row>
    <row r="26" spans="1:10" x14ac:dyDescent="0.3">
      <c r="A26" s="147">
        <v>14600</v>
      </c>
      <c r="B26">
        <v>14600</v>
      </c>
      <c r="C26">
        <v>0</v>
      </c>
      <c r="D26">
        <v>0</v>
      </c>
      <c r="E26" s="147">
        <v>3</v>
      </c>
      <c r="F26">
        <v>0</v>
      </c>
      <c r="G26">
        <v>0</v>
      </c>
      <c r="H26">
        <v>0</v>
      </c>
      <c r="I26">
        <v>0</v>
      </c>
      <c r="J26">
        <v>1249.0999999999999</v>
      </c>
    </row>
    <row r="27" spans="1:10" x14ac:dyDescent="0.3">
      <c r="A27" s="147">
        <v>14650</v>
      </c>
      <c r="B27">
        <v>14650</v>
      </c>
      <c r="C27">
        <v>0</v>
      </c>
      <c r="D27">
        <v>0</v>
      </c>
      <c r="E27" s="147">
        <v>0</v>
      </c>
      <c r="F27">
        <v>0</v>
      </c>
      <c r="G27">
        <v>0</v>
      </c>
      <c r="H27">
        <v>0</v>
      </c>
      <c r="I27">
        <v>0</v>
      </c>
      <c r="J27">
        <v>1202.5999999999999</v>
      </c>
    </row>
    <row r="28" spans="1:10" x14ac:dyDescent="0.3">
      <c r="A28" s="147">
        <v>14700</v>
      </c>
      <c r="B28">
        <v>14700</v>
      </c>
      <c r="C28">
        <v>0</v>
      </c>
      <c r="D28">
        <v>0</v>
      </c>
      <c r="E28" s="147">
        <v>1</v>
      </c>
      <c r="F28">
        <v>0</v>
      </c>
      <c r="G28">
        <v>0</v>
      </c>
      <c r="H28">
        <v>0</v>
      </c>
      <c r="I28">
        <v>0</v>
      </c>
      <c r="J28">
        <v>1156.4000000000001</v>
      </c>
    </row>
    <row r="29" spans="1:10" x14ac:dyDescent="0.3">
      <c r="A29" s="147">
        <v>14750</v>
      </c>
      <c r="B29">
        <v>14750</v>
      </c>
      <c r="C29">
        <v>0</v>
      </c>
      <c r="D29">
        <v>0</v>
      </c>
      <c r="E29" s="147">
        <v>0</v>
      </c>
      <c r="F29">
        <v>0</v>
      </c>
      <c r="G29">
        <v>0</v>
      </c>
      <c r="H29">
        <v>0</v>
      </c>
      <c r="I29">
        <v>0</v>
      </c>
      <c r="J29">
        <v>1110.5999999999999</v>
      </c>
    </row>
    <row r="30" spans="1:10" x14ac:dyDescent="0.3">
      <c r="A30" s="147">
        <v>14800</v>
      </c>
      <c r="B30">
        <v>14800</v>
      </c>
      <c r="C30">
        <v>0</v>
      </c>
      <c r="D30">
        <v>0</v>
      </c>
      <c r="E30" s="147">
        <v>15</v>
      </c>
      <c r="F30">
        <v>0</v>
      </c>
      <c r="G30">
        <v>0</v>
      </c>
      <c r="H30">
        <v>0</v>
      </c>
      <c r="I30">
        <v>0</v>
      </c>
      <c r="J30">
        <v>1065.0999999999999</v>
      </c>
    </row>
    <row r="31" spans="1:10" x14ac:dyDescent="0.3">
      <c r="A31" s="147">
        <v>14850</v>
      </c>
      <c r="B31">
        <v>14850</v>
      </c>
      <c r="C31">
        <v>0</v>
      </c>
      <c r="D31">
        <v>0</v>
      </c>
      <c r="E31" s="147">
        <v>12</v>
      </c>
      <c r="F31">
        <v>0</v>
      </c>
      <c r="G31">
        <v>0</v>
      </c>
      <c r="H31">
        <v>0</v>
      </c>
      <c r="I31">
        <v>0</v>
      </c>
      <c r="J31">
        <v>1020.1</v>
      </c>
    </row>
    <row r="32" spans="1:10" x14ac:dyDescent="0.3">
      <c r="A32" s="147">
        <v>14900</v>
      </c>
      <c r="B32">
        <v>14900</v>
      </c>
      <c r="C32">
        <v>0</v>
      </c>
      <c r="D32">
        <v>0</v>
      </c>
      <c r="E32" s="147">
        <v>242</v>
      </c>
      <c r="F32">
        <v>0</v>
      </c>
      <c r="G32">
        <v>0</v>
      </c>
      <c r="H32">
        <v>0</v>
      </c>
      <c r="I32">
        <v>0</v>
      </c>
      <c r="J32">
        <v>975.5</v>
      </c>
    </row>
    <row r="33" spans="1:10" x14ac:dyDescent="0.3">
      <c r="A33" s="147">
        <v>14950</v>
      </c>
      <c r="B33">
        <v>14950</v>
      </c>
      <c r="C33">
        <v>0</v>
      </c>
      <c r="D33">
        <v>0</v>
      </c>
      <c r="E33" s="147">
        <v>5</v>
      </c>
      <c r="F33">
        <v>0</v>
      </c>
      <c r="G33">
        <v>0</v>
      </c>
      <c r="H33">
        <v>0</v>
      </c>
      <c r="I33">
        <v>0</v>
      </c>
      <c r="J33">
        <v>931.3</v>
      </c>
    </row>
    <row r="34" spans="1:10" x14ac:dyDescent="0.3">
      <c r="A34" s="147">
        <v>15000</v>
      </c>
      <c r="B34">
        <v>15000</v>
      </c>
      <c r="C34">
        <v>0</v>
      </c>
      <c r="D34">
        <v>3</v>
      </c>
      <c r="E34" s="147">
        <v>87</v>
      </c>
      <c r="F34">
        <v>842</v>
      </c>
      <c r="G34">
        <v>842</v>
      </c>
      <c r="H34">
        <v>807</v>
      </c>
      <c r="I34">
        <v>828</v>
      </c>
      <c r="J34">
        <v>887.6</v>
      </c>
    </row>
    <row r="35" spans="1:10" x14ac:dyDescent="0.3">
      <c r="A35" s="147">
        <v>15050</v>
      </c>
      <c r="B35">
        <v>15050</v>
      </c>
      <c r="C35">
        <v>0</v>
      </c>
      <c r="D35">
        <v>0</v>
      </c>
      <c r="E35" s="147">
        <v>1</v>
      </c>
      <c r="F35">
        <v>0</v>
      </c>
      <c r="G35">
        <v>0</v>
      </c>
      <c r="H35">
        <v>0</v>
      </c>
      <c r="I35">
        <v>0</v>
      </c>
      <c r="J35">
        <v>844.4</v>
      </c>
    </row>
    <row r="36" spans="1:10" x14ac:dyDescent="0.3">
      <c r="A36" s="147">
        <v>15100</v>
      </c>
      <c r="B36">
        <v>15100</v>
      </c>
      <c r="C36">
        <v>0</v>
      </c>
      <c r="D36">
        <v>21</v>
      </c>
      <c r="E36" s="147">
        <v>48</v>
      </c>
      <c r="F36">
        <v>723</v>
      </c>
      <c r="G36">
        <v>723</v>
      </c>
      <c r="H36">
        <v>723</v>
      </c>
      <c r="I36">
        <v>723</v>
      </c>
      <c r="J36">
        <v>801.7</v>
      </c>
    </row>
    <row r="37" spans="1:10" x14ac:dyDescent="0.3">
      <c r="A37" s="147">
        <v>15150</v>
      </c>
      <c r="B37">
        <v>15150</v>
      </c>
      <c r="C37">
        <v>0</v>
      </c>
      <c r="D37">
        <v>0</v>
      </c>
      <c r="E37" s="147">
        <v>0</v>
      </c>
      <c r="F37">
        <v>0</v>
      </c>
      <c r="G37">
        <v>0</v>
      </c>
      <c r="H37">
        <v>0</v>
      </c>
      <c r="I37">
        <v>0</v>
      </c>
      <c r="J37">
        <v>759.7</v>
      </c>
    </row>
    <row r="38" spans="1:10" x14ac:dyDescent="0.3">
      <c r="A38" s="147">
        <v>15200</v>
      </c>
      <c r="B38">
        <v>15200</v>
      </c>
      <c r="C38">
        <v>0</v>
      </c>
      <c r="D38">
        <v>61</v>
      </c>
      <c r="E38" s="147">
        <v>78</v>
      </c>
      <c r="F38">
        <v>740</v>
      </c>
      <c r="G38">
        <v>740</v>
      </c>
      <c r="H38">
        <v>740</v>
      </c>
      <c r="I38">
        <v>740</v>
      </c>
      <c r="J38">
        <v>718.2</v>
      </c>
    </row>
    <row r="39" spans="1:10" x14ac:dyDescent="0.3">
      <c r="A39" s="147">
        <v>15250</v>
      </c>
      <c r="B39">
        <v>15250</v>
      </c>
      <c r="C39">
        <v>0</v>
      </c>
      <c r="D39">
        <v>0</v>
      </c>
      <c r="E39" s="147">
        <v>2</v>
      </c>
      <c r="F39">
        <v>0</v>
      </c>
      <c r="G39">
        <v>0</v>
      </c>
      <c r="H39">
        <v>0</v>
      </c>
      <c r="I39">
        <v>0</v>
      </c>
      <c r="J39">
        <v>677.4</v>
      </c>
    </row>
    <row r="40" spans="1:10" x14ac:dyDescent="0.3">
      <c r="A40" s="147">
        <v>15300</v>
      </c>
      <c r="B40">
        <v>15300</v>
      </c>
      <c r="C40">
        <v>0</v>
      </c>
      <c r="D40">
        <v>0</v>
      </c>
      <c r="E40" s="147">
        <v>11</v>
      </c>
      <c r="F40">
        <v>0</v>
      </c>
      <c r="G40">
        <v>0</v>
      </c>
      <c r="H40">
        <v>0</v>
      </c>
      <c r="I40">
        <v>0</v>
      </c>
      <c r="J40">
        <v>637.29999999999995</v>
      </c>
    </row>
    <row r="41" spans="1:10" x14ac:dyDescent="0.3">
      <c r="A41" s="147">
        <v>15350</v>
      </c>
      <c r="B41">
        <v>15350</v>
      </c>
      <c r="C41">
        <v>0</v>
      </c>
      <c r="D41">
        <v>0</v>
      </c>
      <c r="E41" s="147">
        <v>0</v>
      </c>
      <c r="F41">
        <v>0</v>
      </c>
      <c r="G41">
        <v>0</v>
      </c>
      <c r="H41">
        <v>0</v>
      </c>
      <c r="I41">
        <v>0</v>
      </c>
      <c r="J41">
        <v>598</v>
      </c>
    </row>
    <row r="42" spans="1:10" x14ac:dyDescent="0.3">
      <c r="A42" s="147">
        <v>15400</v>
      </c>
      <c r="B42">
        <v>15400</v>
      </c>
      <c r="C42">
        <v>0</v>
      </c>
      <c r="D42">
        <v>10</v>
      </c>
      <c r="E42" s="147">
        <v>236</v>
      </c>
      <c r="F42">
        <v>472</v>
      </c>
      <c r="G42">
        <v>472</v>
      </c>
      <c r="H42">
        <v>470</v>
      </c>
      <c r="I42">
        <v>470</v>
      </c>
      <c r="J42">
        <v>559.6</v>
      </c>
    </row>
    <row r="43" spans="1:10" x14ac:dyDescent="0.3">
      <c r="A43" s="147">
        <v>15450</v>
      </c>
      <c r="B43">
        <v>15450</v>
      </c>
      <c r="C43">
        <v>0</v>
      </c>
      <c r="D43">
        <v>19</v>
      </c>
      <c r="E43" s="147">
        <v>23</v>
      </c>
      <c r="F43">
        <v>520</v>
      </c>
      <c r="G43">
        <v>520</v>
      </c>
      <c r="H43">
        <v>432</v>
      </c>
      <c r="I43">
        <v>432</v>
      </c>
      <c r="J43">
        <v>522</v>
      </c>
    </row>
    <row r="44" spans="1:10" x14ac:dyDescent="0.3">
      <c r="A44" s="147">
        <v>15500</v>
      </c>
      <c r="B44">
        <v>15500</v>
      </c>
      <c r="C44">
        <v>0</v>
      </c>
      <c r="D44">
        <v>634</v>
      </c>
      <c r="E44" s="147">
        <v>741</v>
      </c>
      <c r="F44">
        <v>409</v>
      </c>
      <c r="G44">
        <v>409</v>
      </c>
      <c r="H44">
        <v>409</v>
      </c>
      <c r="I44">
        <v>409</v>
      </c>
      <c r="J44">
        <v>485.3</v>
      </c>
    </row>
    <row r="45" spans="1:10" x14ac:dyDescent="0.3">
      <c r="A45" s="147">
        <v>15550</v>
      </c>
      <c r="B45">
        <v>15550</v>
      </c>
      <c r="C45">
        <v>0</v>
      </c>
      <c r="D45">
        <v>0</v>
      </c>
      <c r="E45" s="147">
        <v>20</v>
      </c>
      <c r="F45">
        <v>0</v>
      </c>
      <c r="G45">
        <v>0</v>
      </c>
      <c r="H45">
        <v>0</v>
      </c>
      <c r="I45">
        <v>0</v>
      </c>
      <c r="J45">
        <v>449.7</v>
      </c>
    </row>
    <row r="46" spans="1:10" x14ac:dyDescent="0.3">
      <c r="A46" s="147">
        <v>15600</v>
      </c>
      <c r="B46">
        <v>15600</v>
      </c>
      <c r="C46">
        <v>0</v>
      </c>
      <c r="D46">
        <v>514</v>
      </c>
      <c r="E46" s="147">
        <v>1068</v>
      </c>
      <c r="F46">
        <v>357</v>
      </c>
      <c r="G46">
        <v>360</v>
      </c>
      <c r="H46">
        <v>344</v>
      </c>
      <c r="I46">
        <v>360</v>
      </c>
      <c r="J46">
        <v>415.1</v>
      </c>
    </row>
    <row r="47" spans="1:10" x14ac:dyDescent="0.3">
      <c r="A47" s="147">
        <v>15650</v>
      </c>
      <c r="B47">
        <v>15650</v>
      </c>
      <c r="C47">
        <v>0</v>
      </c>
      <c r="D47">
        <v>0</v>
      </c>
      <c r="E47" s="147">
        <v>626</v>
      </c>
      <c r="F47">
        <v>0</v>
      </c>
      <c r="G47">
        <v>0</v>
      </c>
      <c r="H47">
        <v>0</v>
      </c>
      <c r="I47">
        <v>0</v>
      </c>
      <c r="J47">
        <v>381.6</v>
      </c>
    </row>
    <row r="48" spans="1:10" x14ac:dyDescent="0.3">
      <c r="A48" s="147">
        <v>15700</v>
      </c>
      <c r="B48">
        <v>15700</v>
      </c>
      <c r="C48">
        <v>0</v>
      </c>
      <c r="D48">
        <v>165</v>
      </c>
      <c r="E48" s="147">
        <v>757</v>
      </c>
      <c r="F48">
        <v>295</v>
      </c>
      <c r="G48">
        <v>342</v>
      </c>
      <c r="H48">
        <v>276</v>
      </c>
      <c r="I48">
        <v>337</v>
      </c>
      <c r="J48">
        <v>349.4</v>
      </c>
    </row>
    <row r="49" spans="1:10" x14ac:dyDescent="0.3">
      <c r="A49" s="147">
        <v>15750</v>
      </c>
      <c r="B49">
        <v>15750</v>
      </c>
      <c r="C49">
        <v>0</v>
      </c>
      <c r="D49">
        <v>55</v>
      </c>
      <c r="E49" s="147">
        <v>303</v>
      </c>
      <c r="F49">
        <v>257</v>
      </c>
      <c r="G49">
        <v>314</v>
      </c>
      <c r="H49">
        <v>257</v>
      </c>
      <c r="I49">
        <v>314</v>
      </c>
      <c r="J49">
        <v>318.3</v>
      </c>
    </row>
    <row r="50" spans="1:10" x14ac:dyDescent="0.3">
      <c r="A50" s="147">
        <v>15800</v>
      </c>
      <c r="B50">
        <v>15800</v>
      </c>
      <c r="C50">
        <v>0</v>
      </c>
      <c r="D50">
        <v>323</v>
      </c>
      <c r="E50" s="147">
        <v>2859</v>
      </c>
      <c r="F50">
        <v>312</v>
      </c>
      <c r="G50">
        <v>312</v>
      </c>
      <c r="H50">
        <v>225</v>
      </c>
      <c r="I50">
        <v>295</v>
      </c>
      <c r="J50">
        <v>288.60000000000002</v>
      </c>
    </row>
    <row r="51" spans="1:10" x14ac:dyDescent="0.3">
      <c r="A51" s="147">
        <v>15850</v>
      </c>
      <c r="B51">
        <v>15850</v>
      </c>
      <c r="C51">
        <v>0</v>
      </c>
      <c r="D51">
        <v>63</v>
      </c>
      <c r="E51" s="147">
        <v>337</v>
      </c>
      <c r="F51">
        <v>263</v>
      </c>
      <c r="G51">
        <v>263</v>
      </c>
      <c r="H51">
        <v>207</v>
      </c>
      <c r="I51">
        <v>207</v>
      </c>
      <c r="J51">
        <v>260.60000000000002</v>
      </c>
    </row>
    <row r="52" spans="1:10" x14ac:dyDescent="0.3">
      <c r="A52" s="147">
        <v>15900</v>
      </c>
      <c r="B52">
        <v>15900</v>
      </c>
      <c r="C52">
        <v>0</v>
      </c>
      <c r="D52">
        <v>95</v>
      </c>
      <c r="E52" s="147">
        <v>591</v>
      </c>
      <c r="F52">
        <v>233</v>
      </c>
      <c r="G52">
        <v>233</v>
      </c>
      <c r="H52">
        <v>201</v>
      </c>
      <c r="I52">
        <v>220</v>
      </c>
      <c r="J52">
        <v>234.2</v>
      </c>
    </row>
    <row r="53" spans="1:10" x14ac:dyDescent="0.3">
      <c r="A53" s="147">
        <v>15950</v>
      </c>
      <c r="B53">
        <v>15950</v>
      </c>
      <c r="C53">
        <v>0</v>
      </c>
      <c r="D53">
        <v>0</v>
      </c>
      <c r="E53" s="147">
        <v>109</v>
      </c>
      <c r="F53">
        <v>0</v>
      </c>
      <c r="G53">
        <v>0</v>
      </c>
      <c r="H53">
        <v>0</v>
      </c>
      <c r="I53">
        <v>0</v>
      </c>
      <c r="J53">
        <v>209.6</v>
      </c>
    </row>
    <row r="54" spans="1:10" x14ac:dyDescent="0.3">
      <c r="A54" s="147">
        <v>16000</v>
      </c>
      <c r="B54">
        <v>16000</v>
      </c>
      <c r="C54">
        <v>0</v>
      </c>
      <c r="D54">
        <v>746</v>
      </c>
      <c r="E54" s="147">
        <v>2281</v>
      </c>
      <c r="F54">
        <v>161.5</v>
      </c>
      <c r="G54">
        <v>180</v>
      </c>
      <c r="H54">
        <v>140</v>
      </c>
      <c r="I54">
        <v>178</v>
      </c>
      <c r="J54">
        <v>186.4</v>
      </c>
    </row>
    <row r="55" spans="1:10" x14ac:dyDescent="0.3">
      <c r="A55" s="147">
        <v>16050</v>
      </c>
      <c r="B55">
        <v>16050</v>
      </c>
      <c r="C55">
        <v>0</v>
      </c>
      <c r="D55">
        <v>5</v>
      </c>
      <c r="E55" s="147">
        <v>563</v>
      </c>
      <c r="F55">
        <v>164</v>
      </c>
      <c r="G55">
        <v>164</v>
      </c>
      <c r="H55">
        <v>164</v>
      </c>
      <c r="I55">
        <v>164</v>
      </c>
      <c r="J55">
        <v>164.8</v>
      </c>
    </row>
    <row r="56" spans="1:10" x14ac:dyDescent="0.3">
      <c r="A56" s="147">
        <v>16100</v>
      </c>
      <c r="B56">
        <v>16100</v>
      </c>
      <c r="C56">
        <v>0</v>
      </c>
      <c r="D56">
        <v>66</v>
      </c>
      <c r="E56" s="147">
        <v>463</v>
      </c>
      <c r="F56">
        <v>162</v>
      </c>
      <c r="G56">
        <v>162</v>
      </c>
      <c r="H56">
        <v>109.5</v>
      </c>
      <c r="I56">
        <v>138</v>
      </c>
      <c r="J56">
        <v>144.80000000000001</v>
      </c>
    </row>
    <row r="57" spans="1:10" x14ac:dyDescent="0.3">
      <c r="A57" s="147">
        <v>16150</v>
      </c>
      <c r="B57">
        <v>16150</v>
      </c>
      <c r="C57">
        <v>0</v>
      </c>
      <c r="D57">
        <v>1</v>
      </c>
      <c r="E57" s="147">
        <v>933</v>
      </c>
      <c r="F57">
        <v>95</v>
      </c>
      <c r="G57">
        <v>95</v>
      </c>
      <c r="H57">
        <v>95</v>
      </c>
      <c r="I57">
        <v>95</v>
      </c>
      <c r="J57">
        <v>126.5</v>
      </c>
    </row>
    <row r="58" spans="1:10" x14ac:dyDescent="0.3">
      <c r="A58" s="147">
        <v>16200</v>
      </c>
      <c r="B58">
        <v>16200</v>
      </c>
      <c r="C58">
        <v>0</v>
      </c>
      <c r="D58">
        <v>1371</v>
      </c>
      <c r="E58" s="147">
        <v>1348</v>
      </c>
      <c r="F58">
        <v>100</v>
      </c>
      <c r="G58">
        <v>111</v>
      </c>
      <c r="H58">
        <v>79</v>
      </c>
      <c r="I58">
        <v>109</v>
      </c>
      <c r="J58">
        <v>109.9</v>
      </c>
    </row>
    <row r="59" spans="1:10" x14ac:dyDescent="0.3">
      <c r="A59" s="147">
        <v>16250</v>
      </c>
      <c r="B59">
        <v>16250</v>
      </c>
      <c r="C59">
        <v>0</v>
      </c>
      <c r="D59">
        <v>17</v>
      </c>
      <c r="E59" s="147">
        <v>1032</v>
      </c>
      <c r="F59">
        <v>75</v>
      </c>
      <c r="G59">
        <v>75</v>
      </c>
      <c r="H59">
        <v>75</v>
      </c>
      <c r="I59">
        <v>75</v>
      </c>
      <c r="J59">
        <v>94.9</v>
      </c>
    </row>
    <row r="60" spans="1:10" x14ac:dyDescent="0.3">
      <c r="A60" s="147">
        <v>16300</v>
      </c>
      <c r="B60">
        <v>16300</v>
      </c>
      <c r="C60">
        <v>0</v>
      </c>
      <c r="D60">
        <v>596</v>
      </c>
      <c r="E60" s="147">
        <v>2009</v>
      </c>
      <c r="F60">
        <v>92</v>
      </c>
      <c r="G60">
        <v>92</v>
      </c>
      <c r="H60">
        <v>63</v>
      </c>
      <c r="I60">
        <v>81</v>
      </c>
      <c r="J60">
        <v>81.5</v>
      </c>
    </row>
    <row r="61" spans="1:10" x14ac:dyDescent="0.3">
      <c r="A61" s="147">
        <v>16350</v>
      </c>
      <c r="B61">
        <v>16350</v>
      </c>
      <c r="C61">
        <v>0</v>
      </c>
      <c r="D61">
        <v>54</v>
      </c>
      <c r="E61" s="147">
        <v>453</v>
      </c>
      <c r="F61">
        <v>54.5</v>
      </c>
      <c r="G61">
        <v>66</v>
      </c>
      <c r="H61">
        <v>54.5</v>
      </c>
      <c r="I61">
        <v>66</v>
      </c>
      <c r="J61">
        <v>69.599999999999994</v>
      </c>
    </row>
    <row r="62" spans="1:10" x14ac:dyDescent="0.3">
      <c r="A62" s="147">
        <v>16400</v>
      </c>
      <c r="B62">
        <v>16400</v>
      </c>
      <c r="C62">
        <v>0</v>
      </c>
      <c r="D62">
        <v>57</v>
      </c>
      <c r="E62" s="147">
        <v>2225</v>
      </c>
      <c r="F62">
        <v>64.5</v>
      </c>
      <c r="G62">
        <v>70</v>
      </c>
      <c r="H62">
        <v>43</v>
      </c>
      <c r="I62">
        <v>56.5</v>
      </c>
      <c r="J62">
        <v>59.2</v>
      </c>
    </row>
    <row r="63" spans="1:10" x14ac:dyDescent="0.3">
      <c r="A63" s="147">
        <v>16450</v>
      </c>
      <c r="B63">
        <v>16450</v>
      </c>
      <c r="C63">
        <v>0</v>
      </c>
      <c r="D63">
        <v>228</v>
      </c>
      <c r="E63" s="147">
        <v>442</v>
      </c>
      <c r="F63">
        <v>49.5</v>
      </c>
      <c r="G63">
        <v>53</v>
      </c>
      <c r="H63">
        <v>38.5</v>
      </c>
      <c r="I63">
        <v>53</v>
      </c>
      <c r="J63">
        <v>50.1</v>
      </c>
    </row>
    <row r="64" spans="1:10" x14ac:dyDescent="0.3">
      <c r="A64" s="147">
        <v>16500</v>
      </c>
      <c r="B64">
        <v>16500</v>
      </c>
      <c r="C64">
        <v>0</v>
      </c>
      <c r="D64">
        <v>41</v>
      </c>
      <c r="E64" s="147">
        <v>1592</v>
      </c>
      <c r="F64">
        <v>43</v>
      </c>
      <c r="G64">
        <v>44</v>
      </c>
      <c r="H64">
        <v>30.5</v>
      </c>
      <c r="I64">
        <v>44</v>
      </c>
      <c r="J64">
        <v>42.4</v>
      </c>
    </row>
    <row r="65" spans="1:10" x14ac:dyDescent="0.3">
      <c r="A65" s="147">
        <v>16550</v>
      </c>
      <c r="B65">
        <v>16550</v>
      </c>
      <c r="C65">
        <v>0</v>
      </c>
      <c r="D65">
        <v>11</v>
      </c>
      <c r="E65" s="147">
        <v>369</v>
      </c>
      <c r="F65">
        <v>0</v>
      </c>
      <c r="G65">
        <v>0</v>
      </c>
      <c r="H65">
        <v>0</v>
      </c>
      <c r="I65">
        <v>0</v>
      </c>
      <c r="J65">
        <v>35.799999999999997</v>
      </c>
    </row>
    <row r="66" spans="1:10" x14ac:dyDescent="0.3">
      <c r="A66" s="147">
        <v>16600</v>
      </c>
      <c r="B66">
        <v>16600</v>
      </c>
      <c r="C66">
        <v>0</v>
      </c>
      <c r="D66">
        <v>77</v>
      </c>
      <c r="E66" s="147">
        <v>1441</v>
      </c>
      <c r="F66">
        <v>24.6</v>
      </c>
      <c r="G66">
        <v>31</v>
      </c>
      <c r="H66">
        <v>22</v>
      </c>
      <c r="I66">
        <v>31</v>
      </c>
      <c r="J66">
        <v>30.2</v>
      </c>
    </row>
    <row r="67" spans="1:10" x14ac:dyDescent="0.3">
      <c r="A67" s="147">
        <v>16650</v>
      </c>
      <c r="B67">
        <v>16650</v>
      </c>
      <c r="C67">
        <v>0</v>
      </c>
      <c r="D67">
        <v>24</v>
      </c>
      <c r="E67" s="147">
        <v>265</v>
      </c>
      <c r="F67">
        <v>25</v>
      </c>
      <c r="G67">
        <v>25</v>
      </c>
      <c r="H67">
        <v>24.3</v>
      </c>
      <c r="I67">
        <v>24.3</v>
      </c>
      <c r="J67">
        <v>25.5</v>
      </c>
    </row>
    <row r="68" spans="1:10" x14ac:dyDescent="0.3">
      <c r="A68" s="147">
        <v>16700</v>
      </c>
      <c r="B68">
        <v>16700</v>
      </c>
      <c r="C68">
        <v>0</v>
      </c>
      <c r="D68">
        <v>41</v>
      </c>
      <c r="E68" s="147">
        <v>971</v>
      </c>
      <c r="F68">
        <v>17.5</v>
      </c>
      <c r="G68">
        <v>21.5</v>
      </c>
      <c r="H68">
        <v>16</v>
      </c>
      <c r="I68">
        <v>21.5</v>
      </c>
      <c r="J68">
        <v>21.6</v>
      </c>
    </row>
    <row r="69" spans="1:10" x14ac:dyDescent="0.3">
      <c r="A69" s="147">
        <v>16750</v>
      </c>
      <c r="B69">
        <v>16750</v>
      </c>
      <c r="C69">
        <v>0</v>
      </c>
      <c r="D69">
        <v>1</v>
      </c>
      <c r="E69" s="147">
        <v>356</v>
      </c>
      <c r="F69">
        <v>18.5</v>
      </c>
      <c r="G69">
        <v>18.5</v>
      </c>
      <c r="H69">
        <v>18.5</v>
      </c>
      <c r="I69">
        <v>18.5</v>
      </c>
      <c r="J69">
        <v>18.3</v>
      </c>
    </row>
    <row r="70" spans="1:10" x14ac:dyDescent="0.3">
      <c r="A70" s="147">
        <v>16800</v>
      </c>
      <c r="B70">
        <v>16800</v>
      </c>
      <c r="C70">
        <v>0</v>
      </c>
      <c r="D70">
        <v>203</v>
      </c>
      <c r="E70" s="147">
        <v>4904</v>
      </c>
      <c r="F70">
        <v>12</v>
      </c>
      <c r="G70">
        <v>12</v>
      </c>
      <c r="H70">
        <v>11.3</v>
      </c>
      <c r="I70">
        <v>11.3</v>
      </c>
      <c r="J70">
        <v>15.5</v>
      </c>
    </row>
    <row r="71" spans="1:10" x14ac:dyDescent="0.3">
      <c r="A71" s="147">
        <v>16850</v>
      </c>
      <c r="B71">
        <v>16850</v>
      </c>
      <c r="C71">
        <v>0</v>
      </c>
      <c r="D71">
        <v>11</v>
      </c>
      <c r="E71" s="147">
        <v>80</v>
      </c>
      <c r="F71">
        <v>0</v>
      </c>
      <c r="G71">
        <v>0</v>
      </c>
      <c r="H71">
        <v>0</v>
      </c>
      <c r="I71">
        <v>0</v>
      </c>
      <c r="J71">
        <v>13.2</v>
      </c>
    </row>
    <row r="72" spans="1:10" x14ac:dyDescent="0.3">
      <c r="A72" s="147">
        <v>16900</v>
      </c>
      <c r="B72">
        <v>16900</v>
      </c>
      <c r="C72">
        <v>0</v>
      </c>
      <c r="D72">
        <v>13</v>
      </c>
      <c r="E72" s="147">
        <v>1200</v>
      </c>
      <c r="F72">
        <v>9.4</v>
      </c>
      <c r="G72">
        <v>9.4</v>
      </c>
      <c r="H72">
        <v>8.6999999999999993</v>
      </c>
      <c r="I72">
        <v>9</v>
      </c>
      <c r="J72">
        <v>11.3</v>
      </c>
    </row>
    <row r="73" spans="1:10" x14ac:dyDescent="0.3">
      <c r="A73" s="147">
        <v>16950</v>
      </c>
      <c r="B73">
        <v>16950</v>
      </c>
      <c r="C73">
        <v>0</v>
      </c>
      <c r="D73">
        <v>1</v>
      </c>
      <c r="E73" s="147">
        <v>245</v>
      </c>
      <c r="F73">
        <v>0</v>
      </c>
      <c r="G73">
        <v>0</v>
      </c>
      <c r="H73">
        <v>0</v>
      </c>
      <c r="I73">
        <v>0</v>
      </c>
      <c r="J73">
        <v>9.6999999999999993</v>
      </c>
    </row>
    <row r="74" spans="1:10" x14ac:dyDescent="0.3">
      <c r="A74" s="147">
        <v>17000</v>
      </c>
      <c r="B74">
        <v>17000</v>
      </c>
      <c r="C74">
        <v>0</v>
      </c>
      <c r="D74">
        <v>40</v>
      </c>
      <c r="E74" s="147">
        <v>1134</v>
      </c>
      <c r="F74">
        <v>7.3</v>
      </c>
      <c r="G74">
        <v>8.4</v>
      </c>
      <c r="H74">
        <v>6</v>
      </c>
      <c r="I74">
        <v>8.3000000000000007</v>
      </c>
      <c r="J74">
        <v>8.3000000000000007</v>
      </c>
    </row>
    <row r="75" spans="1:10" x14ac:dyDescent="0.3">
      <c r="A75" s="147">
        <v>17050</v>
      </c>
      <c r="B75">
        <v>17050</v>
      </c>
      <c r="C75">
        <v>0</v>
      </c>
      <c r="D75">
        <v>2</v>
      </c>
      <c r="E75" s="147">
        <v>70</v>
      </c>
      <c r="F75">
        <v>5.5</v>
      </c>
      <c r="G75">
        <v>5.5</v>
      </c>
      <c r="H75">
        <v>5.5</v>
      </c>
      <c r="I75">
        <v>5.5</v>
      </c>
      <c r="J75">
        <v>7.2</v>
      </c>
    </row>
    <row r="76" spans="1:10" x14ac:dyDescent="0.3">
      <c r="A76" s="147">
        <v>17100</v>
      </c>
      <c r="B76">
        <v>17100</v>
      </c>
      <c r="C76">
        <v>0</v>
      </c>
      <c r="D76">
        <v>1</v>
      </c>
      <c r="E76" s="147">
        <v>152</v>
      </c>
      <c r="F76">
        <v>5.4</v>
      </c>
      <c r="G76">
        <v>5.4</v>
      </c>
      <c r="H76">
        <v>5.4</v>
      </c>
      <c r="I76">
        <v>5.4</v>
      </c>
      <c r="J76">
        <v>6.2</v>
      </c>
    </row>
    <row r="77" spans="1:10" x14ac:dyDescent="0.3">
      <c r="A77" s="147">
        <v>17150</v>
      </c>
      <c r="B77">
        <v>17150</v>
      </c>
      <c r="C77">
        <v>0</v>
      </c>
      <c r="D77">
        <v>8</v>
      </c>
      <c r="E77" s="147">
        <v>224</v>
      </c>
      <c r="F77">
        <v>4</v>
      </c>
      <c r="G77">
        <v>4</v>
      </c>
      <c r="H77">
        <v>4</v>
      </c>
      <c r="I77">
        <v>4</v>
      </c>
      <c r="J77">
        <v>5.4</v>
      </c>
    </row>
    <row r="78" spans="1:10" x14ac:dyDescent="0.3">
      <c r="A78" s="147">
        <v>17200</v>
      </c>
      <c r="B78">
        <v>17200</v>
      </c>
      <c r="C78">
        <v>0</v>
      </c>
      <c r="D78">
        <v>10</v>
      </c>
      <c r="E78" s="147">
        <v>911</v>
      </c>
      <c r="F78">
        <v>3.5</v>
      </c>
      <c r="G78">
        <v>5</v>
      </c>
      <c r="H78">
        <v>3.5</v>
      </c>
      <c r="I78">
        <v>5</v>
      </c>
      <c r="J78">
        <v>4.7</v>
      </c>
    </row>
    <row r="79" spans="1:10" x14ac:dyDescent="0.3">
      <c r="A79" s="147">
        <v>17250</v>
      </c>
      <c r="B79">
        <v>17250</v>
      </c>
      <c r="C79">
        <v>0</v>
      </c>
      <c r="D79">
        <v>0</v>
      </c>
      <c r="E79" s="147">
        <v>31</v>
      </c>
      <c r="F79">
        <v>0</v>
      </c>
      <c r="G79">
        <v>0</v>
      </c>
      <c r="H79">
        <v>0</v>
      </c>
      <c r="I79">
        <v>0</v>
      </c>
      <c r="J79">
        <v>4.0999999999999996</v>
      </c>
    </row>
    <row r="80" spans="1:10" x14ac:dyDescent="0.3">
      <c r="A80" s="147">
        <v>17300</v>
      </c>
      <c r="B80">
        <v>17300</v>
      </c>
      <c r="C80">
        <v>0</v>
      </c>
      <c r="D80">
        <v>0</v>
      </c>
      <c r="E80" s="147">
        <v>202</v>
      </c>
      <c r="F80">
        <v>0</v>
      </c>
      <c r="G80">
        <v>0</v>
      </c>
      <c r="H80">
        <v>0</v>
      </c>
      <c r="I80">
        <v>0</v>
      </c>
      <c r="J80">
        <v>3.6</v>
      </c>
    </row>
    <row r="81" spans="1:10" x14ac:dyDescent="0.3">
      <c r="A81" s="147">
        <v>17350</v>
      </c>
      <c r="B81">
        <v>17350</v>
      </c>
      <c r="C81">
        <v>0</v>
      </c>
      <c r="D81">
        <v>0</v>
      </c>
      <c r="E81" s="147">
        <v>72</v>
      </c>
      <c r="F81">
        <v>0</v>
      </c>
      <c r="G81">
        <v>0</v>
      </c>
      <c r="H81">
        <v>0</v>
      </c>
      <c r="I81">
        <v>0</v>
      </c>
      <c r="J81">
        <v>3.1</v>
      </c>
    </row>
    <row r="82" spans="1:10" x14ac:dyDescent="0.3">
      <c r="A82" s="147">
        <v>17400</v>
      </c>
      <c r="B82">
        <v>17400</v>
      </c>
      <c r="C82">
        <v>0</v>
      </c>
      <c r="D82">
        <v>2</v>
      </c>
      <c r="E82" s="147">
        <v>170</v>
      </c>
      <c r="F82">
        <v>2.2000000000000002</v>
      </c>
      <c r="G82">
        <v>2.2000000000000002</v>
      </c>
      <c r="H82">
        <v>2.2000000000000002</v>
      </c>
      <c r="I82">
        <v>2.2000000000000002</v>
      </c>
      <c r="J82">
        <v>2.8</v>
      </c>
    </row>
    <row r="83" spans="1:10" x14ac:dyDescent="0.3">
      <c r="A83" s="147">
        <v>17450</v>
      </c>
      <c r="B83">
        <v>17450</v>
      </c>
      <c r="C83">
        <v>0</v>
      </c>
      <c r="D83">
        <v>0</v>
      </c>
      <c r="E83" s="147">
        <v>94</v>
      </c>
      <c r="F83">
        <v>0</v>
      </c>
      <c r="G83">
        <v>0</v>
      </c>
      <c r="H83">
        <v>0</v>
      </c>
      <c r="I83">
        <v>0</v>
      </c>
      <c r="J83">
        <v>2.4</v>
      </c>
    </row>
    <row r="84" spans="1:10" x14ac:dyDescent="0.3">
      <c r="A84" s="147">
        <v>17500</v>
      </c>
      <c r="B84">
        <v>17500</v>
      </c>
      <c r="C84">
        <v>0</v>
      </c>
      <c r="D84">
        <v>11</v>
      </c>
      <c r="E84" s="147">
        <v>587</v>
      </c>
      <c r="F84">
        <v>2.2000000000000002</v>
      </c>
      <c r="G84">
        <v>2.2000000000000002</v>
      </c>
      <c r="H84">
        <v>2.2000000000000002</v>
      </c>
      <c r="I84">
        <v>2.2000000000000002</v>
      </c>
      <c r="J84">
        <v>2.2000000000000002</v>
      </c>
    </row>
    <row r="85" spans="1:10" x14ac:dyDescent="0.3">
      <c r="A85" s="147">
        <v>17550</v>
      </c>
      <c r="B85">
        <v>17550</v>
      </c>
      <c r="C85">
        <v>0</v>
      </c>
      <c r="D85">
        <v>0</v>
      </c>
      <c r="E85" s="147">
        <v>225</v>
      </c>
      <c r="F85">
        <v>0</v>
      </c>
      <c r="G85">
        <v>0</v>
      </c>
      <c r="H85">
        <v>0</v>
      </c>
      <c r="I85">
        <v>0</v>
      </c>
      <c r="J85">
        <v>1.9</v>
      </c>
    </row>
    <row r="86" spans="1:10" x14ac:dyDescent="0.3">
      <c r="A86" s="147">
        <v>17600</v>
      </c>
      <c r="B86">
        <v>17600</v>
      </c>
      <c r="C86">
        <v>0</v>
      </c>
      <c r="D86">
        <v>0</v>
      </c>
      <c r="E86" s="147">
        <v>46</v>
      </c>
      <c r="F86">
        <v>0</v>
      </c>
      <c r="G86">
        <v>0</v>
      </c>
      <c r="H86">
        <v>0</v>
      </c>
      <c r="I86">
        <v>0</v>
      </c>
      <c r="J86">
        <v>1.8</v>
      </c>
    </row>
    <row r="87" spans="1:10" x14ac:dyDescent="0.3">
      <c r="A87" s="147">
        <v>17650</v>
      </c>
      <c r="B87">
        <v>17650</v>
      </c>
      <c r="C87">
        <v>0</v>
      </c>
      <c r="D87">
        <v>0</v>
      </c>
      <c r="E87" s="147">
        <v>81</v>
      </c>
      <c r="F87">
        <v>0</v>
      </c>
      <c r="G87">
        <v>0</v>
      </c>
      <c r="H87">
        <v>0</v>
      </c>
      <c r="I87">
        <v>0</v>
      </c>
      <c r="J87">
        <v>1.6</v>
      </c>
    </row>
    <row r="88" spans="1:10" x14ac:dyDescent="0.3">
      <c r="A88" s="147">
        <v>17700</v>
      </c>
      <c r="B88">
        <v>17700</v>
      </c>
      <c r="C88">
        <v>0</v>
      </c>
      <c r="D88">
        <v>0</v>
      </c>
      <c r="E88" s="147">
        <v>27</v>
      </c>
      <c r="F88">
        <v>0</v>
      </c>
      <c r="G88">
        <v>0</v>
      </c>
      <c r="H88">
        <v>0</v>
      </c>
      <c r="I88">
        <v>0</v>
      </c>
      <c r="J88">
        <v>1.4</v>
      </c>
    </row>
    <row r="89" spans="1:10" x14ac:dyDescent="0.3">
      <c r="A89" s="147">
        <v>17750</v>
      </c>
      <c r="B89">
        <v>17750</v>
      </c>
      <c r="C89">
        <v>0</v>
      </c>
      <c r="D89">
        <v>0</v>
      </c>
      <c r="E89" s="147">
        <v>70</v>
      </c>
      <c r="F89">
        <v>0</v>
      </c>
      <c r="G89">
        <v>0</v>
      </c>
      <c r="H89">
        <v>0</v>
      </c>
      <c r="I89">
        <v>0</v>
      </c>
      <c r="J89">
        <v>1.3</v>
      </c>
    </row>
    <row r="90" spans="1:10" x14ac:dyDescent="0.3">
      <c r="A90" s="147">
        <v>17800</v>
      </c>
      <c r="B90">
        <v>17800</v>
      </c>
      <c r="C90">
        <v>0</v>
      </c>
      <c r="D90">
        <v>0</v>
      </c>
      <c r="E90" s="147">
        <v>123</v>
      </c>
      <c r="F90">
        <v>0</v>
      </c>
      <c r="G90">
        <v>0</v>
      </c>
      <c r="H90">
        <v>0</v>
      </c>
      <c r="I90">
        <v>0</v>
      </c>
      <c r="J90">
        <v>1.2</v>
      </c>
    </row>
    <row r="91" spans="1:10" x14ac:dyDescent="0.3">
      <c r="A91" s="147">
        <v>17850</v>
      </c>
      <c r="B91">
        <v>17850</v>
      </c>
      <c r="C91">
        <v>0</v>
      </c>
      <c r="D91">
        <v>1</v>
      </c>
      <c r="E91" s="147">
        <v>27</v>
      </c>
      <c r="F91">
        <v>0.5</v>
      </c>
      <c r="G91">
        <v>0.5</v>
      </c>
      <c r="H91">
        <v>0.5</v>
      </c>
      <c r="I91">
        <v>0.5</v>
      </c>
      <c r="J91">
        <v>1.1000000000000001</v>
      </c>
    </row>
    <row r="92" spans="1:10" x14ac:dyDescent="0.3">
      <c r="A92" s="147">
        <v>17900</v>
      </c>
      <c r="B92">
        <v>17900</v>
      </c>
      <c r="C92">
        <v>0</v>
      </c>
      <c r="D92">
        <v>0</v>
      </c>
      <c r="E92" s="147">
        <v>20</v>
      </c>
      <c r="F92">
        <v>0</v>
      </c>
      <c r="G92">
        <v>0</v>
      </c>
      <c r="H92">
        <v>0</v>
      </c>
      <c r="I92">
        <v>0</v>
      </c>
      <c r="J92">
        <v>1</v>
      </c>
    </row>
    <row r="93" spans="1:10" x14ac:dyDescent="0.3">
      <c r="A93" s="147">
        <v>17950</v>
      </c>
      <c r="B93">
        <v>17950</v>
      </c>
      <c r="C93">
        <v>0</v>
      </c>
      <c r="D93">
        <v>0</v>
      </c>
      <c r="E93" s="147">
        <v>0</v>
      </c>
      <c r="F93">
        <v>0</v>
      </c>
      <c r="G93">
        <v>0</v>
      </c>
      <c r="H93">
        <v>0</v>
      </c>
      <c r="I93">
        <v>0</v>
      </c>
      <c r="J93">
        <v>0.9</v>
      </c>
    </row>
    <row r="94" spans="1:10" x14ac:dyDescent="0.3">
      <c r="A94" t="s">
        <v>146</v>
      </c>
      <c r="B94">
        <v>18000</v>
      </c>
      <c r="C94">
        <v>0</v>
      </c>
      <c r="D94">
        <v>2</v>
      </c>
      <c r="E94">
        <v>170</v>
      </c>
      <c r="F94">
        <v>1</v>
      </c>
      <c r="G94">
        <v>1</v>
      </c>
      <c r="H94">
        <v>1</v>
      </c>
      <c r="I94">
        <v>1</v>
      </c>
      <c r="J94">
        <v>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6ED19-2A70-4F8F-93AE-9B3BC7ED7E67}">
  <dimension ref="A1:J94"/>
  <sheetViews>
    <sheetView workbookViewId="0"/>
  </sheetViews>
  <sheetFormatPr baseColWidth="10" defaultColWidth="8.88671875" defaultRowHeight="14.4" x14ac:dyDescent="0.3"/>
  <sheetData>
    <row r="1" spans="1:10" x14ac:dyDescent="0.3">
      <c r="A1" s="148" t="s">
        <v>803</v>
      </c>
      <c r="B1" s="148" t="s">
        <v>800</v>
      </c>
      <c r="C1" s="148" t="s">
        <v>804</v>
      </c>
      <c r="D1" s="148" t="s">
        <v>805</v>
      </c>
      <c r="E1" s="148" t="s">
        <v>802</v>
      </c>
      <c r="F1" s="148" t="s">
        <v>806</v>
      </c>
      <c r="G1" s="148" t="s">
        <v>807</v>
      </c>
      <c r="H1" s="148" t="s">
        <v>808</v>
      </c>
      <c r="I1" s="148" t="s">
        <v>809</v>
      </c>
      <c r="J1" s="148" t="s">
        <v>810</v>
      </c>
    </row>
    <row r="2" spans="1:10" x14ac:dyDescent="0.3">
      <c r="A2" s="147">
        <v>11000</v>
      </c>
      <c r="B2">
        <v>11000</v>
      </c>
      <c r="C2">
        <v>0</v>
      </c>
      <c r="D2">
        <v>53</v>
      </c>
      <c r="E2" s="147">
        <v>293</v>
      </c>
      <c r="F2">
        <v>2.1</v>
      </c>
      <c r="G2">
        <v>2.6</v>
      </c>
      <c r="H2">
        <v>2</v>
      </c>
      <c r="I2">
        <v>2.6</v>
      </c>
      <c r="J2">
        <v>2</v>
      </c>
    </row>
    <row r="3" spans="1:10" x14ac:dyDescent="0.3">
      <c r="A3" s="147">
        <v>11200</v>
      </c>
      <c r="B3">
        <v>11200</v>
      </c>
      <c r="C3">
        <v>0</v>
      </c>
      <c r="D3">
        <v>0</v>
      </c>
      <c r="E3" s="147">
        <v>127</v>
      </c>
      <c r="F3">
        <v>0</v>
      </c>
      <c r="G3">
        <v>0</v>
      </c>
      <c r="H3">
        <v>0</v>
      </c>
      <c r="I3">
        <v>0</v>
      </c>
      <c r="J3">
        <v>2.2000000000000002</v>
      </c>
    </row>
    <row r="4" spans="1:10" x14ac:dyDescent="0.3">
      <c r="A4" s="147">
        <v>11400</v>
      </c>
      <c r="B4">
        <v>11400</v>
      </c>
      <c r="C4">
        <v>0</v>
      </c>
      <c r="D4">
        <v>50</v>
      </c>
      <c r="E4" s="147">
        <v>81</v>
      </c>
      <c r="F4">
        <v>3</v>
      </c>
      <c r="G4">
        <v>3</v>
      </c>
      <c r="H4">
        <v>3</v>
      </c>
      <c r="I4">
        <v>3</v>
      </c>
      <c r="J4">
        <v>2.5</v>
      </c>
    </row>
    <row r="5" spans="1:10" x14ac:dyDescent="0.3">
      <c r="A5" s="147">
        <v>11600</v>
      </c>
      <c r="B5">
        <v>11600</v>
      </c>
      <c r="C5">
        <v>0</v>
      </c>
      <c r="D5">
        <v>0</v>
      </c>
      <c r="E5" s="147">
        <v>45</v>
      </c>
      <c r="F5">
        <v>0</v>
      </c>
      <c r="G5">
        <v>0</v>
      </c>
      <c r="H5">
        <v>0</v>
      </c>
      <c r="I5">
        <v>0</v>
      </c>
      <c r="J5">
        <v>2.8</v>
      </c>
    </row>
    <row r="6" spans="1:10" x14ac:dyDescent="0.3">
      <c r="A6" s="147">
        <v>11800</v>
      </c>
      <c r="B6">
        <v>11800</v>
      </c>
      <c r="C6">
        <v>0</v>
      </c>
      <c r="D6">
        <v>0</v>
      </c>
      <c r="E6" s="147">
        <v>89</v>
      </c>
      <c r="F6">
        <v>0</v>
      </c>
      <c r="G6">
        <v>0</v>
      </c>
      <c r="H6">
        <v>0</v>
      </c>
      <c r="I6">
        <v>0</v>
      </c>
      <c r="J6">
        <v>3.1</v>
      </c>
    </row>
    <row r="7" spans="1:10" x14ac:dyDescent="0.3">
      <c r="A7" s="147">
        <v>12000</v>
      </c>
      <c r="B7">
        <v>12000</v>
      </c>
      <c r="C7">
        <v>0</v>
      </c>
      <c r="D7">
        <v>34</v>
      </c>
      <c r="E7" s="147">
        <v>1610</v>
      </c>
      <c r="F7">
        <v>4.5999999999999996</v>
      </c>
      <c r="G7">
        <v>4.5999999999999996</v>
      </c>
      <c r="H7">
        <v>3.3</v>
      </c>
      <c r="I7">
        <v>3.3</v>
      </c>
      <c r="J7">
        <v>3.5</v>
      </c>
    </row>
    <row r="8" spans="1:10" x14ac:dyDescent="0.3">
      <c r="A8" s="147">
        <v>12200</v>
      </c>
      <c r="B8">
        <v>12200</v>
      </c>
      <c r="C8">
        <v>0</v>
      </c>
      <c r="D8">
        <v>0</v>
      </c>
      <c r="E8" s="147">
        <v>375</v>
      </c>
      <c r="F8">
        <v>0</v>
      </c>
      <c r="G8">
        <v>0</v>
      </c>
      <c r="H8">
        <v>0</v>
      </c>
      <c r="I8">
        <v>0</v>
      </c>
      <c r="J8">
        <v>4</v>
      </c>
    </row>
    <row r="9" spans="1:10" x14ac:dyDescent="0.3">
      <c r="A9" s="147">
        <v>12400</v>
      </c>
      <c r="B9">
        <v>12400</v>
      </c>
      <c r="C9">
        <v>0</v>
      </c>
      <c r="D9">
        <v>0</v>
      </c>
      <c r="E9" s="147">
        <v>275</v>
      </c>
      <c r="F9">
        <v>0</v>
      </c>
      <c r="G9">
        <v>0</v>
      </c>
      <c r="H9">
        <v>0</v>
      </c>
      <c r="I9">
        <v>0</v>
      </c>
      <c r="J9">
        <v>4.5999999999999996</v>
      </c>
    </row>
    <row r="10" spans="1:10" x14ac:dyDescent="0.3">
      <c r="A10" s="147">
        <v>12600</v>
      </c>
      <c r="B10">
        <v>12600</v>
      </c>
      <c r="C10">
        <v>0</v>
      </c>
      <c r="D10">
        <v>0</v>
      </c>
      <c r="E10" s="147">
        <v>940</v>
      </c>
      <c r="F10">
        <v>0</v>
      </c>
      <c r="G10">
        <v>0</v>
      </c>
      <c r="H10">
        <v>0</v>
      </c>
      <c r="I10">
        <v>0</v>
      </c>
      <c r="J10">
        <v>5.4</v>
      </c>
    </row>
    <row r="11" spans="1:10" x14ac:dyDescent="0.3">
      <c r="A11" s="147">
        <v>12800</v>
      </c>
      <c r="B11">
        <v>12800</v>
      </c>
      <c r="C11">
        <v>0</v>
      </c>
      <c r="D11">
        <v>50</v>
      </c>
      <c r="E11" s="147">
        <v>910</v>
      </c>
      <c r="F11">
        <v>0</v>
      </c>
      <c r="G11">
        <v>0</v>
      </c>
      <c r="H11">
        <v>0</v>
      </c>
      <c r="I11">
        <v>0</v>
      </c>
      <c r="J11">
        <v>6.3</v>
      </c>
    </row>
    <row r="12" spans="1:10" x14ac:dyDescent="0.3">
      <c r="A12" s="147">
        <v>13000</v>
      </c>
      <c r="B12">
        <v>13000</v>
      </c>
      <c r="C12">
        <v>0</v>
      </c>
      <c r="D12">
        <v>110</v>
      </c>
      <c r="E12" s="147">
        <v>1003</v>
      </c>
      <c r="F12">
        <v>9.6999999999999993</v>
      </c>
      <c r="G12">
        <v>10</v>
      </c>
      <c r="H12">
        <v>9</v>
      </c>
      <c r="I12">
        <v>9</v>
      </c>
      <c r="J12">
        <v>7.4</v>
      </c>
    </row>
    <row r="13" spans="1:10" x14ac:dyDescent="0.3">
      <c r="A13" s="147">
        <v>13200</v>
      </c>
      <c r="B13">
        <v>13200</v>
      </c>
      <c r="C13">
        <v>0</v>
      </c>
      <c r="D13">
        <v>813</v>
      </c>
      <c r="E13" s="147">
        <v>1056</v>
      </c>
      <c r="F13">
        <v>10.5</v>
      </c>
      <c r="G13">
        <v>12.5</v>
      </c>
      <c r="H13">
        <v>9.3000000000000007</v>
      </c>
      <c r="I13">
        <v>9.3000000000000007</v>
      </c>
      <c r="J13">
        <v>8.8000000000000007</v>
      </c>
    </row>
    <row r="14" spans="1:10" x14ac:dyDescent="0.3">
      <c r="A14" s="147">
        <v>13400</v>
      </c>
      <c r="B14">
        <v>13400</v>
      </c>
      <c r="C14">
        <v>0</v>
      </c>
      <c r="D14">
        <v>7</v>
      </c>
      <c r="E14" s="147">
        <v>1766</v>
      </c>
      <c r="F14">
        <v>12.5</v>
      </c>
      <c r="G14">
        <v>12.5</v>
      </c>
      <c r="H14">
        <v>11.2</v>
      </c>
      <c r="I14">
        <v>11.2</v>
      </c>
      <c r="J14">
        <v>10.7</v>
      </c>
    </row>
    <row r="15" spans="1:10" x14ac:dyDescent="0.3">
      <c r="A15" s="147">
        <v>13600</v>
      </c>
      <c r="B15">
        <v>13600</v>
      </c>
      <c r="C15">
        <v>0</v>
      </c>
      <c r="D15">
        <v>73</v>
      </c>
      <c r="E15" s="147">
        <v>1221</v>
      </c>
      <c r="F15">
        <v>16.8</v>
      </c>
      <c r="G15">
        <v>18.2</v>
      </c>
      <c r="H15">
        <v>16.8</v>
      </c>
      <c r="I15">
        <v>18.2</v>
      </c>
      <c r="J15">
        <v>13.1</v>
      </c>
    </row>
    <row r="16" spans="1:10" x14ac:dyDescent="0.3">
      <c r="A16" s="147">
        <v>13800</v>
      </c>
      <c r="B16">
        <v>13800</v>
      </c>
      <c r="C16">
        <v>0</v>
      </c>
      <c r="D16">
        <v>87</v>
      </c>
      <c r="E16" s="147">
        <v>562</v>
      </c>
      <c r="F16">
        <v>20.5</v>
      </c>
      <c r="G16">
        <v>22.5</v>
      </c>
      <c r="H16">
        <v>17.5</v>
      </c>
      <c r="I16">
        <v>17.5</v>
      </c>
      <c r="J16">
        <v>16.3</v>
      </c>
    </row>
    <row r="17" spans="1:10" x14ac:dyDescent="0.3">
      <c r="A17" s="147">
        <v>14000</v>
      </c>
      <c r="B17">
        <v>14000</v>
      </c>
      <c r="C17">
        <v>0</v>
      </c>
      <c r="D17">
        <v>378</v>
      </c>
      <c r="E17" s="147">
        <v>1971</v>
      </c>
      <c r="F17">
        <v>22.5</v>
      </c>
      <c r="G17">
        <v>26.5</v>
      </c>
      <c r="H17">
        <v>21</v>
      </c>
      <c r="I17">
        <v>21</v>
      </c>
      <c r="J17">
        <v>20.5</v>
      </c>
    </row>
    <row r="18" spans="1:10" x14ac:dyDescent="0.3">
      <c r="A18" s="147">
        <v>14100</v>
      </c>
      <c r="B18">
        <v>14100</v>
      </c>
      <c r="C18">
        <v>0</v>
      </c>
      <c r="D18">
        <v>0</v>
      </c>
      <c r="E18" s="147">
        <v>274</v>
      </c>
      <c r="F18">
        <v>0</v>
      </c>
      <c r="G18">
        <v>0</v>
      </c>
      <c r="H18">
        <v>0</v>
      </c>
      <c r="I18">
        <v>0</v>
      </c>
      <c r="J18">
        <v>23</v>
      </c>
    </row>
    <row r="19" spans="1:10" x14ac:dyDescent="0.3">
      <c r="A19" s="147">
        <v>14200</v>
      </c>
      <c r="B19">
        <v>14200</v>
      </c>
      <c r="C19">
        <v>0</v>
      </c>
      <c r="D19">
        <v>280</v>
      </c>
      <c r="E19" s="147">
        <v>416</v>
      </c>
      <c r="F19">
        <v>28</v>
      </c>
      <c r="G19">
        <v>28</v>
      </c>
      <c r="H19">
        <v>27.5</v>
      </c>
      <c r="I19">
        <v>27.5</v>
      </c>
      <c r="J19">
        <v>25.9</v>
      </c>
    </row>
    <row r="20" spans="1:10" x14ac:dyDescent="0.3">
      <c r="A20" s="147">
        <v>14300</v>
      </c>
      <c r="B20">
        <v>14300</v>
      </c>
      <c r="C20">
        <v>0</v>
      </c>
      <c r="D20">
        <v>1</v>
      </c>
      <c r="E20" s="147">
        <v>234</v>
      </c>
      <c r="F20">
        <v>42</v>
      </c>
      <c r="G20">
        <v>42</v>
      </c>
      <c r="H20">
        <v>42</v>
      </c>
      <c r="I20">
        <v>42</v>
      </c>
      <c r="J20">
        <v>29.3</v>
      </c>
    </row>
    <row r="21" spans="1:10" x14ac:dyDescent="0.3">
      <c r="A21" s="147">
        <v>14350</v>
      </c>
      <c r="B21">
        <v>14350</v>
      </c>
      <c r="C21">
        <v>0</v>
      </c>
      <c r="D21">
        <v>25</v>
      </c>
      <c r="E21" s="147">
        <v>153</v>
      </c>
      <c r="F21">
        <v>35</v>
      </c>
      <c r="G21">
        <v>35</v>
      </c>
      <c r="H21">
        <v>35</v>
      </c>
      <c r="I21">
        <v>35</v>
      </c>
      <c r="J21">
        <v>31.2</v>
      </c>
    </row>
    <row r="22" spans="1:10" x14ac:dyDescent="0.3">
      <c r="A22" s="147">
        <v>14400</v>
      </c>
      <c r="B22">
        <v>14400</v>
      </c>
      <c r="C22">
        <v>0</v>
      </c>
      <c r="D22">
        <v>2544</v>
      </c>
      <c r="E22" s="147">
        <v>9320</v>
      </c>
      <c r="F22">
        <v>34.5</v>
      </c>
      <c r="G22">
        <v>50</v>
      </c>
      <c r="H22">
        <v>34.5</v>
      </c>
      <c r="I22">
        <v>35.5</v>
      </c>
      <c r="J22">
        <v>33.200000000000003</v>
      </c>
    </row>
    <row r="23" spans="1:10" x14ac:dyDescent="0.3">
      <c r="A23" s="147">
        <v>14450</v>
      </c>
      <c r="B23">
        <v>14450</v>
      </c>
      <c r="C23">
        <v>0</v>
      </c>
      <c r="D23">
        <v>1</v>
      </c>
      <c r="E23" s="147">
        <v>110</v>
      </c>
      <c r="F23">
        <v>46.5</v>
      </c>
      <c r="G23">
        <v>46.5</v>
      </c>
      <c r="H23">
        <v>46.5</v>
      </c>
      <c r="I23">
        <v>46.5</v>
      </c>
      <c r="J23">
        <v>35.5</v>
      </c>
    </row>
    <row r="24" spans="1:10" x14ac:dyDescent="0.3">
      <c r="A24" s="147">
        <v>14500</v>
      </c>
      <c r="B24">
        <v>14500</v>
      </c>
      <c r="C24">
        <v>0</v>
      </c>
      <c r="D24">
        <v>435</v>
      </c>
      <c r="E24" s="147">
        <v>1686</v>
      </c>
      <c r="F24">
        <v>48</v>
      </c>
      <c r="G24">
        <v>50</v>
      </c>
      <c r="H24">
        <v>39</v>
      </c>
      <c r="I24">
        <v>39</v>
      </c>
      <c r="J24">
        <v>37.9</v>
      </c>
    </row>
    <row r="25" spans="1:10" x14ac:dyDescent="0.3">
      <c r="A25" s="147">
        <v>14550</v>
      </c>
      <c r="B25">
        <v>14550</v>
      </c>
      <c r="C25">
        <v>0</v>
      </c>
      <c r="D25">
        <v>20</v>
      </c>
      <c r="E25" s="147">
        <v>402</v>
      </c>
      <c r="F25">
        <v>42</v>
      </c>
      <c r="G25">
        <v>50</v>
      </c>
      <c r="H25">
        <v>42</v>
      </c>
      <c r="I25">
        <v>50</v>
      </c>
      <c r="J25">
        <v>40.6</v>
      </c>
    </row>
    <row r="26" spans="1:10" x14ac:dyDescent="0.3">
      <c r="A26" s="147">
        <v>14600</v>
      </c>
      <c r="B26">
        <v>14600</v>
      </c>
      <c r="C26">
        <v>0</v>
      </c>
      <c r="D26">
        <v>33</v>
      </c>
      <c r="E26" s="147">
        <v>397</v>
      </c>
      <c r="F26">
        <v>64</v>
      </c>
      <c r="G26">
        <v>64</v>
      </c>
      <c r="H26">
        <v>47.5</v>
      </c>
      <c r="I26">
        <v>50</v>
      </c>
      <c r="J26">
        <v>43.6</v>
      </c>
    </row>
    <row r="27" spans="1:10" x14ac:dyDescent="0.3">
      <c r="A27" s="147">
        <v>14650</v>
      </c>
      <c r="B27">
        <v>14650</v>
      </c>
      <c r="C27">
        <v>0</v>
      </c>
      <c r="D27">
        <v>3</v>
      </c>
      <c r="E27" s="147">
        <v>241</v>
      </c>
      <c r="F27">
        <v>66.5</v>
      </c>
      <c r="G27">
        <v>66.5</v>
      </c>
      <c r="H27">
        <v>66.5</v>
      </c>
      <c r="I27">
        <v>66.5</v>
      </c>
      <c r="J27">
        <v>46.9</v>
      </c>
    </row>
    <row r="28" spans="1:10" x14ac:dyDescent="0.3">
      <c r="A28" s="147">
        <v>14700</v>
      </c>
      <c r="B28">
        <v>14700</v>
      </c>
      <c r="C28">
        <v>0</v>
      </c>
      <c r="D28">
        <v>914</v>
      </c>
      <c r="E28" s="147">
        <v>1699</v>
      </c>
      <c r="F28">
        <v>75.5</v>
      </c>
      <c r="G28">
        <v>75.5</v>
      </c>
      <c r="H28">
        <v>53</v>
      </c>
      <c r="I28">
        <v>54.5</v>
      </c>
      <c r="J28">
        <v>50.4</v>
      </c>
    </row>
    <row r="29" spans="1:10" x14ac:dyDescent="0.3">
      <c r="A29" s="147">
        <v>14750</v>
      </c>
      <c r="B29">
        <v>14750</v>
      </c>
      <c r="C29">
        <v>0</v>
      </c>
      <c r="D29">
        <v>106</v>
      </c>
      <c r="E29" s="147">
        <v>628</v>
      </c>
      <c r="F29">
        <v>68</v>
      </c>
      <c r="G29">
        <v>80.5</v>
      </c>
      <c r="H29">
        <v>68</v>
      </c>
      <c r="I29">
        <v>80.5</v>
      </c>
      <c r="J29">
        <v>54.4</v>
      </c>
    </row>
    <row r="30" spans="1:10" x14ac:dyDescent="0.3">
      <c r="A30" s="147">
        <v>14800</v>
      </c>
      <c r="B30">
        <v>14800</v>
      </c>
      <c r="C30">
        <v>0</v>
      </c>
      <c r="D30">
        <v>0</v>
      </c>
      <c r="E30" s="147">
        <v>799</v>
      </c>
      <c r="F30">
        <v>0</v>
      </c>
      <c r="G30">
        <v>0</v>
      </c>
      <c r="H30">
        <v>0</v>
      </c>
      <c r="I30">
        <v>0</v>
      </c>
      <c r="J30">
        <v>58.8</v>
      </c>
    </row>
    <row r="31" spans="1:10" x14ac:dyDescent="0.3">
      <c r="A31" s="147">
        <v>14850</v>
      </c>
      <c r="B31">
        <v>14850</v>
      </c>
      <c r="C31">
        <v>0</v>
      </c>
      <c r="D31">
        <v>0</v>
      </c>
      <c r="E31" s="147">
        <v>133</v>
      </c>
      <c r="F31">
        <v>0</v>
      </c>
      <c r="G31">
        <v>0</v>
      </c>
      <c r="H31">
        <v>0</v>
      </c>
      <c r="I31">
        <v>0</v>
      </c>
      <c r="J31">
        <v>63.5</v>
      </c>
    </row>
    <row r="32" spans="1:10" x14ac:dyDescent="0.3">
      <c r="A32" s="147">
        <v>14900</v>
      </c>
      <c r="B32">
        <v>14900</v>
      </c>
      <c r="C32">
        <v>0</v>
      </c>
      <c r="D32">
        <v>129</v>
      </c>
      <c r="E32" s="147">
        <v>8669</v>
      </c>
      <c r="F32">
        <v>95</v>
      </c>
      <c r="G32">
        <v>98</v>
      </c>
      <c r="H32">
        <v>95</v>
      </c>
      <c r="I32">
        <v>98</v>
      </c>
      <c r="J32">
        <v>68.7</v>
      </c>
    </row>
    <row r="33" spans="1:10" x14ac:dyDescent="0.3">
      <c r="A33" s="147">
        <v>14950</v>
      </c>
      <c r="B33">
        <v>14950</v>
      </c>
      <c r="C33">
        <v>0</v>
      </c>
      <c r="D33">
        <v>0</v>
      </c>
      <c r="E33" s="147">
        <v>409</v>
      </c>
      <c r="F33">
        <v>0</v>
      </c>
      <c r="G33">
        <v>0</v>
      </c>
      <c r="H33">
        <v>0</v>
      </c>
      <c r="I33">
        <v>0</v>
      </c>
      <c r="J33">
        <v>74.3</v>
      </c>
    </row>
    <row r="34" spans="1:10" x14ac:dyDescent="0.3">
      <c r="A34" s="147">
        <v>15000</v>
      </c>
      <c r="B34">
        <v>15000</v>
      </c>
      <c r="C34">
        <v>0</v>
      </c>
      <c r="D34">
        <v>618</v>
      </c>
      <c r="E34" s="147">
        <v>2512</v>
      </c>
      <c r="F34">
        <v>85</v>
      </c>
      <c r="G34">
        <v>115</v>
      </c>
      <c r="H34">
        <v>82</v>
      </c>
      <c r="I34">
        <v>86</v>
      </c>
      <c r="J34">
        <v>80.400000000000006</v>
      </c>
    </row>
    <row r="35" spans="1:10" x14ac:dyDescent="0.3">
      <c r="A35" s="147">
        <v>15050</v>
      </c>
      <c r="B35">
        <v>15050</v>
      </c>
      <c r="C35">
        <v>0</v>
      </c>
      <c r="D35">
        <v>0</v>
      </c>
      <c r="E35" s="147">
        <v>413</v>
      </c>
      <c r="F35">
        <v>0</v>
      </c>
      <c r="G35">
        <v>0</v>
      </c>
      <c r="H35">
        <v>0</v>
      </c>
      <c r="I35">
        <v>0</v>
      </c>
      <c r="J35">
        <v>86.9</v>
      </c>
    </row>
    <row r="36" spans="1:10" x14ac:dyDescent="0.3">
      <c r="A36" s="147">
        <v>15100</v>
      </c>
      <c r="B36">
        <v>15100</v>
      </c>
      <c r="C36">
        <v>0</v>
      </c>
      <c r="D36">
        <v>8</v>
      </c>
      <c r="E36" s="147">
        <v>402</v>
      </c>
      <c r="F36">
        <v>112</v>
      </c>
      <c r="G36">
        <v>113</v>
      </c>
      <c r="H36">
        <v>109</v>
      </c>
      <c r="I36">
        <v>109</v>
      </c>
      <c r="J36">
        <v>94.1</v>
      </c>
    </row>
    <row r="37" spans="1:10" x14ac:dyDescent="0.3">
      <c r="A37" s="147">
        <v>15150</v>
      </c>
      <c r="B37">
        <v>15150</v>
      </c>
      <c r="C37">
        <v>0</v>
      </c>
      <c r="D37">
        <v>1</v>
      </c>
      <c r="E37" s="147">
        <v>258</v>
      </c>
      <c r="F37">
        <v>141</v>
      </c>
      <c r="G37">
        <v>141</v>
      </c>
      <c r="H37">
        <v>141</v>
      </c>
      <c r="I37">
        <v>141</v>
      </c>
      <c r="J37">
        <v>101.8</v>
      </c>
    </row>
    <row r="38" spans="1:10" x14ac:dyDescent="0.3">
      <c r="A38" s="147">
        <v>15200</v>
      </c>
      <c r="B38">
        <v>15200</v>
      </c>
      <c r="C38">
        <v>0</v>
      </c>
      <c r="D38">
        <v>480</v>
      </c>
      <c r="E38" s="147">
        <v>4032</v>
      </c>
      <c r="F38">
        <v>134</v>
      </c>
      <c r="G38">
        <v>153.5</v>
      </c>
      <c r="H38">
        <v>112.5</v>
      </c>
      <c r="I38">
        <v>113.5</v>
      </c>
      <c r="J38">
        <v>110.1</v>
      </c>
    </row>
    <row r="39" spans="1:10" x14ac:dyDescent="0.3">
      <c r="A39" s="147">
        <v>15250</v>
      </c>
      <c r="B39">
        <v>15250</v>
      </c>
      <c r="C39">
        <v>0</v>
      </c>
      <c r="D39">
        <v>60</v>
      </c>
      <c r="E39" s="147">
        <v>380</v>
      </c>
      <c r="F39">
        <v>139.5</v>
      </c>
      <c r="G39">
        <v>139.5</v>
      </c>
      <c r="H39">
        <v>123.5</v>
      </c>
      <c r="I39">
        <v>123.5</v>
      </c>
      <c r="J39">
        <v>119.1</v>
      </c>
    </row>
    <row r="40" spans="1:10" x14ac:dyDescent="0.3">
      <c r="A40" s="147">
        <v>15300</v>
      </c>
      <c r="B40">
        <v>15300</v>
      </c>
      <c r="C40">
        <v>0</v>
      </c>
      <c r="D40">
        <v>2540</v>
      </c>
      <c r="E40" s="147">
        <v>3045</v>
      </c>
      <c r="F40">
        <v>131</v>
      </c>
      <c r="G40">
        <v>159</v>
      </c>
      <c r="H40">
        <v>131</v>
      </c>
      <c r="I40">
        <v>134.5</v>
      </c>
      <c r="J40">
        <v>128.80000000000001</v>
      </c>
    </row>
    <row r="41" spans="1:10" x14ac:dyDescent="0.3">
      <c r="A41" s="147">
        <v>15350</v>
      </c>
      <c r="B41">
        <v>15350</v>
      </c>
      <c r="C41">
        <v>0</v>
      </c>
      <c r="D41">
        <v>10771</v>
      </c>
      <c r="E41" s="147">
        <v>10869</v>
      </c>
      <c r="F41">
        <v>169</v>
      </c>
      <c r="G41">
        <v>169</v>
      </c>
      <c r="H41">
        <v>141.5</v>
      </c>
      <c r="I41">
        <v>141.5</v>
      </c>
      <c r="J41">
        <v>139.30000000000001</v>
      </c>
    </row>
    <row r="42" spans="1:10" x14ac:dyDescent="0.3">
      <c r="A42" s="147">
        <v>15400</v>
      </c>
      <c r="B42">
        <v>15400</v>
      </c>
      <c r="C42">
        <v>0</v>
      </c>
      <c r="D42">
        <v>680</v>
      </c>
      <c r="E42" s="147">
        <v>1502</v>
      </c>
      <c r="F42">
        <v>156</v>
      </c>
      <c r="G42">
        <v>210</v>
      </c>
      <c r="H42">
        <v>151</v>
      </c>
      <c r="I42">
        <v>158</v>
      </c>
      <c r="J42">
        <v>150.6</v>
      </c>
    </row>
    <row r="43" spans="1:10" x14ac:dyDescent="0.3">
      <c r="A43" s="147">
        <v>15450</v>
      </c>
      <c r="B43">
        <v>15450</v>
      </c>
      <c r="C43">
        <v>0</v>
      </c>
      <c r="D43">
        <v>5</v>
      </c>
      <c r="E43" s="147">
        <v>228</v>
      </c>
      <c r="F43">
        <v>159</v>
      </c>
      <c r="G43">
        <v>159</v>
      </c>
      <c r="H43">
        <v>159</v>
      </c>
      <c r="I43">
        <v>159</v>
      </c>
      <c r="J43">
        <v>162.80000000000001</v>
      </c>
    </row>
    <row r="44" spans="1:10" x14ac:dyDescent="0.3">
      <c r="A44" s="147">
        <v>15500</v>
      </c>
      <c r="B44">
        <v>15500</v>
      </c>
      <c r="C44">
        <v>0</v>
      </c>
      <c r="D44">
        <v>56</v>
      </c>
      <c r="E44" s="147">
        <v>1928</v>
      </c>
      <c r="F44">
        <v>239</v>
      </c>
      <c r="G44">
        <v>240</v>
      </c>
      <c r="H44">
        <v>183</v>
      </c>
      <c r="I44">
        <v>183</v>
      </c>
      <c r="J44">
        <v>175.9</v>
      </c>
    </row>
    <row r="45" spans="1:10" x14ac:dyDescent="0.3">
      <c r="A45" s="147">
        <v>15550</v>
      </c>
      <c r="B45">
        <v>15550</v>
      </c>
      <c r="C45">
        <v>0</v>
      </c>
      <c r="D45">
        <v>17</v>
      </c>
      <c r="E45" s="147">
        <v>100</v>
      </c>
      <c r="F45">
        <v>196</v>
      </c>
      <c r="G45">
        <v>252</v>
      </c>
      <c r="H45">
        <v>196</v>
      </c>
      <c r="I45">
        <v>252</v>
      </c>
      <c r="J45">
        <v>190</v>
      </c>
    </row>
    <row r="46" spans="1:10" x14ac:dyDescent="0.3">
      <c r="A46" s="147">
        <v>15600</v>
      </c>
      <c r="B46">
        <v>15600</v>
      </c>
      <c r="C46">
        <v>0</v>
      </c>
      <c r="D46">
        <v>889</v>
      </c>
      <c r="E46" s="147">
        <v>2278</v>
      </c>
      <c r="F46">
        <v>200</v>
      </c>
      <c r="G46">
        <v>285</v>
      </c>
      <c r="H46">
        <v>200</v>
      </c>
      <c r="I46">
        <v>222.5</v>
      </c>
      <c r="J46">
        <v>205.2</v>
      </c>
    </row>
    <row r="47" spans="1:10" x14ac:dyDescent="0.3">
      <c r="A47" s="147">
        <v>15650</v>
      </c>
      <c r="B47">
        <v>15650</v>
      </c>
      <c r="C47">
        <v>0</v>
      </c>
      <c r="D47">
        <v>42</v>
      </c>
      <c r="E47" s="147">
        <v>1025</v>
      </c>
      <c r="F47">
        <v>223.5</v>
      </c>
      <c r="G47">
        <v>281</v>
      </c>
      <c r="H47">
        <v>220</v>
      </c>
      <c r="I47">
        <v>264</v>
      </c>
      <c r="J47">
        <v>221.6</v>
      </c>
    </row>
    <row r="48" spans="1:10" x14ac:dyDescent="0.3">
      <c r="A48" s="147">
        <v>15700</v>
      </c>
      <c r="B48">
        <v>15700</v>
      </c>
      <c r="C48">
        <v>0</v>
      </c>
      <c r="D48">
        <v>6875</v>
      </c>
      <c r="E48" s="147">
        <v>16171</v>
      </c>
      <c r="F48">
        <v>240</v>
      </c>
      <c r="G48">
        <v>318</v>
      </c>
      <c r="H48">
        <v>234.5</v>
      </c>
      <c r="I48">
        <v>243</v>
      </c>
      <c r="J48">
        <v>239.1</v>
      </c>
    </row>
    <row r="49" spans="1:10" x14ac:dyDescent="0.3">
      <c r="A49" s="147">
        <v>15750</v>
      </c>
      <c r="B49">
        <v>15750</v>
      </c>
      <c r="C49">
        <v>0</v>
      </c>
      <c r="D49">
        <v>29</v>
      </c>
      <c r="E49" s="147">
        <v>624</v>
      </c>
      <c r="F49">
        <v>251</v>
      </c>
      <c r="G49">
        <v>271</v>
      </c>
      <c r="H49">
        <v>251</v>
      </c>
      <c r="I49">
        <v>265</v>
      </c>
      <c r="J49">
        <v>257.8</v>
      </c>
    </row>
    <row r="50" spans="1:10" x14ac:dyDescent="0.3">
      <c r="A50" s="147">
        <v>15800</v>
      </c>
      <c r="B50">
        <v>15800</v>
      </c>
      <c r="C50">
        <v>0</v>
      </c>
      <c r="D50">
        <v>281</v>
      </c>
      <c r="E50" s="147">
        <v>2158</v>
      </c>
      <c r="F50">
        <v>271</v>
      </c>
      <c r="G50">
        <v>360</v>
      </c>
      <c r="H50">
        <v>271</v>
      </c>
      <c r="I50">
        <v>287</v>
      </c>
      <c r="J50">
        <v>277.89999999999998</v>
      </c>
    </row>
    <row r="51" spans="1:10" x14ac:dyDescent="0.3">
      <c r="A51" s="147">
        <v>15850</v>
      </c>
      <c r="B51">
        <v>15850</v>
      </c>
      <c r="C51">
        <v>0</v>
      </c>
      <c r="D51">
        <v>0</v>
      </c>
      <c r="E51" s="147">
        <v>1837</v>
      </c>
      <c r="F51">
        <v>0</v>
      </c>
      <c r="G51">
        <v>0</v>
      </c>
      <c r="H51">
        <v>0</v>
      </c>
      <c r="I51">
        <v>0</v>
      </c>
      <c r="J51">
        <v>299.60000000000002</v>
      </c>
    </row>
    <row r="52" spans="1:10" x14ac:dyDescent="0.3">
      <c r="A52" s="147">
        <v>15900</v>
      </c>
      <c r="B52">
        <v>15900</v>
      </c>
      <c r="C52">
        <v>0</v>
      </c>
      <c r="D52">
        <v>16</v>
      </c>
      <c r="E52" s="147">
        <v>2438</v>
      </c>
      <c r="F52">
        <v>415</v>
      </c>
      <c r="G52">
        <v>415</v>
      </c>
      <c r="H52">
        <v>374</v>
      </c>
      <c r="I52">
        <v>374</v>
      </c>
      <c r="J52">
        <v>323.10000000000002</v>
      </c>
    </row>
    <row r="53" spans="1:10" x14ac:dyDescent="0.3">
      <c r="A53" s="147">
        <v>15950</v>
      </c>
      <c r="B53">
        <v>15950</v>
      </c>
      <c r="C53">
        <v>0</v>
      </c>
      <c r="D53">
        <v>15</v>
      </c>
      <c r="E53" s="147">
        <v>662</v>
      </c>
      <c r="F53">
        <v>374</v>
      </c>
      <c r="G53">
        <v>377</v>
      </c>
      <c r="H53">
        <v>354</v>
      </c>
      <c r="I53">
        <v>354</v>
      </c>
      <c r="J53">
        <v>348.2</v>
      </c>
    </row>
    <row r="54" spans="1:10" x14ac:dyDescent="0.3">
      <c r="A54" s="147">
        <v>16000</v>
      </c>
      <c r="B54">
        <v>16000</v>
      </c>
      <c r="C54">
        <v>0</v>
      </c>
      <c r="D54">
        <v>35</v>
      </c>
      <c r="E54" s="147">
        <v>1884</v>
      </c>
      <c r="F54">
        <v>416</v>
      </c>
      <c r="G54">
        <v>470</v>
      </c>
      <c r="H54">
        <v>375</v>
      </c>
      <c r="I54">
        <v>375</v>
      </c>
      <c r="J54">
        <v>374.8</v>
      </c>
    </row>
    <row r="55" spans="1:10" x14ac:dyDescent="0.3">
      <c r="A55" s="147">
        <v>16050</v>
      </c>
      <c r="B55">
        <v>16050</v>
      </c>
      <c r="C55">
        <v>0</v>
      </c>
      <c r="D55">
        <v>0</v>
      </c>
      <c r="E55" s="147">
        <v>139</v>
      </c>
      <c r="F55">
        <v>0</v>
      </c>
      <c r="G55">
        <v>0</v>
      </c>
      <c r="H55">
        <v>0</v>
      </c>
      <c r="I55">
        <v>0</v>
      </c>
      <c r="J55">
        <v>402.9</v>
      </c>
    </row>
    <row r="56" spans="1:10" x14ac:dyDescent="0.3">
      <c r="A56" s="147">
        <v>16100</v>
      </c>
      <c r="B56">
        <v>16100</v>
      </c>
      <c r="C56">
        <v>0</v>
      </c>
      <c r="D56">
        <v>67</v>
      </c>
      <c r="E56" s="147">
        <v>461</v>
      </c>
      <c r="F56">
        <v>497</v>
      </c>
      <c r="G56">
        <v>497</v>
      </c>
      <c r="H56">
        <v>435</v>
      </c>
      <c r="I56">
        <v>435</v>
      </c>
      <c r="J56">
        <v>432.8</v>
      </c>
    </row>
    <row r="57" spans="1:10" x14ac:dyDescent="0.3">
      <c r="A57" s="147">
        <v>16150</v>
      </c>
      <c r="B57">
        <v>16150</v>
      </c>
      <c r="C57">
        <v>0</v>
      </c>
      <c r="D57">
        <v>0</v>
      </c>
      <c r="E57" s="147">
        <v>1258</v>
      </c>
      <c r="F57">
        <v>0</v>
      </c>
      <c r="G57">
        <v>0</v>
      </c>
      <c r="H57">
        <v>0</v>
      </c>
      <c r="I57">
        <v>0</v>
      </c>
      <c r="J57">
        <v>464.3</v>
      </c>
    </row>
    <row r="58" spans="1:10" x14ac:dyDescent="0.3">
      <c r="A58" s="147">
        <v>16200</v>
      </c>
      <c r="B58">
        <v>16200</v>
      </c>
      <c r="C58">
        <v>0</v>
      </c>
      <c r="D58">
        <v>5</v>
      </c>
      <c r="E58" s="147">
        <v>246</v>
      </c>
      <c r="F58">
        <v>475</v>
      </c>
      <c r="G58">
        <v>536</v>
      </c>
      <c r="H58">
        <v>475</v>
      </c>
      <c r="I58">
        <v>510</v>
      </c>
      <c r="J58">
        <v>497.4</v>
      </c>
    </row>
    <row r="59" spans="1:10" x14ac:dyDescent="0.3">
      <c r="A59" s="147">
        <v>16250</v>
      </c>
      <c r="B59">
        <v>16250</v>
      </c>
      <c r="C59">
        <v>0</v>
      </c>
      <c r="D59">
        <v>10</v>
      </c>
      <c r="E59" s="147">
        <v>101</v>
      </c>
      <c r="F59">
        <v>580</v>
      </c>
      <c r="G59">
        <v>650</v>
      </c>
      <c r="H59">
        <v>580</v>
      </c>
      <c r="I59">
        <v>650</v>
      </c>
      <c r="J59">
        <v>532.20000000000005</v>
      </c>
    </row>
    <row r="60" spans="1:10" x14ac:dyDescent="0.3">
      <c r="A60" s="147">
        <v>16300</v>
      </c>
      <c r="B60">
        <v>16300</v>
      </c>
      <c r="C60">
        <v>0</v>
      </c>
      <c r="D60">
        <v>0</v>
      </c>
      <c r="E60" s="147">
        <v>103</v>
      </c>
      <c r="F60">
        <v>0</v>
      </c>
      <c r="G60">
        <v>0</v>
      </c>
      <c r="H60">
        <v>0</v>
      </c>
      <c r="I60">
        <v>0</v>
      </c>
      <c r="J60">
        <v>568.6</v>
      </c>
    </row>
    <row r="61" spans="1:10" x14ac:dyDescent="0.3">
      <c r="A61" s="147">
        <v>16350</v>
      </c>
      <c r="B61">
        <v>16350</v>
      </c>
      <c r="C61">
        <v>0</v>
      </c>
      <c r="D61">
        <v>0</v>
      </c>
      <c r="E61" s="147">
        <v>118</v>
      </c>
      <c r="F61">
        <v>0</v>
      </c>
      <c r="G61">
        <v>0</v>
      </c>
      <c r="H61">
        <v>0</v>
      </c>
      <c r="I61">
        <v>0</v>
      </c>
      <c r="J61">
        <v>606.5</v>
      </c>
    </row>
    <row r="62" spans="1:10" x14ac:dyDescent="0.3">
      <c r="A62" s="147">
        <v>16400</v>
      </c>
      <c r="B62">
        <v>16400</v>
      </c>
      <c r="C62">
        <v>0</v>
      </c>
      <c r="D62">
        <v>9</v>
      </c>
      <c r="E62" s="147">
        <v>86</v>
      </c>
      <c r="F62">
        <v>743</v>
      </c>
      <c r="G62">
        <v>780</v>
      </c>
      <c r="H62">
        <v>660</v>
      </c>
      <c r="I62">
        <v>660</v>
      </c>
      <c r="J62">
        <v>645.79999999999995</v>
      </c>
    </row>
    <row r="63" spans="1:10" x14ac:dyDescent="0.3">
      <c r="A63" s="147">
        <v>16450</v>
      </c>
      <c r="B63">
        <v>16450</v>
      </c>
      <c r="C63">
        <v>0</v>
      </c>
      <c r="D63">
        <v>0</v>
      </c>
      <c r="E63" s="147">
        <v>41</v>
      </c>
      <c r="F63">
        <v>0</v>
      </c>
      <c r="G63">
        <v>0</v>
      </c>
      <c r="H63">
        <v>0</v>
      </c>
      <c r="I63">
        <v>0</v>
      </c>
      <c r="J63">
        <v>686.6</v>
      </c>
    </row>
    <row r="64" spans="1:10" x14ac:dyDescent="0.3">
      <c r="A64" s="147">
        <v>16500</v>
      </c>
      <c r="B64">
        <v>16500</v>
      </c>
      <c r="C64">
        <v>0</v>
      </c>
      <c r="D64">
        <v>0</v>
      </c>
      <c r="E64" s="147">
        <v>64</v>
      </c>
      <c r="F64">
        <v>0</v>
      </c>
      <c r="G64">
        <v>0</v>
      </c>
      <c r="H64">
        <v>0</v>
      </c>
      <c r="I64">
        <v>0</v>
      </c>
      <c r="J64">
        <v>728.6</v>
      </c>
    </row>
    <row r="65" spans="1:10" x14ac:dyDescent="0.3">
      <c r="A65" s="147">
        <v>16550</v>
      </c>
      <c r="B65">
        <v>16550</v>
      </c>
      <c r="C65">
        <v>0</v>
      </c>
      <c r="D65">
        <v>0</v>
      </c>
      <c r="E65" s="147">
        <v>1</v>
      </c>
      <c r="F65">
        <v>0</v>
      </c>
      <c r="G65">
        <v>0</v>
      </c>
      <c r="H65">
        <v>0</v>
      </c>
      <c r="I65">
        <v>0</v>
      </c>
      <c r="J65">
        <v>771.8</v>
      </c>
    </row>
    <row r="66" spans="1:10" x14ac:dyDescent="0.3">
      <c r="A66" s="147">
        <v>16600</v>
      </c>
      <c r="B66">
        <v>16600</v>
      </c>
      <c r="C66">
        <v>0</v>
      </c>
      <c r="D66">
        <v>0</v>
      </c>
      <c r="E66" s="147">
        <v>22</v>
      </c>
      <c r="F66">
        <v>0</v>
      </c>
      <c r="G66">
        <v>0</v>
      </c>
      <c r="H66">
        <v>0</v>
      </c>
      <c r="I66">
        <v>0</v>
      </c>
      <c r="J66">
        <v>816</v>
      </c>
    </row>
    <row r="67" spans="1:10" x14ac:dyDescent="0.3">
      <c r="A67" s="147">
        <v>16650</v>
      </c>
      <c r="B67">
        <v>16650</v>
      </c>
      <c r="C67">
        <v>0</v>
      </c>
      <c r="D67">
        <v>0</v>
      </c>
      <c r="E67" s="147">
        <v>0</v>
      </c>
      <c r="F67">
        <v>0</v>
      </c>
      <c r="G67">
        <v>0</v>
      </c>
      <c r="H67">
        <v>0</v>
      </c>
      <c r="I67">
        <v>0</v>
      </c>
      <c r="J67">
        <v>861.1</v>
      </c>
    </row>
    <row r="68" spans="1:10" x14ac:dyDescent="0.3">
      <c r="A68" s="147">
        <v>16700</v>
      </c>
      <c r="B68">
        <v>16700</v>
      </c>
      <c r="C68">
        <v>0</v>
      </c>
      <c r="D68">
        <v>0</v>
      </c>
      <c r="E68" s="147">
        <v>1</v>
      </c>
      <c r="F68">
        <v>0</v>
      </c>
      <c r="G68">
        <v>0</v>
      </c>
      <c r="H68">
        <v>0</v>
      </c>
      <c r="I68">
        <v>0</v>
      </c>
      <c r="J68">
        <v>907</v>
      </c>
    </row>
    <row r="69" spans="1:10" x14ac:dyDescent="0.3">
      <c r="A69" s="147">
        <v>16750</v>
      </c>
      <c r="B69">
        <v>16750</v>
      </c>
      <c r="C69">
        <v>0</v>
      </c>
      <c r="D69">
        <v>0</v>
      </c>
      <c r="E69" s="147">
        <v>3</v>
      </c>
      <c r="F69">
        <v>0</v>
      </c>
      <c r="G69">
        <v>0</v>
      </c>
      <c r="H69">
        <v>0</v>
      </c>
      <c r="I69">
        <v>0</v>
      </c>
      <c r="J69">
        <v>953.4</v>
      </c>
    </row>
    <row r="70" spans="1:10" x14ac:dyDescent="0.3">
      <c r="A70" s="147">
        <v>16800</v>
      </c>
      <c r="B70">
        <v>16800</v>
      </c>
      <c r="C70">
        <v>0</v>
      </c>
      <c r="D70">
        <v>2</v>
      </c>
      <c r="E70" s="147">
        <v>5</v>
      </c>
      <c r="F70">
        <v>1135</v>
      </c>
      <c r="G70">
        <v>1135</v>
      </c>
      <c r="H70">
        <v>1020</v>
      </c>
      <c r="I70">
        <v>1020</v>
      </c>
      <c r="J70">
        <v>1000.5</v>
      </c>
    </row>
    <row r="71" spans="1:10" x14ac:dyDescent="0.3">
      <c r="A71" s="147">
        <v>16850</v>
      </c>
      <c r="B71">
        <v>16850</v>
      </c>
      <c r="C71">
        <v>0</v>
      </c>
      <c r="D71">
        <v>0</v>
      </c>
      <c r="E71" s="147">
        <v>0</v>
      </c>
      <c r="F71">
        <v>0</v>
      </c>
      <c r="G71">
        <v>0</v>
      </c>
      <c r="H71">
        <v>0</v>
      </c>
      <c r="I71">
        <v>0</v>
      </c>
      <c r="J71">
        <v>1047.9000000000001</v>
      </c>
    </row>
    <row r="72" spans="1:10" x14ac:dyDescent="0.3">
      <c r="A72" s="147">
        <v>16900</v>
      </c>
      <c r="B72">
        <v>16900</v>
      </c>
      <c r="C72">
        <v>0</v>
      </c>
      <c r="D72">
        <v>0</v>
      </c>
      <c r="E72" s="147">
        <v>10</v>
      </c>
      <c r="F72">
        <v>0</v>
      </c>
      <c r="G72">
        <v>0</v>
      </c>
      <c r="H72">
        <v>0</v>
      </c>
      <c r="I72">
        <v>0</v>
      </c>
      <c r="J72">
        <v>1095.8</v>
      </c>
    </row>
    <row r="73" spans="1:10" x14ac:dyDescent="0.3">
      <c r="A73" s="147">
        <v>16950</v>
      </c>
      <c r="B73">
        <v>16950</v>
      </c>
      <c r="C73">
        <v>0</v>
      </c>
      <c r="D73">
        <v>0</v>
      </c>
      <c r="E73" s="147">
        <v>4</v>
      </c>
      <c r="F73">
        <v>0</v>
      </c>
      <c r="G73">
        <v>0</v>
      </c>
      <c r="H73">
        <v>0</v>
      </c>
      <c r="I73">
        <v>0</v>
      </c>
      <c r="J73">
        <v>1144</v>
      </c>
    </row>
    <row r="74" spans="1:10" x14ac:dyDescent="0.3">
      <c r="A74" s="147">
        <v>17000</v>
      </c>
      <c r="B74">
        <v>17000</v>
      </c>
      <c r="C74">
        <v>0</v>
      </c>
      <c r="D74">
        <v>0</v>
      </c>
      <c r="E74" s="147">
        <v>6</v>
      </c>
      <c r="F74">
        <v>0</v>
      </c>
      <c r="G74">
        <v>0</v>
      </c>
      <c r="H74">
        <v>0</v>
      </c>
      <c r="I74">
        <v>0</v>
      </c>
      <c r="J74">
        <v>1192.4000000000001</v>
      </c>
    </row>
    <row r="75" spans="1:10" x14ac:dyDescent="0.3">
      <c r="A75" s="147">
        <v>17050</v>
      </c>
      <c r="B75">
        <v>17050</v>
      </c>
      <c r="C75">
        <v>0</v>
      </c>
      <c r="D75">
        <v>0</v>
      </c>
      <c r="E75" s="147">
        <v>0</v>
      </c>
      <c r="F75">
        <v>0</v>
      </c>
      <c r="G75">
        <v>0</v>
      </c>
      <c r="H75">
        <v>0</v>
      </c>
      <c r="I75">
        <v>0</v>
      </c>
      <c r="J75">
        <v>1241</v>
      </c>
    </row>
    <row r="76" spans="1:10" x14ac:dyDescent="0.3">
      <c r="A76" s="147">
        <v>17100</v>
      </c>
      <c r="B76">
        <v>17100</v>
      </c>
      <c r="C76">
        <v>0</v>
      </c>
      <c r="D76">
        <v>0</v>
      </c>
      <c r="E76" s="147">
        <v>4</v>
      </c>
      <c r="F76">
        <v>0</v>
      </c>
      <c r="G76">
        <v>0</v>
      </c>
      <c r="H76">
        <v>0</v>
      </c>
      <c r="I76">
        <v>0</v>
      </c>
      <c r="J76">
        <v>1289.8</v>
      </c>
    </row>
    <row r="77" spans="1:10" x14ac:dyDescent="0.3">
      <c r="A77" s="147">
        <v>17150</v>
      </c>
      <c r="B77">
        <v>17150</v>
      </c>
      <c r="C77">
        <v>0</v>
      </c>
      <c r="D77">
        <v>0</v>
      </c>
      <c r="E77" s="147">
        <v>0</v>
      </c>
      <c r="F77">
        <v>0</v>
      </c>
      <c r="G77">
        <v>0</v>
      </c>
      <c r="H77">
        <v>0</v>
      </c>
      <c r="I77">
        <v>0</v>
      </c>
      <c r="J77">
        <v>1338.8</v>
      </c>
    </row>
    <row r="78" spans="1:10" x14ac:dyDescent="0.3">
      <c r="A78" s="147">
        <v>17200</v>
      </c>
      <c r="B78">
        <v>17200</v>
      </c>
      <c r="C78">
        <v>0</v>
      </c>
      <c r="D78">
        <v>0</v>
      </c>
      <c r="E78" s="147">
        <v>10</v>
      </c>
      <c r="F78">
        <v>0</v>
      </c>
      <c r="G78">
        <v>0</v>
      </c>
      <c r="H78">
        <v>0</v>
      </c>
      <c r="I78">
        <v>0</v>
      </c>
      <c r="J78">
        <v>1387.9</v>
      </c>
    </row>
    <row r="79" spans="1:10" x14ac:dyDescent="0.3">
      <c r="A79" s="147">
        <v>17250</v>
      </c>
      <c r="B79">
        <v>17250</v>
      </c>
      <c r="C79">
        <v>0</v>
      </c>
      <c r="D79">
        <v>0</v>
      </c>
      <c r="E79" s="147">
        <v>0</v>
      </c>
      <c r="F79">
        <v>0</v>
      </c>
      <c r="G79">
        <v>0</v>
      </c>
      <c r="H79">
        <v>0</v>
      </c>
      <c r="I79">
        <v>0</v>
      </c>
      <c r="J79">
        <v>1437</v>
      </c>
    </row>
    <row r="80" spans="1:10" x14ac:dyDescent="0.3">
      <c r="A80" s="147">
        <v>17300</v>
      </c>
      <c r="B80">
        <v>17300</v>
      </c>
      <c r="C80">
        <v>0</v>
      </c>
      <c r="D80">
        <v>0</v>
      </c>
      <c r="E80" s="147">
        <v>2</v>
      </c>
      <c r="F80">
        <v>0</v>
      </c>
      <c r="G80">
        <v>0</v>
      </c>
      <c r="H80">
        <v>0</v>
      </c>
      <c r="I80">
        <v>0</v>
      </c>
      <c r="J80">
        <v>1486.3</v>
      </c>
    </row>
    <row r="81" spans="1:10" x14ac:dyDescent="0.3">
      <c r="A81" s="147">
        <v>17350</v>
      </c>
      <c r="B81">
        <v>17350</v>
      </c>
      <c r="C81">
        <v>0</v>
      </c>
      <c r="D81">
        <v>0</v>
      </c>
      <c r="E81" s="147">
        <v>2</v>
      </c>
      <c r="F81">
        <v>0</v>
      </c>
      <c r="G81">
        <v>0</v>
      </c>
      <c r="H81">
        <v>0</v>
      </c>
      <c r="I81">
        <v>0</v>
      </c>
      <c r="J81">
        <v>1535.7</v>
      </c>
    </row>
    <row r="82" spans="1:10" x14ac:dyDescent="0.3">
      <c r="A82" s="147">
        <v>17400</v>
      </c>
      <c r="B82">
        <v>17400</v>
      </c>
      <c r="C82">
        <v>0</v>
      </c>
      <c r="D82">
        <v>0</v>
      </c>
      <c r="E82" s="147">
        <v>10</v>
      </c>
      <c r="F82">
        <v>0</v>
      </c>
      <c r="G82">
        <v>0</v>
      </c>
      <c r="H82">
        <v>0</v>
      </c>
      <c r="I82">
        <v>0</v>
      </c>
      <c r="J82">
        <v>1585.1</v>
      </c>
    </row>
    <row r="83" spans="1:10" x14ac:dyDescent="0.3">
      <c r="A83" s="147">
        <v>17450</v>
      </c>
      <c r="B83">
        <v>17450</v>
      </c>
      <c r="C83">
        <v>0</v>
      </c>
      <c r="D83">
        <v>0</v>
      </c>
      <c r="E83" s="147">
        <v>2</v>
      </c>
      <c r="F83">
        <v>0</v>
      </c>
      <c r="G83">
        <v>0</v>
      </c>
      <c r="H83">
        <v>0</v>
      </c>
      <c r="I83">
        <v>0</v>
      </c>
      <c r="J83">
        <v>1634.5</v>
      </c>
    </row>
    <row r="84" spans="1:10" x14ac:dyDescent="0.3">
      <c r="A84" s="147">
        <v>17500</v>
      </c>
      <c r="B84">
        <v>17500</v>
      </c>
      <c r="C84">
        <v>0</v>
      </c>
      <c r="D84">
        <v>0</v>
      </c>
      <c r="E84" s="147">
        <v>0</v>
      </c>
      <c r="F84">
        <v>0</v>
      </c>
      <c r="G84">
        <v>0</v>
      </c>
      <c r="H84">
        <v>0</v>
      </c>
      <c r="I84">
        <v>0</v>
      </c>
      <c r="J84">
        <v>1684.1</v>
      </c>
    </row>
    <row r="85" spans="1:10" x14ac:dyDescent="0.3">
      <c r="A85" s="147">
        <v>17550</v>
      </c>
      <c r="B85">
        <v>17550</v>
      </c>
      <c r="C85">
        <v>0</v>
      </c>
      <c r="D85">
        <v>0</v>
      </c>
      <c r="E85" s="147">
        <v>0</v>
      </c>
      <c r="F85">
        <v>0</v>
      </c>
      <c r="G85">
        <v>0</v>
      </c>
      <c r="H85">
        <v>0</v>
      </c>
      <c r="I85">
        <v>0</v>
      </c>
      <c r="J85">
        <v>1733.6</v>
      </c>
    </row>
    <row r="86" spans="1:10" x14ac:dyDescent="0.3">
      <c r="A86" s="147">
        <v>17600</v>
      </c>
      <c r="B86">
        <v>17600</v>
      </c>
      <c r="C86">
        <v>0</v>
      </c>
      <c r="D86">
        <v>0</v>
      </c>
      <c r="E86" s="147">
        <v>1</v>
      </c>
      <c r="F86">
        <v>0</v>
      </c>
      <c r="G86">
        <v>0</v>
      </c>
      <c r="H86">
        <v>0</v>
      </c>
      <c r="I86">
        <v>0</v>
      </c>
      <c r="J86">
        <v>1783.2</v>
      </c>
    </row>
    <row r="87" spans="1:10" x14ac:dyDescent="0.3">
      <c r="A87" s="147">
        <v>17650</v>
      </c>
      <c r="B87">
        <v>17650</v>
      </c>
      <c r="C87">
        <v>0</v>
      </c>
      <c r="D87">
        <v>0</v>
      </c>
      <c r="E87" s="147">
        <v>0</v>
      </c>
      <c r="F87">
        <v>0</v>
      </c>
      <c r="G87">
        <v>0</v>
      </c>
      <c r="H87">
        <v>0</v>
      </c>
      <c r="I87">
        <v>0</v>
      </c>
      <c r="J87">
        <v>1832.8</v>
      </c>
    </row>
    <row r="88" spans="1:10" x14ac:dyDescent="0.3">
      <c r="A88" s="147">
        <v>17700</v>
      </c>
      <c r="B88">
        <v>17700</v>
      </c>
      <c r="C88">
        <v>0</v>
      </c>
      <c r="D88">
        <v>0</v>
      </c>
      <c r="E88" s="147">
        <v>1</v>
      </c>
      <c r="F88">
        <v>0</v>
      </c>
      <c r="G88">
        <v>0</v>
      </c>
      <c r="H88">
        <v>0</v>
      </c>
      <c r="I88">
        <v>0</v>
      </c>
      <c r="J88">
        <v>1882.4</v>
      </c>
    </row>
    <row r="89" spans="1:10" x14ac:dyDescent="0.3">
      <c r="A89" s="147">
        <v>17750</v>
      </c>
      <c r="B89">
        <v>17750</v>
      </c>
      <c r="C89">
        <v>0</v>
      </c>
      <c r="D89">
        <v>0</v>
      </c>
      <c r="E89" s="147">
        <v>0</v>
      </c>
      <c r="F89">
        <v>0</v>
      </c>
      <c r="G89">
        <v>0</v>
      </c>
      <c r="H89">
        <v>0</v>
      </c>
      <c r="I89">
        <v>0</v>
      </c>
      <c r="J89">
        <v>1932.1</v>
      </c>
    </row>
    <row r="90" spans="1:10" x14ac:dyDescent="0.3">
      <c r="A90" s="147">
        <v>17800</v>
      </c>
      <c r="B90">
        <v>17800</v>
      </c>
      <c r="C90">
        <v>0</v>
      </c>
      <c r="D90">
        <v>0</v>
      </c>
      <c r="E90" s="147">
        <v>10</v>
      </c>
      <c r="F90">
        <v>0</v>
      </c>
      <c r="G90">
        <v>0</v>
      </c>
      <c r="H90">
        <v>0</v>
      </c>
      <c r="I90">
        <v>0</v>
      </c>
      <c r="J90">
        <v>1981.7</v>
      </c>
    </row>
    <row r="91" spans="1:10" x14ac:dyDescent="0.3">
      <c r="A91" s="147">
        <v>17850</v>
      </c>
      <c r="B91">
        <v>17850</v>
      </c>
      <c r="C91">
        <v>0</v>
      </c>
      <c r="D91">
        <v>0</v>
      </c>
      <c r="E91" s="147">
        <v>0</v>
      </c>
      <c r="F91">
        <v>0</v>
      </c>
      <c r="G91">
        <v>0</v>
      </c>
      <c r="H91">
        <v>0</v>
      </c>
      <c r="I91">
        <v>0</v>
      </c>
      <c r="J91">
        <v>2031.4</v>
      </c>
    </row>
    <row r="92" spans="1:10" x14ac:dyDescent="0.3">
      <c r="A92" s="147">
        <v>17900</v>
      </c>
      <c r="B92">
        <v>17900</v>
      </c>
      <c r="C92">
        <v>0</v>
      </c>
      <c r="D92">
        <v>0</v>
      </c>
      <c r="E92" s="147">
        <v>0</v>
      </c>
      <c r="F92">
        <v>0</v>
      </c>
      <c r="G92">
        <v>0</v>
      </c>
      <c r="H92">
        <v>0</v>
      </c>
      <c r="I92">
        <v>0</v>
      </c>
      <c r="J92">
        <v>2081.1</v>
      </c>
    </row>
    <row r="93" spans="1:10" x14ac:dyDescent="0.3">
      <c r="A93" s="147">
        <v>17950</v>
      </c>
      <c r="B93">
        <v>17950</v>
      </c>
      <c r="C93">
        <v>0</v>
      </c>
      <c r="D93">
        <v>0</v>
      </c>
      <c r="E93" s="147">
        <v>0</v>
      </c>
      <c r="F93">
        <v>0</v>
      </c>
      <c r="G93">
        <v>0</v>
      </c>
      <c r="H93">
        <v>0</v>
      </c>
      <c r="I93">
        <v>0</v>
      </c>
      <c r="J93">
        <v>2130.8000000000002</v>
      </c>
    </row>
    <row r="94" spans="1:10" x14ac:dyDescent="0.3">
      <c r="A94" t="s">
        <v>145</v>
      </c>
      <c r="B94">
        <v>18000</v>
      </c>
      <c r="C94">
        <v>0</v>
      </c>
      <c r="D94">
        <v>0</v>
      </c>
      <c r="E94">
        <v>110</v>
      </c>
      <c r="F94">
        <v>0</v>
      </c>
      <c r="G94">
        <v>0</v>
      </c>
      <c r="H94">
        <v>0</v>
      </c>
      <c r="I94">
        <v>0</v>
      </c>
      <c r="J94">
        <v>2180.5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H8" zoomScale="70" zoomScaleNormal="70" workbookViewId="0">
      <selection activeCell="P44" sqref="P44"/>
    </sheetView>
  </sheetViews>
  <sheetFormatPr baseColWidth="10" defaultRowHeight="14.4" x14ac:dyDescent="0.3"/>
  <cols>
    <col min="1" max="1" width="22.5546875" customWidth="1"/>
    <col min="14" max="14" width="15.5546875" customWidth="1"/>
    <col min="15" max="15" width="12.44140625" customWidth="1"/>
    <col min="19" max="19" width="13" customWidth="1"/>
  </cols>
  <sheetData>
    <row r="1" spans="1:43" x14ac:dyDescent="0.3">
      <c r="A1" t="s">
        <v>21</v>
      </c>
      <c r="B1" s="63" t="s">
        <v>134</v>
      </c>
      <c r="N1" t="s">
        <v>135</v>
      </c>
      <c r="W1" s="122" t="s">
        <v>299</v>
      </c>
      <c r="X1" t="s">
        <v>295</v>
      </c>
      <c r="AP1" t="s">
        <v>328</v>
      </c>
      <c r="AQ1">
        <v>1</v>
      </c>
    </row>
    <row r="2" spans="1:43" x14ac:dyDescent="0.3">
      <c r="A2" t="s">
        <v>137</v>
      </c>
      <c r="B2" t="s">
        <v>133</v>
      </c>
      <c r="W2" s="122" t="s">
        <v>299</v>
      </c>
      <c r="X2" t="s">
        <v>296</v>
      </c>
      <c r="AQ2" t="s">
        <v>329</v>
      </c>
    </row>
    <row r="3" spans="1:43" x14ac:dyDescent="0.3">
      <c r="A3" t="s">
        <v>138</v>
      </c>
      <c r="B3" s="63" t="s">
        <v>22</v>
      </c>
      <c r="W3" s="122" t="s">
        <v>299</v>
      </c>
      <c r="X3" t="s">
        <v>297</v>
      </c>
      <c r="AQ3" t="s">
        <v>330</v>
      </c>
    </row>
    <row r="4" spans="1:43" x14ac:dyDescent="0.3">
      <c r="W4" s="122" t="s">
        <v>299</v>
      </c>
      <c r="X4" t="s">
        <v>298</v>
      </c>
      <c r="AQ4" t="s">
        <v>331</v>
      </c>
    </row>
    <row r="5" spans="1:43" x14ac:dyDescent="0.3">
      <c r="W5" s="123" t="s">
        <v>300</v>
      </c>
      <c r="X5" s="121"/>
      <c r="AQ5" t="s">
        <v>332</v>
      </c>
    </row>
    <row r="6" spans="1:43" x14ac:dyDescent="0.3">
      <c r="M6" s="157" t="s">
        <v>368</v>
      </c>
      <c r="N6" s="157"/>
      <c r="O6" s="157"/>
      <c r="AQ6" t="s">
        <v>333</v>
      </c>
    </row>
    <row r="7" spans="1:43" x14ac:dyDescent="0.3">
      <c r="M7" s="139" t="s">
        <v>366</v>
      </c>
      <c r="N7" s="139" t="s">
        <v>238</v>
      </c>
      <c r="O7" s="139" t="s">
        <v>367</v>
      </c>
      <c r="W7" s="57">
        <f>Ueberhaenge!G1</f>
        <v>45180</v>
      </c>
      <c r="X7" t="s">
        <v>233</v>
      </c>
      <c r="AQ7" t="s">
        <v>334</v>
      </c>
    </row>
    <row r="8" spans="1:43" x14ac:dyDescent="0.3">
      <c r="M8" s="139"/>
      <c r="N8" s="139" t="s">
        <v>365</v>
      </c>
      <c r="O8" s="139" t="s">
        <v>367</v>
      </c>
      <c r="W8" t="s">
        <v>234</v>
      </c>
      <c r="X8">
        <f>SUM(X9:X12)</f>
        <v>3345</v>
      </c>
    </row>
    <row r="9" spans="1:43" x14ac:dyDescent="0.3">
      <c r="M9" s="139" t="s">
        <v>235</v>
      </c>
      <c r="N9" s="139" t="s">
        <v>238</v>
      </c>
      <c r="O9" s="139" t="s">
        <v>367</v>
      </c>
      <c r="W9" t="s">
        <v>238</v>
      </c>
      <c r="X9">
        <v>3067</v>
      </c>
      <c r="AP9" t="s">
        <v>328</v>
      </c>
      <c r="AQ9">
        <v>2</v>
      </c>
    </row>
    <row r="10" spans="1:43" x14ac:dyDescent="0.3">
      <c r="M10" s="139"/>
      <c r="N10" s="139" t="s">
        <v>365</v>
      </c>
      <c r="O10" s="139" t="s">
        <v>367</v>
      </c>
      <c r="W10" t="s">
        <v>235</v>
      </c>
      <c r="X10">
        <v>232</v>
      </c>
      <c r="AQ10" t="s">
        <v>329</v>
      </c>
    </row>
    <row r="11" spans="1:43" x14ac:dyDescent="0.3">
      <c r="W11" t="s">
        <v>236</v>
      </c>
      <c r="X11">
        <v>37</v>
      </c>
      <c r="AQ11" t="s">
        <v>330</v>
      </c>
    </row>
    <row r="12" spans="1:43" x14ac:dyDescent="0.3">
      <c r="W12" t="s">
        <v>237</v>
      </c>
      <c r="X12">
        <v>9</v>
      </c>
      <c r="AQ12" t="s">
        <v>335</v>
      </c>
    </row>
    <row r="13" spans="1:43" x14ac:dyDescent="0.3">
      <c r="O13" t="s">
        <v>214</v>
      </c>
      <c r="P13" s="63" t="s">
        <v>215</v>
      </c>
      <c r="AQ13" t="s">
        <v>332</v>
      </c>
    </row>
    <row r="14" spans="1:43" x14ac:dyDescent="0.3">
      <c r="AQ14" t="s">
        <v>333</v>
      </c>
    </row>
    <row r="15" spans="1:43" x14ac:dyDescent="0.3">
      <c r="AQ15" t="s">
        <v>334</v>
      </c>
    </row>
    <row r="17" spans="1:20" x14ac:dyDescent="0.3">
      <c r="O17" t="s">
        <v>209</v>
      </c>
      <c r="P17" s="63" t="s">
        <v>215</v>
      </c>
      <c r="R17" t="s">
        <v>216</v>
      </c>
      <c r="S17">
        <v>1</v>
      </c>
    </row>
    <row r="18" spans="1:20" x14ac:dyDescent="0.3">
      <c r="O18" t="s">
        <v>205</v>
      </c>
      <c r="P18" s="63" t="s">
        <v>213</v>
      </c>
    </row>
    <row r="19" spans="1:20" x14ac:dyDescent="0.3">
      <c r="O19" t="s">
        <v>206</v>
      </c>
      <c r="P19" t="s">
        <v>197</v>
      </c>
    </row>
    <row r="20" spans="1:20" x14ac:dyDescent="0.3">
      <c r="O20" t="s">
        <v>207</v>
      </c>
      <c r="P20" t="s">
        <v>217</v>
      </c>
    </row>
    <row r="21" spans="1:20" x14ac:dyDescent="0.3">
      <c r="O21" t="s">
        <v>212</v>
      </c>
      <c r="P21" t="s">
        <v>826</v>
      </c>
    </row>
    <row r="23" spans="1:20" ht="18" x14ac:dyDescent="0.3">
      <c r="A23" s="117" t="s">
        <v>44</v>
      </c>
    </row>
    <row r="24" spans="1:20" x14ac:dyDescent="0.3">
      <c r="A24" t="str">
        <f>A23 &amp; " - " &amp;Summery!C3 &amp; " Tage bis Verfall  - " &amp; (DAY(Summery!C9) &amp; "."&amp; MONTH(Summery!C9) &amp;"."&amp;YEAR(Summery!C9))</f>
        <v>Änderung des Hedgebedarfs für den Frontmonat (Kontrakte/P) - 4 Tage bis Verfall  - 11.9.2023</v>
      </c>
    </row>
    <row r="25" spans="1:20" x14ac:dyDescent="0.3">
      <c r="O25" t="s">
        <v>209</v>
      </c>
      <c r="P25" s="63" t="s">
        <v>210</v>
      </c>
      <c r="R25" t="s">
        <v>216</v>
      </c>
      <c r="S25">
        <v>2</v>
      </c>
    </row>
    <row r="26" spans="1:20" x14ac:dyDescent="0.3">
      <c r="A26" t="s">
        <v>50</v>
      </c>
      <c r="O26" t="s">
        <v>205</v>
      </c>
      <c r="P26" s="115" t="s">
        <v>211</v>
      </c>
    </row>
    <row r="27" spans="1:20" x14ac:dyDescent="0.3">
      <c r="O27" t="s">
        <v>206</v>
      </c>
      <c r="P27" t="s">
        <v>197</v>
      </c>
    </row>
    <row r="28" spans="1:20" x14ac:dyDescent="0.3">
      <c r="A28" t="str">
        <f>A26 &amp; " - " &amp;Summery!C3 &amp; " days until expiration    -   " &amp; (YEAR(Summery!C9)&amp;"-"&amp;MONTH(Summery!C9)&amp;"-"&amp;DAY(Summery!C9))&amp;" (last trading day closing:  "&amp;Ueberhaenge!X4&amp;")"</f>
        <v>Change in hedge requirement for front and following month (contracts/P, estimated) - 4 days until expiration    -   2023-9-11 (last trading day closing:  15735,5)</v>
      </c>
      <c r="O28" t="s">
        <v>207</v>
      </c>
      <c r="P28" t="s">
        <v>208</v>
      </c>
    </row>
    <row r="29" spans="1:20" x14ac:dyDescent="0.3">
      <c r="O29" t="s">
        <v>212</v>
      </c>
      <c r="P29" t="s">
        <v>824</v>
      </c>
    </row>
    <row r="30" spans="1:20" x14ac:dyDescent="0.3">
      <c r="O30" t="s">
        <v>420</v>
      </c>
      <c r="P30" t="s">
        <v>825</v>
      </c>
    </row>
    <row r="31" spans="1:20" x14ac:dyDescent="0.3">
      <c r="A31" t="s">
        <v>5</v>
      </c>
      <c r="B31" t="str">
        <f>O34&amp;"-"&amp;P34</f>
        <v>2023-09</v>
      </c>
    </row>
    <row r="32" spans="1:20" x14ac:dyDescent="0.3">
      <c r="A32" t="s">
        <v>52</v>
      </c>
      <c r="B32" t="str">
        <f>O36&amp;"-"&amp;P36</f>
        <v>2023-10</v>
      </c>
      <c r="N32" s="158" t="s">
        <v>114</v>
      </c>
      <c r="O32" s="156" t="s">
        <v>30</v>
      </c>
      <c r="P32" s="156"/>
      <c r="S32" s="156" t="s">
        <v>380</v>
      </c>
      <c r="T32" s="156"/>
    </row>
    <row r="33" spans="1:20" x14ac:dyDescent="0.3">
      <c r="A33" t="s">
        <v>53</v>
      </c>
      <c r="B33" t="str">
        <f>B31&amp;"+"&amp;B32</f>
        <v>2023-09+2023-10</v>
      </c>
      <c r="N33" s="158"/>
      <c r="O33" s="64" t="s">
        <v>115</v>
      </c>
      <c r="P33" s="64" t="s">
        <v>116</v>
      </c>
    </row>
    <row r="34" spans="1:20" x14ac:dyDescent="0.3">
      <c r="N34" t="s">
        <v>106</v>
      </c>
      <c r="O34" s="66">
        <v>2023</v>
      </c>
      <c r="P34" s="65" t="s">
        <v>788</v>
      </c>
      <c r="Q34" t="s">
        <v>149</v>
      </c>
      <c r="R34" s="69"/>
      <c r="S34" s="57">
        <v>45184</v>
      </c>
      <c r="T34" t="s">
        <v>789</v>
      </c>
    </row>
    <row r="35" spans="1:20" x14ac:dyDescent="0.3">
      <c r="A35" t="s">
        <v>54</v>
      </c>
      <c r="N35" t="s">
        <v>107</v>
      </c>
      <c r="O35" s="66">
        <v>2023</v>
      </c>
      <c r="P35" s="65" t="s">
        <v>788</v>
      </c>
      <c r="Q35" t="s">
        <v>149</v>
      </c>
      <c r="R35" s="69"/>
      <c r="S35" s="57"/>
    </row>
    <row r="36" spans="1:20" x14ac:dyDescent="0.3">
      <c r="A36" t="s">
        <v>222</v>
      </c>
      <c r="B36" t="s">
        <v>223</v>
      </c>
      <c r="N36" t="s">
        <v>108</v>
      </c>
      <c r="O36" s="66">
        <v>2023</v>
      </c>
      <c r="P36" s="65" t="s">
        <v>812</v>
      </c>
      <c r="Q36" t="s">
        <v>149</v>
      </c>
      <c r="R36" s="69"/>
      <c r="S36" s="57">
        <v>45219</v>
      </c>
      <c r="T36" t="s">
        <v>241</v>
      </c>
    </row>
    <row r="37" spans="1:20" ht="14.25" customHeight="1" x14ac:dyDescent="0.3">
      <c r="N37" t="s">
        <v>109</v>
      </c>
      <c r="O37" s="66">
        <v>2023</v>
      </c>
      <c r="P37" s="65" t="s">
        <v>812</v>
      </c>
      <c r="Q37" t="s">
        <v>149</v>
      </c>
      <c r="R37" s="69"/>
      <c r="S37" s="57"/>
    </row>
    <row r="38" spans="1:20" x14ac:dyDescent="0.3">
      <c r="A38" t="s">
        <v>376</v>
      </c>
      <c r="B38" t="s">
        <v>784</v>
      </c>
      <c r="N38" t="s">
        <v>110</v>
      </c>
      <c r="O38" s="66">
        <v>2023</v>
      </c>
      <c r="P38" s="65" t="s">
        <v>788</v>
      </c>
      <c r="Q38" t="s">
        <v>149</v>
      </c>
      <c r="R38" s="69"/>
    </row>
    <row r="39" spans="1:20" x14ac:dyDescent="0.3">
      <c r="A39" t="s">
        <v>66</v>
      </c>
      <c r="B39" t="s">
        <v>785</v>
      </c>
      <c r="N39" t="s">
        <v>111</v>
      </c>
      <c r="O39" s="66">
        <v>2023</v>
      </c>
      <c r="P39" s="65" t="s">
        <v>788</v>
      </c>
      <c r="Q39" t="s">
        <v>149</v>
      </c>
      <c r="R39" s="69"/>
    </row>
    <row r="40" spans="1:20" x14ac:dyDescent="0.3">
      <c r="A40" t="s">
        <v>67</v>
      </c>
      <c r="B40" t="s">
        <v>104</v>
      </c>
      <c r="C40" t="s">
        <v>197</v>
      </c>
      <c r="N40" t="s">
        <v>383</v>
      </c>
      <c r="O40" s="66">
        <v>2023</v>
      </c>
      <c r="P40" s="65" t="s">
        <v>788</v>
      </c>
      <c r="Q40" t="s">
        <v>149</v>
      </c>
      <c r="R40" s="56"/>
    </row>
    <row r="41" spans="1:20" x14ac:dyDescent="0.3">
      <c r="A41" t="s">
        <v>396</v>
      </c>
      <c r="B41" t="s">
        <v>786</v>
      </c>
      <c r="N41" t="s">
        <v>384</v>
      </c>
      <c r="O41" s="66">
        <v>2023</v>
      </c>
      <c r="P41" s="65" t="s">
        <v>788</v>
      </c>
      <c r="Q41" t="s">
        <v>149</v>
      </c>
      <c r="R41" s="56"/>
    </row>
    <row r="42" spans="1:20" x14ac:dyDescent="0.3">
      <c r="A42" t="s">
        <v>127</v>
      </c>
      <c r="N42" t="s">
        <v>385</v>
      </c>
      <c r="O42" s="66">
        <v>2023</v>
      </c>
      <c r="P42" s="65" t="s">
        <v>788</v>
      </c>
      <c r="Q42" t="s">
        <v>149</v>
      </c>
      <c r="R42" s="56"/>
    </row>
    <row r="43" spans="1:20" x14ac:dyDescent="0.3">
      <c r="A43" t="s">
        <v>123</v>
      </c>
      <c r="B43" t="s">
        <v>128</v>
      </c>
      <c r="C43" t="s">
        <v>129</v>
      </c>
      <c r="N43" t="s">
        <v>386</v>
      </c>
      <c r="O43" s="66">
        <v>2023</v>
      </c>
      <c r="P43" s="65" t="s">
        <v>788</v>
      </c>
      <c r="Q43" t="s">
        <v>149</v>
      </c>
      <c r="R43" s="56"/>
    </row>
    <row r="44" spans="1:20" x14ac:dyDescent="0.3">
      <c r="B44" t="s">
        <v>48</v>
      </c>
      <c r="C44" s="63" t="s">
        <v>130</v>
      </c>
      <c r="O44" s="66"/>
      <c r="P44" s="65"/>
      <c r="Q44" t="s">
        <v>136</v>
      </c>
      <c r="R44" s="56"/>
    </row>
    <row r="45" spans="1:20" x14ac:dyDescent="0.3">
      <c r="A45" t="s">
        <v>70</v>
      </c>
      <c r="B45" t="s">
        <v>123</v>
      </c>
      <c r="C45" t="s">
        <v>131</v>
      </c>
      <c r="O45" s="66"/>
      <c r="P45" s="65"/>
      <c r="Q45" t="s">
        <v>136</v>
      </c>
      <c r="R45" s="56"/>
    </row>
    <row r="46" spans="1:20" x14ac:dyDescent="0.3">
      <c r="O46" s="66"/>
      <c r="P46" s="65"/>
      <c r="Q46" t="s">
        <v>136</v>
      </c>
      <c r="R46" s="69"/>
    </row>
    <row r="47" spans="1:20" x14ac:dyDescent="0.3">
      <c r="O47" s="66"/>
      <c r="P47" s="65"/>
      <c r="Q47" t="s">
        <v>136</v>
      </c>
      <c r="R47" s="69"/>
    </row>
    <row r="49" spans="1:26" x14ac:dyDescent="0.3">
      <c r="A49" s="160" t="s">
        <v>112</v>
      </c>
      <c r="B49" s="160"/>
      <c r="C49" s="160"/>
      <c r="D49" s="160"/>
      <c r="E49" s="160"/>
      <c r="F49" s="160"/>
      <c r="G49" s="160"/>
      <c r="H49" s="160"/>
      <c r="I49" s="160"/>
      <c r="J49" s="160"/>
      <c r="K49" s="160"/>
      <c r="L49" s="160"/>
      <c r="M49" s="160"/>
      <c r="N49" s="160"/>
    </row>
    <row r="50" spans="1:26" ht="110.25" customHeight="1" x14ac:dyDescent="0.3">
      <c r="A50" t="s">
        <v>106</v>
      </c>
      <c r="B50" s="159" t="s">
        <v>792</v>
      </c>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row>
    <row r="51" spans="1:26" ht="114.9" customHeight="1" x14ac:dyDescent="0.3">
      <c r="A51" t="s">
        <v>107</v>
      </c>
      <c r="B51" s="159" t="s">
        <v>793</v>
      </c>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row>
    <row r="52" spans="1:26" ht="114.9" customHeight="1" x14ac:dyDescent="0.3">
      <c r="A52" t="s">
        <v>108</v>
      </c>
      <c r="B52" s="159" t="s">
        <v>794</v>
      </c>
      <c r="C52" s="159"/>
      <c r="D52" s="159"/>
      <c r="E52" s="159"/>
      <c r="F52" s="159"/>
      <c r="G52" s="159"/>
      <c r="H52" s="159"/>
      <c r="I52" s="159"/>
      <c r="J52" s="159"/>
      <c r="K52" s="159"/>
      <c r="L52" s="159"/>
      <c r="M52" s="159"/>
      <c r="N52" s="159"/>
      <c r="O52" s="159"/>
      <c r="P52" s="159"/>
      <c r="Q52" s="159"/>
      <c r="R52" s="159"/>
      <c r="S52" s="159"/>
      <c r="T52" s="159"/>
      <c r="U52" s="159"/>
      <c r="V52" s="159"/>
      <c r="W52" s="159"/>
      <c r="X52" s="159"/>
      <c r="Y52" s="159"/>
      <c r="Z52" s="159"/>
    </row>
    <row r="53" spans="1:26" ht="114.9" customHeight="1" x14ac:dyDescent="0.3">
      <c r="A53" t="s">
        <v>109</v>
      </c>
      <c r="B53" s="159" t="s">
        <v>795</v>
      </c>
      <c r="C53" s="159"/>
      <c r="D53" s="159"/>
      <c r="E53" s="159"/>
      <c r="F53" s="159"/>
      <c r="G53" s="159"/>
      <c r="H53" s="159"/>
      <c r="I53" s="159"/>
      <c r="J53" s="159"/>
      <c r="K53" s="159"/>
      <c r="L53" s="159"/>
      <c r="M53" s="159"/>
      <c r="N53" s="159"/>
      <c r="O53" s="159"/>
      <c r="P53" s="159"/>
      <c r="Q53" s="159"/>
      <c r="R53" s="159"/>
      <c r="S53" s="159"/>
      <c r="T53" s="159"/>
      <c r="U53" s="159"/>
      <c r="V53" s="159"/>
      <c r="W53" s="159"/>
      <c r="X53" s="159"/>
      <c r="Y53" s="159"/>
      <c r="Z53" s="159"/>
    </row>
    <row r="54" spans="1:26" ht="114.9" customHeight="1" x14ac:dyDescent="0.3">
      <c r="A54" t="s">
        <v>110</v>
      </c>
      <c r="B54" s="159" t="s">
        <v>796</v>
      </c>
      <c r="C54" s="159"/>
      <c r="D54" s="159"/>
      <c r="E54" s="159"/>
      <c r="F54" s="159"/>
      <c r="G54" s="159"/>
      <c r="H54" s="159"/>
      <c r="I54" s="159"/>
      <c r="J54" s="159"/>
      <c r="K54" s="159"/>
      <c r="L54" s="159"/>
      <c r="M54" s="159"/>
      <c r="N54" s="159"/>
      <c r="O54" s="159"/>
      <c r="P54" s="159"/>
      <c r="Q54" s="159"/>
      <c r="R54" s="159"/>
      <c r="S54" s="159"/>
      <c r="T54" s="159"/>
      <c r="U54" s="159"/>
      <c r="V54" s="159"/>
      <c r="W54" s="159"/>
      <c r="X54" s="159"/>
      <c r="Y54" s="159"/>
      <c r="Z54" s="159"/>
    </row>
    <row r="55" spans="1:26" ht="114.9" customHeight="1" x14ac:dyDescent="0.3">
      <c r="A55" t="s">
        <v>111</v>
      </c>
      <c r="B55" s="159" t="s">
        <v>797</v>
      </c>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row>
    <row r="56" spans="1:26" ht="114.9" customHeight="1" x14ac:dyDescent="0.3">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row>
    <row r="57" spans="1:26" ht="114.9" customHeight="1" x14ac:dyDescent="0.3">
      <c r="B57" s="161"/>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row>
    <row r="58" spans="1:26" ht="22.5" customHeight="1" x14ac:dyDescent="0.3">
      <c r="B58" s="161"/>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row>
    <row r="59" spans="1:26" ht="114.9" customHeight="1" x14ac:dyDescent="0.3">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row>
    <row r="60" spans="1:26" ht="114.9" customHeight="1" x14ac:dyDescent="0.3">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row>
    <row r="61" spans="1:26" ht="114.9" customHeight="1" x14ac:dyDescent="0.3">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row>
    <row r="62" spans="1:26" ht="114.9" customHeight="1" x14ac:dyDescent="0.3">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row>
    <row r="63" spans="1:26" ht="114.9" customHeight="1" x14ac:dyDescent="0.3">
      <c r="A63" t="s">
        <v>383</v>
      </c>
      <c r="B63" s="159" t="s">
        <v>790</v>
      </c>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row>
    <row r="64" spans="1:26" ht="409.6" x14ac:dyDescent="0.3">
      <c r="A64" t="s">
        <v>384</v>
      </c>
      <c r="B64" s="29" t="s">
        <v>791</v>
      </c>
    </row>
    <row r="65" spans="1:2" ht="409.6" x14ac:dyDescent="0.3">
      <c r="A65" t="s">
        <v>385</v>
      </c>
      <c r="B65" s="29" t="s">
        <v>791</v>
      </c>
    </row>
    <row r="66" spans="1:2" ht="409.6" x14ac:dyDescent="0.3">
      <c r="A66" t="s">
        <v>386</v>
      </c>
      <c r="B66" s="29" t="s">
        <v>790</v>
      </c>
    </row>
    <row r="67" spans="1:2" ht="409.6" x14ac:dyDescent="0.3">
      <c r="A67" t="s">
        <v>386</v>
      </c>
      <c r="B67" s="29" t="s">
        <v>460</v>
      </c>
    </row>
    <row r="68" spans="1:2" ht="409.6" x14ac:dyDescent="0.3">
      <c r="A68" t="s">
        <v>383</v>
      </c>
      <c r="B68" s="29" t="s">
        <v>442</v>
      </c>
    </row>
    <row r="69" spans="1:2" ht="409.6" x14ac:dyDescent="0.3">
      <c r="A69" t="s">
        <v>384</v>
      </c>
      <c r="B69" s="29" t="s">
        <v>441</v>
      </c>
    </row>
    <row r="70" spans="1:2" ht="409.6" x14ac:dyDescent="0.3">
      <c r="A70" t="s">
        <v>385</v>
      </c>
      <c r="B70" s="29" t="s">
        <v>445</v>
      </c>
    </row>
    <row r="71" spans="1:2" ht="409.6" x14ac:dyDescent="0.3">
      <c r="A71" t="s">
        <v>386</v>
      </c>
      <c r="B71" s="29" t="s">
        <v>446</v>
      </c>
    </row>
  </sheetData>
  <mergeCells count="19">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 ref="S32:T32"/>
    <mergeCell ref="M6:O6"/>
    <mergeCell ref="O32:P32"/>
    <mergeCell ref="N32:N33"/>
    <mergeCell ref="B62:Z62"/>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C3" sqref="C3"/>
    </sheetView>
  </sheetViews>
  <sheetFormatPr baseColWidth="10" defaultRowHeight="14.4" x14ac:dyDescent="0.3"/>
  <cols>
    <col min="1" max="1" width="22.5546875" customWidth="1"/>
    <col min="13" max="13" width="14.88671875" customWidth="1"/>
    <col min="14" max="14" width="15.5546875" customWidth="1"/>
    <col min="19" max="19" width="13" customWidth="1"/>
    <col min="22" max="22" width="12.44140625" customWidth="1"/>
  </cols>
  <sheetData>
    <row r="2" spans="1:22" x14ac:dyDescent="0.3">
      <c r="B2" t="s">
        <v>801</v>
      </c>
      <c r="C2" s="149"/>
      <c r="V2" s="145">
        <f>SUM(V9:V119)</f>
        <v>263.44537815126051</v>
      </c>
    </row>
    <row r="6" spans="1:22" x14ac:dyDescent="0.3">
      <c r="B6" t="s">
        <v>214</v>
      </c>
      <c r="C6" s="63" t="s">
        <v>215</v>
      </c>
    </row>
    <row r="9" spans="1:22" x14ac:dyDescent="0.3">
      <c r="A9">
        <v>0</v>
      </c>
      <c r="C9" t="s">
        <v>322</v>
      </c>
      <c r="Q9">
        <v>273</v>
      </c>
      <c r="S9" s="146" t="s">
        <v>448</v>
      </c>
    </row>
    <row r="10" spans="1:22" x14ac:dyDescent="0.3">
      <c r="B10" t="s">
        <v>209</v>
      </c>
      <c r="C10" s="63" t="s">
        <v>215</v>
      </c>
      <c r="E10" t="s">
        <v>216</v>
      </c>
      <c r="F10">
        <v>1</v>
      </c>
    </row>
    <row r="11" spans="1:22" x14ac:dyDescent="0.3">
      <c r="B11" t="s">
        <v>205</v>
      </c>
      <c r="C11" s="63" t="s">
        <v>213</v>
      </c>
    </row>
    <row r="12" spans="1:22" x14ac:dyDescent="0.3">
      <c r="B12" t="s">
        <v>206</v>
      </c>
      <c r="C12" t="s">
        <v>197</v>
      </c>
    </row>
    <row r="13" spans="1:22" x14ac:dyDescent="0.3">
      <c r="B13" t="s">
        <v>207</v>
      </c>
      <c r="C13" t="s">
        <v>217</v>
      </c>
    </row>
    <row r="14" spans="1:22" x14ac:dyDescent="0.3">
      <c r="B14" t="s">
        <v>212</v>
      </c>
      <c r="C14" t="s">
        <v>303</v>
      </c>
    </row>
    <row r="17" spans="1:23" x14ac:dyDescent="0.3">
      <c r="A17">
        <v>1</v>
      </c>
      <c r="C17" t="s">
        <v>322</v>
      </c>
      <c r="N17" t="s">
        <v>436</v>
      </c>
      <c r="Q17">
        <v>337</v>
      </c>
      <c r="S17" s="146" t="s">
        <v>448</v>
      </c>
    </row>
    <row r="18" spans="1:23" x14ac:dyDescent="0.3">
      <c r="B18" t="s">
        <v>209</v>
      </c>
      <c r="C18" s="63" t="s">
        <v>210</v>
      </c>
      <c r="E18" t="s">
        <v>216</v>
      </c>
      <c r="F18">
        <v>2</v>
      </c>
    </row>
    <row r="19" spans="1:23" x14ac:dyDescent="0.3">
      <c r="B19" t="s">
        <v>205</v>
      </c>
      <c r="C19" s="115" t="s">
        <v>211</v>
      </c>
    </row>
    <row r="20" spans="1:23" x14ac:dyDescent="0.3">
      <c r="B20" t="s">
        <v>206</v>
      </c>
      <c r="C20" t="s">
        <v>197</v>
      </c>
    </row>
    <row r="21" spans="1:23" x14ac:dyDescent="0.3">
      <c r="B21" t="s">
        <v>207</v>
      </c>
      <c r="C21" t="s">
        <v>208</v>
      </c>
    </row>
    <row r="22" spans="1:23" x14ac:dyDescent="0.3">
      <c r="B22" t="s">
        <v>212</v>
      </c>
      <c r="C22" t="s">
        <v>302</v>
      </c>
    </row>
    <row r="25" spans="1:23" x14ac:dyDescent="0.3">
      <c r="A25">
        <v>2</v>
      </c>
      <c r="C25" t="s">
        <v>322</v>
      </c>
      <c r="M25" s="57">
        <v>44424</v>
      </c>
      <c r="N25">
        <v>18</v>
      </c>
      <c r="Q25">
        <v>270</v>
      </c>
      <c r="S25" s="146" t="s">
        <v>448</v>
      </c>
      <c r="T25">
        <v>12</v>
      </c>
      <c r="U25" s="145">
        <f>T25*N25</f>
        <v>216</v>
      </c>
      <c r="V25" s="145">
        <f>U25/1.19</f>
        <v>181.51260504201682</v>
      </c>
      <c r="W25" s="145">
        <f>U25-V25</f>
        <v>34.487394957983184</v>
      </c>
    </row>
    <row r="26" spans="1:23" x14ac:dyDescent="0.3">
      <c r="B26" t="s">
        <v>209</v>
      </c>
      <c r="C26" s="63" t="s">
        <v>215</v>
      </c>
      <c r="E26" t="s">
        <v>216</v>
      </c>
      <c r="F26">
        <v>1</v>
      </c>
    </row>
    <row r="27" spans="1:23" x14ac:dyDescent="0.3">
      <c r="B27" t="s">
        <v>205</v>
      </c>
      <c r="C27" s="115" t="s">
        <v>336</v>
      </c>
    </row>
    <row r="28" spans="1:23" x14ac:dyDescent="0.3">
      <c r="B28" t="s">
        <v>206</v>
      </c>
      <c r="C28" t="s">
        <v>197</v>
      </c>
    </row>
    <row r="29" spans="1:23" x14ac:dyDescent="0.3">
      <c r="B29" t="s">
        <v>207</v>
      </c>
      <c r="C29" t="s">
        <v>337</v>
      </c>
    </row>
    <row r="30" spans="1:23" x14ac:dyDescent="0.3">
      <c r="B30" t="s">
        <v>212</v>
      </c>
      <c r="C30" t="s">
        <v>303</v>
      </c>
    </row>
    <row r="33" spans="1:23" x14ac:dyDescent="0.3">
      <c r="A33">
        <v>3</v>
      </c>
      <c r="C33" t="s">
        <v>30</v>
      </c>
      <c r="Q33">
        <v>68</v>
      </c>
      <c r="S33" s="146" t="s">
        <v>448</v>
      </c>
    </row>
    <row r="34" spans="1:23" x14ac:dyDescent="0.3">
      <c r="B34" t="s">
        <v>209</v>
      </c>
      <c r="C34" s="63" t="s">
        <v>215</v>
      </c>
      <c r="E34" t="s">
        <v>216</v>
      </c>
      <c r="F34">
        <v>1</v>
      </c>
      <c r="N34" t="s">
        <v>436</v>
      </c>
    </row>
    <row r="35" spans="1:23" x14ac:dyDescent="0.3">
      <c r="B35" t="s">
        <v>205</v>
      </c>
      <c r="C35" s="115" t="s">
        <v>417</v>
      </c>
    </row>
    <row r="36" spans="1:23" x14ac:dyDescent="0.3">
      <c r="B36" t="s">
        <v>206</v>
      </c>
      <c r="C36" t="s">
        <v>416</v>
      </c>
    </row>
    <row r="37" spans="1:23" x14ac:dyDescent="0.3">
      <c r="B37" t="s">
        <v>207</v>
      </c>
      <c r="C37" t="s">
        <v>418</v>
      </c>
    </row>
    <row r="38" spans="1:23" x14ac:dyDescent="0.3">
      <c r="B38" t="s">
        <v>212</v>
      </c>
      <c r="C38" t="s">
        <v>303</v>
      </c>
    </row>
    <row r="41" spans="1:23" x14ac:dyDescent="0.3">
      <c r="A41">
        <v>4</v>
      </c>
      <c r="C41" t="s">
        <v>322</v>
      </c>
      <c r="M41" s="57">
        <v>44703</v>
      </c>
      <c r="N41">
        <v>19.5</v>
      </c>
      <c r="Q41">
        <v>270</v>
      </c>
      <c r="S41" s="146" t="s">
        <v>448</v>
      </c>
      <c r="T41">
        <v>5</v>
      </c>
      <c r="U41" s="145">
        <f>T41*N41</f>
        <v>97.5</v>
      </c>
      <c r="V41" s="145">
        <f>U41/1.19</f>
        <v>81.932773109243698</v>
      </c>
      <c r="W41" s="145">
        <f>U41-V41</f>
        <v>15.567226890756302</v>
      </c>
    </row>
    <row r="42" spans="1:23" x14ac:dyDescent="0.3">
      <c r="B42" t="s">
        <v>209</v>
      </c>
      <c r="C42" s="63" t="s">
        <v>215</v>
      </c>
      <c r="E42" t="s">
        <v>216</v>
      </c>
      <c r="F42">
        <v>1</v>
      </c>
    </row>
    <row r="43" spans="1:23" x14ac:dyDescent="0.3">
      <c r="B43" t="s">
        <v>205</v>
      </c>
      <c r="C43" s="63" t="s">
        <v>439</v>
      </c>
    </row>
    <row r="44" spans="1:23" x14ac:dyDescent="0.3">
      <c r="B44" t="s">
        <v>206</v>
      </c>
      <c r="C44" t="s">
        <v>197</v>
      </c>
    </row>
    <row r="45" spans="1:23" x14ac:dyDescent="0.3">
      <c r="B45" t="s">
        <v>207</v>
      </c>
      <c r="C45" t="s">
        <v>440</v>
      </c>
    </row>
    <row r="46" spans="1:23" x14ac:dyDescent="0.3">
      <c r="B46" t="s">
        <v>212</v>
      </c>
      <c r="C46" t="s">
        <v>303</v>
      </c>
    </row>
    <row r="47" spans="1:23" ht="22.5" customHeight="1" x14ac:dyDescent="0.3"/>
    <row r="48" spans="1:23" ht="114.9" customHeight="1" x14ac:dyDescent="0.3"/>
    <row r="49" spans="17:17" ht="114.9" customHeight="1" x14ac:dyDescent="0.3">
      <c r="Q49">
        <v>1</v>
      </c>
    </row>
    <row r="50" spans="17:17" ht="114.9" customHeight="1" x14ac:dyDescent="0.3"/>
    <row r="51" spans="17:17" ht="114.9" customHeight="1" x14ac:dyDescent="0.3"/>
    <row r="52" spans="17:17" ht="114.9" customHeight="1" x14ac:dyDescent="0.3"/>
    <row r="57" spans="17:17" x14ac:dyDescent="0.3">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4.4" x14ac:dyDescent="0.3"/>
  <sheetData>
    <row r="1" spans="1:27" x14ac:dyDescent="0.3">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3">
      <c r="B2" t="s">
        <v>209</v>
      </c>
      <c r="C2" s="63" t="s">
        <v>215</v>
      </c>
      <c r="E2" t="s">
        <v>216</v>
      </c>
      <c r="F2">
        <v>1</v>
      </c>
    </row>
    <row r="3" spans="1:27" x14ac:dyDescent="0.3">
      <c r="B3" t="s">
        <v>205</v>
      </c>
      <c r="C3" s="115" t="s">
        <v>434</v>
      </c>
    </row>
    <row r="4" spans="1:27" x14ac:dyDescent="0.3">
      <c r="B4" t="s">
        <v>206</v>
      </c>
      <c r="C4" t="s">
        <v>197</v>
      </c>
    </row>
    <row r="5" spans="1:27" x14ac:dyDescent="0.3">
      <c r="B5" t="s">
        <v>207</v>
      </c>
      <c r="C5" t="s">
        <v>435</v>
      </c>
    </row>
    <row r="6" spans="1:27" x14ac:dyDescent="0.3">
      <c r="B6" t="s">
        <v>212</v>
      </c>
      <c r="C6" t="s">
        <v>303</v>
      </c>
    </row>
    <row r="9" spans="1:27" x14ac:dyDescent="0.3">
      <c r="A9">
        <v>2</v>
      </c>
      <c r="C9" t="s">
        <v>30</v>
      </c>
      <c r="M9" s="144">
        <v>44348</v>
      </c>
      <c r="N9">
        <v>8</v>
      </c>
      <c r="Q9">
        <v>60</v>
      </c>
      <c r="S9" s="146" t="s">
        <v>448</v>
      </c>
      <c r="T9">
        <v>15</v>
      </c>
      <c r="U9" s="145">
        <f>T9*N9</f>
        <v>120</v>
      </c>
      <c r="V9" s="145">
        <f>U9/1.19</f>
        <v>100.84033613445379</v>
      </c>
      <c r="W9" s="145">
        <f>U9-V9</f>
        <v>19.159663865546207</v>
      </c>
    </row>
    <row r="10" spans="1:27" x14ac:dyDescent="0.3">
      <c r="B10" t="s">
        <v>209</v>
      </c>
      <c r="C10" s="63" t="s">
        <v>215</v>
      </c>
      <c r="E10" t="s">
        <v>216</v>
      </c>
      <c r="F10">
        <v>1</v>
      </c>
    </row>
    <row r="11" spans="1:27" x14ac:dyDescent="0.3">
      <c r="B11" t="s">
        <v>205</v>
      </c>
      <c r="C11" s="115" t="s">
        <v>323</v>
      </c>
    </row>
    <row r="12" spans="1:27" x14ac:dyDescent="0.3">
      <c r="B12" t="s">
        <v>206</v>
      </c>
      <c r="C12" t="s">
        <v>197</v>
      </c>
    </row>
    <row r="13" spans="1:27" x14ac:dyDescent="0.3">
      <c r="B13" t="s">
        <v>207</v>
      </c>
      <c r="C13" t="s">
        <v>324</v>
      </c>
    </row>
    <row r="14" spans="1:27" x14ac:dyDescent="0.3">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69" t="s">
        <v>42</v>
      </c>
      <c r="B1" s="170"/>
      <c r="C1" s="170"/>
      <c r="D1" s="170"/>
      <c r="E1" s="170"/>
      <c r="F1" s="170"/>
      <c r="G1" s="171">
        <f>Ueberhaenge!G1</f>
        <v>45180</v>
      </c>
      <c r="H1" s="172"/>
      <c r="I1" s="54"/>
    </row>
    <row r="2" spans="1:22" x14ac:dyDescent="0.3">
      <c r="A2" s="52"/>
      <c r="B2" s="45"/>
      <c r="C2" s="45"/>
      <c r="D2" s="45"/>
      <c r="E2" s="45"/>
      <c r="F2" s="45"/>
      <c r="G2" s="45"/>
      <c r="H2" s="45"/>
      <c r="I2" s="45"/>
    </row>
    <row r="3" spans="1:22" ht="18" x14ac:dyDescent="0.35">
      <c r="A3" s="25" t="s">
        <v>35</v>
      </c>
      <c r="C3" s="27">
        <f>Ueberhaenge!G2</f>
        <v>4</v>
      </c>
      <c r="D3" s="45"/>
      <c r="E3" s="53" t="s">
        <v>40</v>
      </c>
      <c r="F3" s="30">
        <v>0.5</v>
      </c>
      <c r="G3" s="45"/>
      <c r="I3" s="1"/>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2" ht="32.25" customHeight="1" thickBot="1" x14ac:dyDescent="0.65">
      <c r="A7" s="177" t="s">
        <v>3</v>
      </c>
      <c r="B7" s="175" t="str">
        <f xml:space="preserve"> "Front: " &amp; Ueberhaenge!D8</f>
        <v>Front: 2023-09</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t="str">
        <f xml:space="preserve"> "Summe: " &amp; Ueberhaenge!D8 &amp; " bis " &amp; Ueberhaenge!I8</f>
        <v>Summe: 2023-09 bis -</v>
      </c>
      <c r="P8" s="167"/>
      <c r="Q8" s="168"/>
      <c r="R8" s="2"/>
      <c r="S8" s="2"/>
    </row>
    <row r="9" spans="1:22" ht="18.600000000000001" thickBot="1" x14ac:dyDescent="0.4">
      <c r="A9" s="179"/>
      <c r="B9" s="47" t="s">
        <v>34</v>
      </c>
      <c r="C9" s="46">
        <f>Ueberhaenge!G5</f>
        <v>45180</v>
      </c>
      <c r="D9" s="46">
        <f>IF(WEEKDAY(C9,2)=1,C9-3,C9-1)</f>
        <v>45177</v>
      </c>
      <c r="E9" s="22"/>
      <c r="I9" s="2"/>
      <c r="J9" s="2"/>
      <c r="K9" s="2"/>
      <c r="L9" s="2"/>
      <c r="M9" s="2"/>
      <c r="N9" s="49" t="s">
        <v>3</v>
      </c>
      <c r="O9" s="24" t="s">
        <v>34</v>
      </c>
      <c r="P9" s="23">
        <f>C9</f>
        <v>45180</v>
      </c>
      <c r="Q9" s="23">
        <f>D9</f>
        <v>45177</v>
      </c>
      <c r="R9" s="2"/>
      <c r="S9" s="2"/>
    </row>
    <row r="10" spans="1:22" ht="18" x14ac:dyDescent="0.35">
      <c r="A10" s="31">
        <v>17000</v>
      </c>
      <c r="B10" s="32">
        <v>-17.200000000000045</v>
      </c>
      <c r="C10" s="33">
        <v>-419.20000000000005</v>
      </c>
      <c r="D10" s="33">
        <v>-402</v>
      </c>
      <c r="E10" s="2"/>
      <c r="F10" s="2"/>
      <c r="G10" s="2"/>
      <c r="H10" s="2"/>
      <c r="I10" s="2"/>
      <c r="J10" s="2"/>
      <c r="K10" s="2"/>
      <c r="L10" s="2"/>
      <c r="M10" s="2"/>
      <c r="N10" s="31">
        <v>17000</v>
      </c>
      <c r="O10" s="35">
        <v>-17.399999999999977</v>
      </c>
      <c r="P10" s="36">
        <v>-532</v>
      </c>
      <c r="Q10" s="37">
        <v>-514.6</v>
      </c>
      <c r="R10" s="2"/>
      <c r="S10" s="2"/>
      <c r="T10" s="25">
        <v>-514.6</v>
      </c>
    </row>
    <row r="11" spans="1:22" ht="18" x14ac:dyDescent="0.35">
      <c r="A11" s="31">
        <v>16950</v>
      </c>
      <c r="B11" s="35">
        <v>0</v>
      </c>
      <c r="C11" s="36">
        <v>-50.300000000000004</v>
      </c>
      <c r="D11" s="36">
        <v>-50.300000000000004</v>
      </c>
      <c r="E11" s="2"/>
      <c r="F11" s="2"/>
      <c r="G11" s="2"/>
      <c r="H11" s="2"/>
      <c r="I11" s="2"/>
      <c r="J11" s="2"/>
      <c r="K11" s="2"/>
      <c r="L11" s="2"/>
      <c r="M11" s="2"/>
      <c r="N11" s="31">
        <v>16950</v>
      </c>
      <c r="O11" s="35">
        <v>0</v>
      </c>
      <c r="P11" s="36">
        <v>-74.400000000000006</v>
      </c>
      <c r="Q11" s="37">
        <v>-74.400000000000006</v>
      </c>
      <c r="R11" s="2"/>
      <c r="S11" s="2"/>
      <c r="T11" s="25">
        <v>-74.400000000000006</v>
      </c>
    </row>
    <row r="12" spans="1:22" ht="18" x14ac:dyDescent="0.35">
      <c r="A12" s="31">
        <v>16900</v>
      </c>
      <c r="B12" s="35">
        <v>1</v>
      </c>
      <c r="C12" s="36">
        <v>-427.90000000000003</v>
      </c>
      <c r="D12" s="36">
        <v>-428.90000000000003</v>
      </c>
      <c r="E12" s="2"/>
      <c r="F12" s="2"/>
      <c r="G12" s="2"/>
      <c r="H12" s="2"/>
      <c r="I12" s="2"/>
      <c r="J12" s="2"/>
      <c r="K12" s="2"/>
      <c r="L12" s="2"/>
      <c r="M12" s="2"/>
      <c r="N12" s="31">
        <v>16900</v>
      </c>
      <c r="O12" s="35">
        <v>1</v>
      </c>
      <c r="P12" s="36">
        <v>-546.9</v>
      </c>
      <c r="Q12" s="37">
        <v>-547.9</v>
      </c>
      <c r="R12" s="2"/>
      <c r="S12" s="2"/>
      <c r="T12" s="25">
        <v>-547.9</v>
      </c>
    </row>
    <row r="13" spans="1:22" ht="18" x14ac:dyDescent="0.35">
      <c r="A13" s="31">
        <v>16850</v>
      </c>
      <c r="B13" s="35">
        <v>-0.10000000000000142</v>
      </c>
      <c r="C13" s="36">
        <v>-63.1</v>
      </c>
      <c r="D13" s="36">
        <v>-63</v>
      </c>
      <c r="E13" s="2"/>
      <c r="F13" s="2"/>
      <c r="G13" s="2"/>
      <c r="H13" s="2"/>
      <c r="I13" s="2"/>
      <c r="J13" s="2"/>
      <c r="K13" s="2"/>
      <c r="L13" s="2"/>
      <c r="M13" s="2"/>
      <c r="N13" s="31">
        <v>16850</v>
      </c>
      <c r="O13" s="35">
        <v>-1.2000000000000028</v>
      </c>
      <c r="P13" s="36">
        <v>-71.100000000000009</v>
      </c>
      <c r="Q13" s="37">
        <v>-69.900000000000006</v>
      </c>
      <c r="R13" s="2"/>
      <c r="S13" s="2"/>
      <c r="T13" s="25">
        <v>-69.900000000000006</v>
      </c>
    </row>
    <row r="14" spans="1:22" ht="18" x14ac:dyDescent="0.35">
      <c r="A14" s="31">
        <v>16800</v>
      </c>
      <c r="B14" s="35">
        <v>0</v>
      </c>
      <c r="C14" s="36">
        <v>-375.40000000000003</v>
      </c>
      <c r="D14" s="36">
        <v>-375.40000000000003</v>
      </c>
      <c r="E14" s="2"/>
      <c r="F14" s="2"/>
      <c r="G14" s="2"/>
      <c r="H14" s="2"/>
      <c r="I14" s="2"/>
      <c r="J14" s="2"/>
      <c r="K14" s="2"/>
      <c r="L14" s="2"/>
      <c r="M14" s="2"/>
      <c r="N14" s="31">
        <v>16800</v>
      </c>
      <c r="O14" s="35">
        <v>0.19999999999993179</v>
      </c>
      <c r="P14" s="36">
        <v>-865.30000000000007</v>
      </c>
      <c r="Q14" s="37">
        <v>-865.5</v>
      </c>
      <c r="R14" s="2"/>
      <c r="S14" s="2"/>
      <c r="T14" s="25">
        <v>-865.5</v>
      </c>
    </row>
    <row r="15" spans="1:22" ht="18" x14ac:dyDescent="0.35">
      <c r="A15" s="31">
        <v>16750</v>
      </c>
      <c r="B15" s="35">
        <v>0</v>
      </c>
      <c r="C15" s="36">
        <v>-63.300000000000004</v>
      </c>
      <c r="D15" s="36">
        <v>-63.300000000000004</v>
      </c>
      <c r="E15" s="2"/>
      <c r="F15" s="2"/>
      <c r="G15" s="2"/>
      <c r="H15" s="2"/>
      <c r="I15" s="2"/>
      <c r="J15" s="2"/>
      <c r="K15" s="2"/>
      <c r="L15" s="2"/>
      <c r="M15" s="2"/>
      <c r="N15" s="31">
        <v>16750</v>
      </c>
      <c r="O15" s="35">
        <v>-0.10000000000000853</v>
      </c>
      <c r="P15" s="36">
        <v>-98.600000000000009</v>
      </c>
      <c r="Q15" s="37">
        <v>-98.5</v>
      </c>
      <c r="R15" s="2"/>
      <c r="S15" s="2"/>
      <c r="T15" s="25">
        <v>-98.5</v>
      </c>
    </row>
    <row r="16" spans="1:22" ht="18" x14ac:dyDescent="0.35">
      <c r="A16" s="31">
        <v>16700</v>
      </c>
      <c r="B16" s="35">
        <v>1</v>
      </c>
      <c r="C16" s="36">
        <v>-359.6</v>
      </c>
      <c r="D16" s="36">
        <v>-360.6</v>
      </c>
      <c r="E16" s="2"/>
      <c r="F16" s="2"/>
      <c r="G16" s="2"/>
      <c r="H16" s="2"/>
      <c r="I16" s="2"/>
      <c r="J16" s="2"/>
      <c r="K16" s="2"/>
      <c r="L16" s="2"/>
      <c r="M16" s="2"/>
      <c r="N16" s="31">
        <v>16700</v>
      </c>
      <c r="O16" s="35">
        <v>2</v>
      </c>
      <c r="P16" s="36">
        <v>-456.6</v>
      </c>
      <c r="Q16" s="37">
        <v>-458.6</v>
      </c>
      <c r="R16" s="2"/>
      <c r="S16" s="2"/>
      <c r="T16" s="25">
        <v>-458.6</v>
      </c>
    </row>
    <row r="17" spans="1:20" ht="18" x14ac:dyDescent="0.35">
      <c r="A17" s="31">
        <v>16650</v>
      </c>
      <c r="B17" s="35">
        <v>0</v>
      </c>
      <c r="C17" s="36">
        <v>-118.2</v>
      </c>
      <c r="D17" s="36">
        <v>-118.2</v>
      </c>
      <c r="E17" s="2"/>
      <c r="F17" s="2"/>
      <c r="G17" s="2"/>
      <c r="H17" s="2"/>
      <c r="I17" s="2"/>
      <c r="J17" s="2"/>
      <c r="K17" s="2"/>
      <c r="L17" s="2"/>
      <c r="M17" s="2"/>
      <c r="N17" s="31">
        <v>16650</v>
      </c>
      <c r="O17" s="35">
        <v>-0.20000000000001705</v>
      </c>
      <c r="P17" s="36">
        <v>-144.70000000000002</v>
      </c>
      <c r="Q17" s="37">
        <v>-144.5</v>
      </c>
      <c r="R17" s="2"/>
      <c r="S17" s="2"/>
      <c r="T17" s="25">
        <v>-144.5</v>
      </c>
    </row>
    <row r="18" spans="1:20" ht="18" x14ac:dyDescent="0.35">
      <c r="A18" s="31">
        <v>16600</v>
      </c>
      <c r="B18" s="35">
        <v>-26.400000000000034</v>
      </c>
      <c r="C18" s="36">
        <v>-422.40000000000003</v>
      </c>
      <c r="D18" s="36">
        <v>-396</v>
      </c>
      <c r="E18" s="2"/>
      <c r="F18" s="2"/>
      <c r="G18" s="2"/>
      <c r="H18" s="2"/>
      <c r="I18" s="2"/>
      <c r="J18" s="2"/>
      <c r="K18" s="2"/>
      <c r="L18" s="2"/>
      <c r="M18" s="2"/>
      <c r="N18" s="31">
        <v>16600</v>
      </c>
      <c r="O18" s="35">
        <v>-33.400000000000091</v>
      </c>
      <c r="P18" s="36">
        <v>-564.30000000000007</v>
      </c>
      <c r="Q18" s="37">
        <v>-530.9</v>
      </c>
      <c r="R18" s="2"/>
      <c r="S18" s="2"/>
      <c r="T18" s="25">
        <v>-530.9</v>
      </c>
    </row>
    <row r="19" spans="1:20" ht="18" x14ac:dyDescent="0.35">
      <c r="A19" s="31">
        <v>16550</v>
      </c>
      <c r="B19" s="35">
        <v>1.5</v>
      </c>
      <c r="C19" s="36">
        <v>-94.2</v>
      </c>
      <c r="D19" s="36">
        <v>-95.7</v>
      </c>
      <c r="E19" s="2"/>
      <c r="F19" s="2"/>
      <c r="G19" s="2"/>
      <c r="H19" s="2"/>
      <c r="I19" s="2"/>
      <c r="J19" s="2"/>
      <c r="K19" s="2"/>
      <c r="L19" s="2"/>
      <c r="M19" s="2"/>
      <c r="N19" s="31">
        <v>16550</v>
      </c>
      <c r="O19" s="35">
        <v>0.40000000000000568</v>
      </c>
      <c r="P19" s="36">
        <v>-131</v>
      </c>
      <c r="Q19" s="37">
        <v>-131.4</v>
      </c>
      <c r="R19" s="2"/>
      <c r="S19" s="2"/>
      <c r="T19" s="25">
        <v>-131.4</v>
      </c>
    </row>
    <row r="20" spans="1:20" ht="18" x14ac:dyDescent="0.35">
      <c r="A20" s="31">
        <v>16500</v>
      </c>
      <c r="B20" s="35">
        <v>9.9999999999909051E-2</v>
      </c>
      <c r="C20" s="36">
        <v>-705.40000000000009</v>
      </c>
      <c r="D20" s="36">
        <v>-705.5</v>
      </c>
      <c r="E20" s="2"/>
      <c r="F20" s="2"/>
      <c r="G20" s="2"/>
      <c r="H20" s="2"/>
      <c r="I20" s="2"/>
      <c r="J20" s="2"/>
      <c r="K20" s="2"/>
      <c r="L20" s="2"/>
      <c r="M20" s="2"/>
      <c r="N20" s="31">
        <v>16500</v>
      </c>
      <c r="O20" s="35">
        <v>-0.79999999999995453</v>
      </c>
      <c r="P20" s="36">
        <v>-858.2</v>
      </c>
      <c r="Q20" s="37">
        <v>-857.40000000000009</v>
      </c>
      <c r="R20" s="2"/>
      <c r="S20" s="2"/>
      <c r="T20" s="25">
        <v>-857.40000000000009</v>
      </c>
    </row>
    <row r="21" spans="1:20" ht="18" x14ac:dyDescent="0.35">
      <c r="A21" s="31">
        <v>16450</v>
      </c>
      <c r="B21" s="35">
        <v>9.9999999999994316E-2</v>
      </c>
      <c r="C21" s="36">
        <v>-103.4</v>
      </c>
      <c r="D21" s="36">
        <v>-103.5</v>
      </c>
      <c r="E21" s="2"/>
      <c r="F21" s="2"/>
      <c r="G21" s="2"/>
      <c r="H21" s="2"/>
      <c r="I21" s="2"/>
      <c r="J21" s="2"/>
      <c r="K21" s="2"/>
      <c r="L21" s="2"/>
      <c r="M21" s="2"/>
      <c r="N21" s="31">
        <v>16450</v>
      </c>
      <c r="O21" s="35">
        <v>-22.199999999999989</v>
      </c>
      <c r="P21" s="36">
        <v>-143.5</v>
      </c>
      <c r="Q21" s="37">
        <v>-121.30000000000001</v>
      </c>
      <c r="R21" s="2"/>
      <c r="S21" s="2"/>
      <c r="T21" s="25">
        <v>-121.30000000000001</v>
      </c>
    </row>
    <row r="22" spans="1:20" ht="18" x14ac:dyDescent="0.35">
      <c r="A22" s="31">
        <v>16400</v>
      </c>
      <c r="B22" s="35">
        <v>-39</v>
      </c>
      <c r="C22" s="36">
        <v>-311.10000000000002</v>
      </c>
      <c r="D22" s="36">
        <v>-272.10000000000002</v>
      </c>
      <c r="E22" s="2"/>
      <c r="F22" s="2"/>
      <c r="G22" s="2"/>
      <c r="H22" s="2"/>
      <c r="I22" s="2"/>
      <c r="J22" s="2"/>
      <c r="K22" s="2"/>
      <c r="L22" s="2"/>
      <c r="M22" s="2"/>
      <c r="N22" s="31">
        <v>16400</v>
      </c>
      <c r="O22" s="35">
        <v>-42.099999999999966</v>
      </c>
      <c r="P22" s="36">
        <v>-525</v>
      </c>
      <c r="Q22" s="37">
        <v>-482.90000000000003</v>
      </c>
      <c r="R22" s="2"/>
      <c r="S22" s="2"/>
      <c r="T22" s="25">
        <v>-482.90000000000003</v>
      </c>
    </row>
    <row r="23" spans="1:20" ht="18" x14ac:dyDescent="0.35">
      <c r="A23" s="31">
        <v>16350</v>
      </c>
      <c r="B23" s="35">
        <v>-0.40000000000000568</v>
      </c>
      <c r="C23" s="36">
        <v>-132.70000000000002</v>
      </c>
      <c r="D23" s="36">
        <v>-132.30000000000001</v>
      </c>
      <c r="E23" s="2"/>
      <c r="F23" s="2"/>
      <c r="G23" s="2"/>
      <c r="H23" s="2"/>
      <c r="I23" s="2"/>
      <c r="J23" s="2"/>
      <c r="K23" s="2"/>
      <c r="L23" s="2"/>
      <c r="M23" s="2"/>
      <c r="N23" s="31">
        <v>16350</v>
      </c>
      <c r="O23" s="35">
        <v>-2.2000000000000171</v>
      </c>
      <c r="P23" s="36">
        <v>-166.20000000000002</v>
      </c>
      <c r="Q23" s="37">
        <v>-164</v>
      </c>
      <c r="R23" s="2"/>
      <c r="S23" s="2"/>
      <c r="T23" s="25">
        <v>-164</v>
      </c>
    </row>
    <row r="24" spans="1:20" ht="18" x14ac:dyDescent="0.35">
      <c r="A24" s="31">
        <v>16300</v>
      </c>
      <c r="B24" s="35">
        <v>-2.8000000000000114</v>
      </c>
      <c r="C24" s="36">
        <v>-231.60000000000002</v>
      </c>
      <c r="D24" s="36">
        <v>-228.8</v>
      </c>
      <c r="E24" s="2"/>
      <c r="F24" s="2"/>
      <c r="G24" s="2"/>
      <c r="H24" s="2"/>
      <c r="I24" s="2"/>
      <c r="J24" s="2"/>
      <c r="K24" s="2"/>
      <c r="L24" s="2"/>
      <c r="M24" s="2"/>
      <c r="N24" s="31">
        <v>16300</v>
      </c>
      <c r="O24" s="35">
        <v>-54.900000000000034</v>
      </c>
      <c r="P24" s="36">
        <v>-422.20000000000005</v>
      </c>
      <c r="Q24" s="37">
        <v>-367.3</v>
      </c>
      <c r="R24" s="2"/>
      <c r="S24" s="2"/>
      <c r="T24" s="25">
        <v>-367.3</v>
      </c>
    </row>
    <row r="25" spans="1:20" ht="18" x14ac:dyDescent="0.35">
      <c r="A25" s="31">
        <v>16250</v>
      </c>
      <c r="B25" s="35">
        <v>38.4</v>
      </c>
      <c r="C25" s="36">
        <v>84.7</v>
      </c>
      <c r="D25" s="36">
        <v>46.300000000000004</v>
      </c>
      <c r="E25" s="2"/>
      <c r="F25" s="2"/>
      <c r="G25" s="2"/>
      <c r="H25" s="2"/>
      <c r="I25" s="2"/>
      <c r="J25" s="2"/>
      <c r="K25" s="2"/>
      <c r="L25" s="2"/>
      <c r="M25" s="2"/>
      <c r="N25" s="31">
        <v>16250</v>
      </c>
      <c r="O25" s="35">
        <v>38.400000000000006</v>
      </c>
      <c r="P25" s="36">
        <v>-8.4</v>
      </c>
      <c r="Q25" s="37">
        <v>-46.800000000000004</v>
      </c>
      <c r="R25" s="2"/>
      <c r="S25" s="2"/>
      <c r="T25" s="25">
        <v>-46.800000000000004</v>
      </c>
    </row>
    <row r="26" spans="1:20" ht="18" x14ac:dyDescent="0.35">
      <c r="A26" s="31">
        <v>16200</v>
      </c>
      <c r="B26" s="35">
        <v>-34.799999999999983</v>
      </c>
      <c r="C26" s="36">
        <v>-224.5</v>
      </c>
      <c r="D26" s="36">
        <v>-189.70000000000002</v>
      </c>
      <c r="E26" s="2"/>
      <c r="F26" s="2"/>
      <c r="G26" s="2"/>
      <c r="H26" s="2"/>
      <c r="I26" s="2"/>
      <c r="J26" s="2"/>
      <c r="K26" s="2"/>
      <c r="L26" s="2"/>
      <c r="M26" s="2"/>
      <c r="N26" s="31">
        <v>16200</v>
      </c>
      <c r="O26" s="35">
        <v>-104.40000000000003</v>
      </c>
      <c r="P26" s="36">
        <v>-334.70000000000005</v>
      </c>
      <c r="Q26" s="37">
        <v>-230.3</v>
      </c>
      <c r="R26" s="2"/>
      <c r="S26" s="2"/>
      <c r="T26" s="25">
        <v>-230.3</v>
      </c>
    </row>
    <row r="27" spans="1:20" ht="18" x14ac:dyDescent="0.35">
      <c r="A27" s="31">
        <v>16150</v>
      </c>
      <c r="B27" s="35">
        <v>4.2000000000000455</v>
      </c>
      <c r="C27" s="36">
        <v>-280.2</v>
      </c>
      <c r="D27" s="36">
        <v>-284.40000000000003</v>
      </c>
      <c r="E27" s="2"/>
      <c r="F27" s="2"/>
      <c r="G27" s="2"/>
      <c r="H27" s="2"/>
      <c r="I27" s="2"/>
      <c r="J27" s="2"/>
      <c r="K27" s="2"/>
      <c r="L27" s="2"/>
      <c r="M27" s="2"/>
      <c r="N27" s="31">
        <v>16150</v>
      </c>
      <c r="O27" s="35">
        <v>4.1999999999999886</v>
      </c>
      <c r="P27" s="36">
        <v>-247.70000000000002</v>
      </c>
      <c r="Q27" s="37">
        <v>-251.9</v>
      </c>
      <c r="R27" s="2"/>
      <c r="S27" s="2"/>
      <c r="T27" s="25">
        <v>-251.9</v>
      </c>
    </row>
    <row r="28" spans="1:20" ht="18" x14ac:dyDescent="0.35">
      <c r="A28" s="31">
        <v>16100</v>
      </c>
      <c r="B28" s="35">
        <v>-4.4000000000000057</v>
      </c>
      <c r="C28" s="36">
        <v>-97.600000000000009</v>
      </c>
      <c r="D28" s="36">
        <v>-93.2</v>
      </c>
      <c r="E28" s="2"/>
      <c r="F28" s="2"/>
      <c r="G28" s="2"/>
      <c r="H28" s="2"/>
      <c r="I28" s="2"/>
      <c r="J28" s="2"/>
      <c r="K28" s="2"/>
      <c r="L28" s="2"/>
      <c r="M28" s="2"/>
      <c r="N28" s="31">
        <v>16100</v>
      </c>
      <c r="O28" s="35">
        <v>-10.100000000000009</v>
      </c>
      <c r="P28" s="36">
        <v>-97.800000000000011</v>
      </c>
      <c r="Q28" s="37">
        <v>-87.7</v>
      </c>
      <c r="R28" s="2"/>
      <c r="S28" s="2"/>
      <c r="T28" s="25">
        <v>-87.7</v>
      </c>
    </row>
    <row r="29" spans="1:20" ht="18" x14ac:dyDescent="0.35">
      <c r="A29" s="31">
        <v>16050</v>
      </c>
      <c r="B29" s="35">
        <v>-19.5</v>
      </c>
      <c r="C29" s="36">
        <v>-53.6</v>
      </c>
      <c r="D29" s="36">
        <v>-34.1</v>
      </c>
      <c r="E29" s="2"/>
      <c r="F29" s="2"/>
      <c r="G29" s="2"/>
      <c r="H29" s="2"/>
      <c r="I29" s="2"/>
      <c r="J29" s="2"/>
      <c r="K29" s="2"/>
      <c r="L29" s="2"/>
      <c r="M29" s="2"/>
      <c r="N29" s="31">
        <v>16050</v>
      </c>
      <c r="O29" s="35">
        <v>-19.5</v>
      </c>
      <c r="P29" s="36">
        <v>-96</v>
      </c>
      <c r="Q29" s="37">
        <v>-76.5</v>
      </c>
      <c r="R29" s="2"/>
      <c r="S29" s="2"/>
      <c r="T29" s="25">
        <v>-76.5</v>
      </c>
    </row>
    <row r="30" spans="1:20" ht="18" x14ac:dyDescent="0.35">
      <c r="A30" s="31">
        <v>16000</v>
      </c>
      <c r="B30" s="35">
        <v>-69.900000000000006</v>
      </c>
      <c r="C30" s="36">
        <v>18.900000000000002</v>
      </c>
      <c r="D30" s="36">
        <v>88.800000000000011</v>
      </c>
      <c r="E30" s="2"/>
      <c r="F30" s="2"/>
      <c r="G30" s="2"/>
      <c r="H30" s="2"/>
      <c r="I30" s="2"/>
      <c r="J30" s="2"/>
      <c r="K30" s="2"/>
      <c r="L30" s="2"/>
      <c r="M30" s="2"/>
      <c r="N30" s="31">
        <v>16000</v>
      </c>
      <c r="O30" s="35">
        <v>-26.5</v>
      </c>
      <c r="P30" s="36">
        <v>-20.8</v>
      </c>
      <c r="Q30" s="37">
        <v>5.7</v>
      </c>
      <c r="R30" s="2"/>
      <c r="S30" s="2"/>
      <c r="T30" s="25">
        <v>5.7</v>
      </c>
    </row>
    <row r="31" spans="1:20" ht="18" x14ac:dyDescent="0.35">
      <c r="A31" s="31">
        <v>15950</v>
      </c>
      <c r="B31" s="35">
        <v>110.5</v>
      </c>
      <c r="C31" s="36">
        <v>112</v>
      </c>
      <c r="D31" s="36">
        <v>1.5</v>
      </c>
      <c r="E31" s="2"/>
      <c r="F31" s="2"/>
      <c r="G31" s="2"/>
      <c r="H31" s="2"/>
      <c r="I31" s="2"/>
      <c r="J31" s="2"/>
      <c r="K31" s="2"/>
      <c r="L31" s="2"/>
      <c r="M31" s="2"/>
      <c r="N31" s="31">
        <v>15950</v>
      </c>
      <c r="O31" s="35">
        <v>111</v>
      </c>
      <c r="P31" s="36">
        <v>167.3</v>
      </c>
      <c r="Q31" s="37">
        <v>56.300000000000004</v>
      </c>
      <c r="R31" s="2"/>
      <c r="S31" s="2"/>
      <c r="T31" s="25">
        <v>56.300000000000004</v>
      </c>
    </row>
    <row r="32" spans="1:20" ht="18" x14ac:dyDescent="0.35">
      <c r="A32" s="31">
        <v>15900</v>
      </c>
      <c r="B32" s="35">
        <v>-95.5</v>
      </c>
      <c r="C32" s="36">
        <v>299.8</v>
      </c>
      <c r="D32" s="36">
        <v>395.3</v>
      </c>
      <c r="E32" s="2"/>
      <c r="F32" s="2"/>
      <c r="G32" s="2"/>
      <c r="H32" s="2"/>
      <c r="I32" s="2"/>
      <c r="J32" s="2"/>
      <c r="K32" s="2"/>
      <c r="L32" s="2"/>
      <c r="M32" s="2"/>
      <c r="N32" s="31">
        <v>15900</v>
      </c>
      <c r="O32" s="35">
        <v>-92.200000000000045</v>
      </c>
      <c r="P32" s="36">
        <v>484.5</v>
      </c>
      <c r="Q32" s="37">
        <v>576.70000000000005</v>
      </c>
      <c r="R32" s="2"/>
      <c r="S32" s="2"/>
      <c r="T32" s="25">
        <v>576.70000000000005</v>
      </c>
    </row>
    <row r="33" spans="1:20" ht="18" x14ac:dyDescent="0.35">
      <c r="A33" s="31">
        <v>15850</v>
      </c>
      <c r="B33" s="35">
        <v>-24.900000000000002</v>
      </c>
      <c r="C33" s="36">
        <v>-18.8</v>
      </c>
      <c r="D33" s="36">
        <v>6.1000000000000005</v>
      </c>
      <c r="E33" s="2"/>
      <c r="F33" s="2"/>
      <c r="G33" s="2"/>
      <c r="H33" s="2"/>
      <c r="I33" s="2"/>
      <c r="J33" s="2"/>
      <c r="K33" s="2"/>
      <c r="L33" s="2"/>
      <c r="M33" s="2"/>
      <c r="N33" s="31">
        <v>15850</v>
      </c>
      <c r="O33" s="35">
        <v>-26.400000000000006</v>
      </c>
      <c r="P33" s="36">
        <v>131.20000000000002</v>
      </c>
      <c r="Q33" s="37">
        <v>157.60000000000002</v>
      </c>
      <c r="R33" s="2"/>
      <c r="S33" s="2"/>
      <c r="T33" s="25">
        <v>157.60000000000002</v>
      </c>
    </row>
    <row r="34" spans="1:20" ht="18" x14ac:dyDescent="0.35">
      <c r="A34" s="31">
        <v>15800</v>
      </c>
      <c r="B34" s="35">
        <v>-5</v>
      </c>
      <c r="C34" s="36">
        <v>406.70000000000005</v>
      </c>
      <c r="D34" s="36">
        <v>411.70000000000005</v>
      </c>
      <c r="E34" s="2"/>
      <c r="F34" s="2"/>
      <c r="G34" s="2"/>
      <c r="H34" s="2"/>
      <c r="I34" s="2"/>
      <c r="J34" s="2"/>
      <c r="K34" s="2"/>
      <c r="L34" s="2"/>
      <c r="M34" s="2"/>
      <c r="N34" s="31">
        <v>15800</v>
      </c>
      <c r="O34" s="35">
        <v>-3.3000000000000114</v>
      </c>
      <c r="P34" s="36">
        <v>336.6</v>
      </c>
      <c r="Q34" s="37">
        <v>339.90000000000003</v>
      </c>
      <c r="R34" s="2"/>
      <c r="S34" s="2"/>
      <c r="T34" s="25">
        <v>339.90000000000003</v>
      </c>
    </row>
    <row r="35" spans="1:20" ht="18" x14ac:dyDescent="0.35">
      <c r="A35" s="31">
        <v>15750</v>
      </c>
      <c r="B35" s="35">
        <v>-95.100000000000009</v>
      </c>
      <c r="C35" s="36">
        <v>-0.5</v>
      </c>
      <c r="D35" s="36">
        <v>94.600000000000009</v>
      </c>
      <c r="E35" s="2"/>
      <c r="F35" s="2"/>
      <c r="G35" s="2"/>
      <c r="H35" s="2"/>
      <c r="I35" s="2"/>
      <c r="J35" s="2"/>
      <c r="K35" s="2"/>
      <c r="L35" s="2"/>
      <c r="M35" s="2"/>
      <c r="N35" s="31">
        <v>15750</v>
      </c>
      <c r="O35" s="35">
        <v>-93.4</v>
      </c>
      <c r="P35" s="36">
        <v>31.6</v>
      </c>
      <c r="Q35" s="37">
        <v>125</v>
      </c>
      <c r="R35" s="2"/>
      <c r="S35" s="2"/>
      <c r="T35" s="25">
        <v>125</v>
      </c>
    </row>
    <row r="36" spans="1:20" ht="18" x14ac:dyDescent="0.35">
      <c r="A36" s="31">
        <v>15700</v>
      </c>
      <c r="B36" s="35">
        <v>22.299999999999997</v>
      </c>
      <c r="C36" s="36">
        <v>-43.400000000000006</v>
      </c>
      <c r="D36" s="36">
        <v>-65.7</v>
      </c>
      <c r="E36" s="2"/>
      <c r="F36" s="2"/>
      <c r="G36" s="2"/>
      <c r="H36" s="2"/>
      <c r="I36" s="2"/>
      <c r="J36" s="2"/>
      <c r="K36" s="2"/>
      <c r="L36" s="2"/>
      <c r="M36" s="2"/>
      <c r="N36" s="31">
        <v>15700</v>
      </c>
      <c r="O36" s="35">
        <v>24.799999999999955</v>
      </c>
      <c r="P36" s="36">
        <v>1498</v>
      </c>
      <c r="Q36" s="37">
        <v>1473.2</v>
      </c>
      <c r="R36" s="2"/>
      <c r="S36" s="2"/>
      <c r="T36" s="25">
        <v>1473.2</v>
      </c>
    </row>
    <row r="37" spans="1:20" ht="18" x14ac:dyDescent="0.35">
      <c r="A37" s="31">
        <v>15650</v>
      </c>
      <c r="B37" s="35">
        <v>8.1999999999999886</v>
      </c>
      <c r="C37" s="36">
        <v>419.3</v>
      </c>
      <c r="D37" s="36">
        <v>411.1</v>
      </c>
      <c r="E37" s="2"/>
      <c r="F37" s="2"/>
      <c r="G37" s="2"/>
      <c r="H37" s="2"/>
      <c r="I37" s="2"/>
      <c r="J37" s="2"/>
      <c r="K37" s="2"/>
      <c r="L37" s="2"/>
      <c r="M37" s="2"/>
      <c r="N37" s="31">
        <v>15650</v>
      </c>
      <c r="O37" s="35">
        <v>10.300000000000011</v>
      </c>
      <c r="P37" s="36">
        <v>459.20000000000005</v>
      </c>
      <c r="Q37" s="37">
        <v>448.90000000000003</v>
      </c>
      <c r="R37" s="2"/>
      <c r="S37" s="2"/>
      <c r="T37" s="25">
        <v>448.90000000000003</v>
      </c>
    </row>
    <row r="38" spans="1:20" ht="18" x14ac:dyDescent="0.35">
      <c r="A38" s="31">
        <v>15600</v>
      </c>
      <c r="B38" s="35">
        <v>165.39999999999998</v>
      </c>
      <c r="C38" s="36">
        <v>883.7</v>
      </c>
      <c r="D38" s="36">
        <v>718.30000000000007</v>
      </c>
      <c r="E38" s="2"/>
      <c r="F38" s="2"/>
      <c r="G38" s="2"/>
      <c r="H38" s="2"/>
      <c r="I38" s="2"/>
      <c r="J38" s="2"/>
      <c r="K38" s="2"/>
      <c r="L38" s="2"/>
      <c r="M38" s="2"/>
      <c r="N38" s="31">
        <v>15600</v>
      </c>
      <c r="O38" s="35">
        <v>240.60000000000002</v>
      </c>
      <c r="P38" s="36">
        <v>1004.7</v>
      </c>
      <c r="Q38" s="37">
        <v>764.1</v>
      </c>
      <c r="R38" s="2"/>
      <c r="S38" s="2"/>
      <c r="T38" s="25">
        <v>764.1</v>
      </c>
    </row>
    <row r="39" spans="1:20" ht="18" x14ac:dyDescent="0.35">
      <c r="A39" s="31">
        <v>15550</v>
      </c>
      <c r="B39" s="35">
        <v>46.400000000000006</v>
      </c>
      <c r="C39" s="36">
        <v>183</v>
      </c>
      <c r="D39" s="36">
        <v>136.6</v>
      </c>
      <c r="E39" s="2"/>
      <c r="F39" s="2"/>
      <c r="G39" s="2"/>
      <c r="H39" s="2"/>
      <c r="I39" s="2"/>
      <c r="J39" s="2"/>
      <c r="K39" s="2"/>
      <c r="L39" s="2"/>
      <c r="M39" s="2"/>
      <c r="N39" s="31">
        <v>15550</v>
      </c>
      <c r="O39" s="35">
        <v>45.699999999999989</v>
      </c>
      <c r="P39" s="36">
        <v>191</v>
      </c>
      <c r="Q39" s="37">
        <v>145.30000000000001</v>
      </c>
      <c r="R39" s="2"/>
      <c r="S39" s="2"/>
      <c r="T39" s="25">
        <v>145.30000000000001</v>
      </c>
    </row>
    <row r="40" spans="1:20" ht="18" x14ac:dyDescent="0.35">
      <c r="A40" s="31">
        <v>15500</v>
      </c>
      <c r="B40" s="35">
        <v>-27.199999999999932</v>
      </c>
      <c r="C40" s="36">
        <v>728.40000000000009</v>
      </c>
      <c r="D40" s="36">
        <v>755.6</v>
      </c>
      <c r="E40" s="2"/>
      <c r="F40" s="2"/>
      <c r="G40" s="2"/>
      <c r="H40" s="2"/>
      <c r="I40" s="2"/>
      <c r="J40" s="2"/>
      <c r="K40" s="2"/>
      <c r="L40" s="2"/>
      <c r="M40" s="2"/>
      <c r="N40" s="31">
        <v>15500</v>
      </c>
      <c r="O40" s="35">
        <v>-75.700000000000045</v>
      </c>
      <c r="P40" s="36">
        <v>847.1</v>
      </c>
      <c r="Q40" s="37">
        <v>922.80000000000007</v>
      </c>
      <c r="R40" s="2"/>
      <c r="S40" s="2"/>
      <c r="T40" s="25">
        <v>922.80000000000007</v>
      </c>
    </row>
    <row r="41" spans="1:20" ht="18" x14ac:dyDescent="0.35">
      <c r="A41" s="31">
        <v>15450</v>
      </c>
      <c r="B41" s="35">
        <v>0.90000000000000568</v>
      </c>
      <c r="C41" s="36">
        <v>241.20000000000002</v>
      </c>
      <c r="D41" s="36">
        <v>240.3</v>
      </c>
      <c r="E41" s="2"/>
      <c r="F41" s="2"/>
      <c r="G41" s="2"/>
      <c r="H41" s="2"/>
      <c r="I41" s="2"/>
      <c r="J41" s="2"/>
      <c r="K41" s="2"/>
      <c r="L41" s="2"/>
      <c r="M41" s="2"/>
      <c r="N41" s="31">
        <v>15450</v>
      </c>
      <c r="O41" s="35">
        <v>-0.5</v>
      </c>
      <c r="P41" s="36">
        <v>261.7</v>
      </c>
      <c r="Q41" s="37">
        <v>262.2</v>
      </c>
      <c r="R41" s="2"/>
      <c r="S41" s="2"/>
      <c r="T41" s="25">
        <v>262.2</v>
      </c>
    </row>
    <row r="42" spans="1:20" ht="18" x14ac:dyDescent="0.35">
      <c r="A42" s="31">
        <v>15400</v>
      </c>
      <c r="B42" s="35">
        <v>44</v>
      </c>
      <c r="C42" s="36">
        <v>341.5</v>
      </c>
      <c r="D42" s="36">
        <v>297.5</v>
      </c>
      <c r="E42" s="2"/>
      <c r="F42" s="2"/>
      <c r="G42" s="2"/>
      <c r="H42" s="2"/>
      <c r="I42" s="2"/>
      <c r="J42" s="2"/>
      <c r="K42" s="2"/>
      <c r="L42" s="2"/>
      <c r="M42" s="2"/>
      <c r="N42" s="31">
        <v>15400</v>
      </c>
      <c r="O42" s="35">
        <v>82</v>
      </c>
      <c r="P42" s="36">
        <v>468.1</v>
      </c>
      <c r="Q42" s="37">
        <v>386.1</v>
      </c>
      <c r="R42" s="2"/>
      <c r="S42" s="2"/>
      <c r="T42" s="25">
        <v>386.1</v>
      </c>
    </row>
    <row r="43" spans="1:20" ht="18" x14ac:dyDescent="0.35">
      <c r="A43" s="31">
        <v>15350</v>
      </c>
      <c r="B43" s="35">
        <v>6.2999999999999972</v>
      </c>
      <c r="C43" s="36">
        <v>126.5</v>
      </c>
      <c r="D43" s="36">
        <v>120.2</v>
      </c>
      <c r="E43" s="2"/>
      <c r="F43" s="2"/>
      <c r="G43" s="2"/>
      <c r="H43" s="2"/>
      <c r="I43" s="2"/>
      <c r="J43" s="2"/>
      <c r="K43" s="2"/>
      <c r="L43" s="2"/>
      <c r="M43" s="2"/>
      <c r="N43" s="31">
        <v>15350</v>
      </c>
      <c r="O43" s="35">
        <v>1079.3000000000002</v>
      </c>
      <c r="P43" s="36">
        <v>1213.4000000000001</v>
      </c>
      <c r="Q43" s="37">
        <v>134.1</v>
      </c>
      <c r="R43" s="2"/>
      <c r="S43" s="2"/>
      <c r="T43" s="25">
        <v>134.1</v>
      </c>
    </row>
    <row r="44" spans="1:20" ht="18" x14ac:dyDescent="0.35">
      <c r="A44" s="31">
        <v>15300</v>
      </c>
      <c r="B44" s="35">
        <v>-8.7999999999999545</v>
      </c>
      <c r="C44" s="36">
        <v>706.7</v>
      </c>
      <c r="D44" s="36">
        <v>715.5</v>
      </c>
      <c r="E44" s="2"/>
      <c r="F44" s="2"/>
      <c r="G44" s="2"/>
      <c r="H44" s="2"/>
      <c r="I44" s="2"/>
      <c r="J44" s="2"/>
      <c r="K44" s="2"/>
      <c r="L44" s="2"/>
      <c r="M44" s="2"/>
      <c r="N44" s="31">
        <v>15300</v>
      </c>
      <c r="O44" s="35">
        <v>241.39999999999998</v>
      </c>
      <c r="P44" s="36">
        <v>1010.1</v>
      </c>
      <c r="Q44" s="37">
        <v>768.7</v>
      </c>
      <c r="R44" s="2"/>
      <c r="S44" s="2"/>
      <c r="T44" s="25">
        <v>768.7</v>
      </c>
    </row>
    <row r="45" spans="1:20" ht="18" x14ac:dyDescent="0.35">
      <c r="A45" s="31">
        <v>15250</v>
      </c>
      <c r="B45" s="35">
        <v>1.4000000000000057</v>
      </c>
      <c r="C45" s="36">
        <v>166.9</v>
      </c>
      <c r="D45" s="36">
        <v>165.5</v>
      </c>
      <c r="E45" s="2"/>
      <c r="F45" s="2"/>
      <c r="G45" s="2"/>
      <c r="H45" s="2"/>
      <c r="I45" s="2"/>
      <c r="J45" s="2"/>
      <c r="K45" s="2"/>
      <c r="L45" s="2"/>
      <c r="M45" s="2"/>
      <c r="N45" s="31">
        <v>15250</v>
      </c>
      <c r="O45" s="35">
        <v>3.7000000000000171</v>
      </c>
      <c r="P45" s="36">
        <v>204.70000000000002</v>
      </c>
      <c r="Q45" s="37">
        <v>201</v>
      </c>
      <c r="R45" s="2"/>
      <c r="S45" s="2"/>
      <c r="T45" s="25">
        <v>201</v>
      </c>
    </row>
    <row r="46" spans="1:20" ht="18" x14ac:dyDescent="0.35">
      <c r="A46" s="31">
        <v>15200</v>
      </c>
      <c r="B46" s="35">
        <v>7.7999999999999545</v>
      </c>
      <c r="C46" s="36">
        <v>521.5</v>
      </c>
      <c r="D46" s="36">
        <v>513.70000000000005</v>
      </c>
      <c r="E46" s="2"/>
      <c r="F46" s="2"/>
      <c r="G46" s="2"/>
      <c r="H46" s="2"/>
      <c r="I46" s="2"/>
      <c r="J46" s="2"/>
      <c r="K46" s="2"/>
      <c r="L46" s="2"/>
      <c r="M46" s="2"/>
      <c r="N46" s="31">
        <v>15200</v>
      </c>
      <c r="O46" s="35">
        <v>4.2000000000000455</v>
      </c>
      <c r="P46" s="36">
        <v>916.90000000000009</v>
      </c>
      <c r="Q46" s="37">
        <v>912.7</v>
      </c>
      <c r="R46" s="2"/>
      <c r="S46" s="2"/>
      <c r="T46" s="25">
        <v>912.7</v>
      </c>
    </row>
    <row r="47" spans="1:20" ht="18" x14ac:dyDescent="0.35">
      <c r="A47" s="31">
        <v>15150</v>
      </c>
      <c r="B47" s="35">
        <v>1</v>
      </c>
      <c r="C47" s="36">
        <v>58.5</v>
      </c>
      <c r="D47" s="36">
        <v>57.5</v>
      </c>
      <c r="E47" s="2"/>
      <c r="F47" s="2"/>
      <c r="G47" s="2"/>
      <c r="H47" s="2"/>
      <c r="I47" s="2"/>
      <c r="J47" s="2"/>
      <c r="K47" s="2"/>
      <c r="L47" s="2"/>
      <c r="M47" s="2"/>
      <c r="N47" s="31">
        <v>15150</v>
      </c>
      <c r="O47" s="35">
        <v>1.1000000000000085</v>
      </c>
      <c r="P47" s="36">
        <v>84.300000000000011</v>
      </c>
      <c r="Q47" s="37">
        <v>83.2</v>
      </c>
      <c r="R47" s="2"/>
      <c r="S47" s="2"/>
      <c r="T47" s="25">
        <v>83.2</v>
      </c>
    </row>
    <row r="48" spans="1:20" ht="18" x14ac:dyDescent="0.35">
      <c r="A48" s="31">
        <v>15100</v>
      </c>
      <c r="B48" s="35">
        <v>237.09999999999991</v>
      </c>
      <c r="C48" s="36">
        <v>1689</v>
      </c>
      <c r="D48" s="36">
        <v>1451.9</v>
      </c>
      <c r="E48" s="2"/>
      <c r="F48" s="2"/>
      <c r="G48" s="2"/>
      <c r="H48" s="2"/>
      <c r="I48" s="2"/>
      <c r="J48" s="2"/>
      <c r="K48" s="2"/>
      <c r="L48" s="2"/>
      <c r="M48" s="2"/>
      <c r="N48" s="31">
        <v>15100</v>
      </c>
      <c r="O48" s="35">
        <v>235.29999999999995</v>
      </c>
      <c r="P48" s="36">
        <v>1724.4</v>
      </c>
      <c r="Q48" s="37">
        <v>1489.1000000000001</v>
      </c>
      <c r="R48" s="2"/>
      <c r="S48" s="2"/>
      <c r="T48" s="25">
        <v>1489.1000000000001</v>
      </c>
    </row>
    <row r="49" spans="1:20" ht="18" x14ac:dyDescent="0.35">
      <c r="A49" s="31">
        <v>15050</v>
      </c>
      <c r="B49" s="35">
        <v>2.2000000000000028</v>
      </c>
      <c r="C49" s="36">
        <v>80.800000000000011</v>
      </c>
      <c r="D49" s="36">
        <v>78.600000000000009</v>
      </c>
      <c r="E49" s="2"/>
      <c r="F49" s="2"/>
      <c r="G49" s="2"/>
      <c r="H49" s="2"/>
      <c r="I49" s="2"/>
      <c r="J49" s="2"/>
      <c r="K49" s="2"/>
      <c r="L49" s="2"/>
      <c r="M49" s="2"/>
      <c r="N49" s="31">
        <v>15050</v>
      </c>
      <c r="O49" s="35">
        <v>2.1999999999999886</v>
      </c>
      <c r="P49" s="36">
        <v>122</v>
      </c>
      <c r="Q49" s="37">
        <v>119.80000000000001</v>
      </c>
      <c r="R49" s="2"/>
      <c r="S49" s="2"/>
      <c r="T49" s="25">
        <v>119.80000000000001</v>
      </c>
    </row>
    <row r="50" spans="1:20" ht="18.600000000000001" thickBot="1" x14ac:dyDescent="0.4">
      <c r="A50" s="38">
        <v>15000</v>
      </c>
      <c r="B50" s="35">
        <v>77.400000000000091</v>
      </c>
      <c r="C50" s="40">
        <v>1584.1000000000001</v>
      </c>
      <c r="D50" s="40">
        <v>1506.7</v>
      </c>
      <c r="E50" s="2"/>
      <c r="F50" s="2"/>
      <c r="G50" s="2"/>
      <c r="H50" s="2"/>
      <c r="I50" s="2"/>
      <c r="J50" s="2"/>
      <c r="K50" s="2"/>
      <c r="L50" s="2"/>
      <c r="M50" s="2"/>
      <c r="N50" s="38">
        <v>15000</v>
      </c>
      <c r="O50" s="35">
        <v>102</v>
      </c>
      <c r="P50" s="36">
        <v>1826.6000000000001</v>
      </c>
      <c r="Q50" s="41">
        <v>1724.6000000000001</v>
      </c>
      <c r="R50" s="2"/>
      <c r="S50" s="2"/>
      <c r="T50" s="25">
        <v>1724.6000000000001</v>
      </c>
    </row>
    <row r="51" spans="1:20" ht="18.600000000000001" thickBot="1" x14ac:dyDescent="0.4">
      <c r="A51" s="150"/>
      <c r="B51" s="2"/>
      <c r="C51" s="2"/>
      <c r="D51" s="2"/>
      <c r="E51" s="2"/>
      <c r="F51" s="2"/>
      <c r="G51" s="2"/>
      <c r="H51" s="2"/>
      <c r="I51" s="2"/>
      <c r="J51" s="2"/>
      <c r="K51" s="2"/>
      <c r="L51" s="2"/>
      <c r="M51" s="2"/>
      <c r="N51" s="2"/>
      <c r="O51" s="44"/>
      <c r="P51" s="44"/>
      <c r="Q51" s="44"/>
      <c r="R51" s="2"/>
      <c r="S51" s="2"/>
    </row>
    <row r="52" spans="1:20" ht="60.75" customHeight="1" thickBot="1" x14ac:dyDescent="0.35">
      <c r="A52" s="150"/>
      <c r="B52" s="163" t="s">
        <v>39</v>
      </c>
      <c r="C52" s="164"/>
      <c r="D52" s="165"/>
      <c r="E52" s="2"/>
      <c r="F52" s="2"/>
      <c r="G52" s="2"/>
      <c r="H52" s="2"/>
      <c r="I52" s="2"/>
      <c r="J52" s="2"/>
      <c r="K52" s="2"/>
      <c r="L52" s="2"/>
      <c r="M52" s="2"/>
      <c r="N52" s="2"/>
      <c r="O52" s="163" t="s">
        <v>38</v>
      </c>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c r="H54" s="28"/>
      <c r="I54" s="2"/>
      <c r="J54" s="2"/>
      <c r="K54" s="2"/>
      <c r="L54" s="2"/>
      <c r="M54" s="2"/>
      <c r="N54" s="42" t="s">
        <v>36</v>
      </c>
      <c r="O54" s="42"/>
      <c r="P54" s="42"/>
      <c r="Q54" s="42"/>
      <c r="R54" s="2"/>
      <c r="S54" s="2"/>
    </row>
    <row r="55" spans="1:20" ht="18" x14ac:dyDescent="0.35">
      <c r="A55" s="43" t="s">
        <v>37</v>
      </c>
      <c r="B55" s="43"/>
      <c r="C55" s="43"/>
      <c r="D55" s="43"/>
      <c r="E55" s="28"/>
      <c r="F55" s="28"/>
      <c r="G55" s="71" t="s">
        <v>141</v>
      </c>
      <c r="H55" s="28"/>
      <c r="I55" s="2"/>
      <c r="J55" s="2"/>
      <c r="K55" s="2"/>
      <c r="L55" s="2"/>
      <c r="M55" s="2"/>
      <c r="N55" s="43" t="s">
        <v>37</v>
      </c>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topLeftCell="R1" zoomScale="75" zoomScaleNormal="70" zoomScaleSheetLayoutView="75"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9" max="9" width="13.109375" customWidth="1"/>
    <col min="14" max="14" width="12.44140625" customWidth="1"/>
    <col min="15" max="15" width="15.33203125" customWidth="1"/>
    <col min="16" max="16" width="16" customWidth="1"/>
    <col min="17" max="17" width="17.109375" customWidth="1"/>
    <col min="18" max="18" width="12.44140625" customWidth="1"/>
    <col min="21" max="21" width="15.88671875" bestFit="1" customWidth="1"/>
    <col min="22" max="22" width="17.6640625" style="99" bestFit="1" customWidth="1"/>
  </cols>
  <sheetData>
    <row r="1" spans="1:28" ht="65.25" customHeight="1" x14ac:dyDescent="0.3">
      <c r="A1" s="169" t="s">
        <v>42</v>
      </c>
      <c r="B1" s="170"/>
      <c r="C1" s="170"/>
      <c r="D1" s="170"/>
      <c r="E1" s="170"/>
      <c r="F1" s="170"/>
      <c r="G1" s="171">
        <f>Ueberhaenge!G1</f>
        <v>45180</v>
      </c>
      <c r="H1" s="172"/>
      <c r="I1" s="54"/>
      <c r="S1" s="159" t="s">
        <v>148</v>
      </c>
      <c r="T1" s="159"/>
      <c r="U1">
        <v>1.5</v>
      </c>
      <c r="V1" s="99">
        <v>0.8</v>
      </c>
    </row>
    <row r="2" spans="1:28" x14ac:dyDescent="0.3">
      <c r="A2" s="52"/>
      <c r="B2" s="45"/>
      <c r="C2" s="45"/>
      <c r="D2" s="45"/>
      <c r="E2" s="45"/>
      <c r="F2" s="45"/>
      <c r="G2" s="45"/>
      <c r="H2" s="45"/>
      <c r="I2" s="45"/>
    </row>
    <row r="3" spans="1:28" ht="18" x14ac:dyDescent="0.35">
      <c r="A3" s="25" t="s">
        <v>35</v>
      </c>
      <c r="C3" s="27">
        <f>Ueberhaenge!G2</f>
        <v>4</v>
      </c>
      <c r="D3" s="45"/>
      <c r="E3" s="53" t="s">
        <v>40</v>
      </c>
      <c r="F3" s="30">
        <f>Summery!F3</f>
        <v>0.5</v>
      </c>
      <c r="G3" s="45"/>
      <c r="H3" t="str">
        <f>IF(F3&gt;0.9,SummeryVerfall!H3,"")</f>
        <v/>
      </c>
      <c r="V3" s="99" t="s">
        <v>185</v>
      </c>
      <c r="W3">
        <v>5000</v>
      </c>
    </row>
    <row r="4" spans="1:28" x14ac:dyDescent="0.3">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3">
      <c r="A5" s="21"/>
      <c r="B5" s="2"/>
      <c r="C5" s="2"/>
      <c r="D5" s="2"/>
      <c r="E5" s="2"/>
      <c r="F5" s="2"/>
      <c r="G5" s="2"/>
      <c r="H5" s="2"/>
      <c r="I5" s="2"/>
      <c r="J5" s="2"/>
      <c r="K5" s="2"/>
      <c r="L5" s="2"/>
      <c r="M5" s="2"/>
      <c r="N5" s="2"/>
      <c r="O5" s="2"/>
      <c r="P5" s="2"/>
      <c r="Q5" s="2"/>
      <c r="R5" s="2"/>
      <c r="S5" s="2"/>
    </row>
    <row r="6" spans="1:28" ht="50.25" customHeight="1" thickBot="1" x14ac:dyDescent="0.35">
      <c r="A6" s="173" t="s">
        <v>41</v>
      </c>
      <c r="B6" s="174"/>
      <c r="C6" s="174"/>
      <c r="D6" s="174"/>
      <c r="E6" s="174"/>
      <c r="F6" s="174"/>
      <c r="G6" s="174"/>
      <c r="H6" s="174"/>
      <c r="I6" s="174"/>
      <c r="J6" s="2"/>
      <c r="K6" s="2"/>
      <c r="L6" s="2"/>
      <c r="M6" s="2"/>
      <c r="N6" s="180" t="s">
        <v>41</v>
      </c>
      <c r="O6" s="180"/>
      <c r="P6" s="180"/>
      <c r="Q6" s="180"/>
      <c r="R6" s="2"/>
      <c r="S6" s="2"/>
      <c r="AB6" t="str">
        <f ca="1">$L$41&amp;"     Put    "&amp;$L$42</f>
        <v>58913     Put    98086</v>
      </c>
    </row>
    <row r="7" spans="1:28" ht="32.25" customHeight="1" thickBot="1" x14ac:dyDescent="0.65">
      <c r="A7" s="177" t="s">
        <v>3</v>
      </c>
      <c r="B7" s="175" t="str">
        <f xml:space="preserve"> "Front: " &amp; Ueberhaenge!D8</f>
        <v>Front: 2023-09</v>
      </c>
      <c r="C7" s="175"/>
      <c r="D7" s="175"/>
      <c r="E7" s="26"/>
      <c r="F7" s="26"/>
      <c r="G7" s="26"/>
      <c r="H7" s="45"/>
      <c r="J7" s="183" t="s">
        <v>188</v>
      </c>
      <c r="K7" s="183"/>
      <c r="L7" s="2"/>
      <c r="M7" s="2"/>
      <c r="N7" s="180"/>
      <c r="O7" s="180"/>
      <c r="P7" s="180"/>
      <c r="Q7" s="180"/>
      <c r="R7" s="51"/>
      <c r="S7" s="51"/>
      <c r="T7" s="50"/>
      <c r="U7" s="50"/>
      <c r="V7" s="100"/>
      <c r="AB7" t="str">
        <f ca="1">$M$41&amp;"    Call    "&amp;$M$42</f>
        <v>95217    Call    21214</v>
      </c>
    </row>
    <row r="8" spans="1:28" ht="31.8" thickBot="1" x14ac:dyDescent="0.65">
      <c r="A8" s="178"/>
      <c r="B8" s="176"/>
      <c r="C8" s="176"/>
      <c r="D8" s="176"/>
      <c r="E8" s="22"/>
      <c r="I8" s="2"/>
      <c r="J8" s="183" t="s">
        <v>5</v>
      </c>
      <c r="K8" s="183"/>
      <c r="L8" s="2"/>
      <c r="M8" s="2"/>
      <c r="N8" s="48"/>
      <c r="O8" s="166" t="str">
        <f xml:space="preserve"> "Summe: " &amp; Ueberhaenge!D8 &amp; " bis " &amp; Ueberhaenge!I8</f>
        <v>Summe: 2023-09 bis -</v>
      </c>
      <c r="P8" s="167"/>
      <c r="Q8" s="168"/>
      <c r="R8" s="105" t="s">
        <v>195</v>
      </c>
      <c r="S8" s="106">
        <f>MAX(J10:K50)</f>
        <v>17051</v>
      </c>
      <c r="U8" s="50"/>
      <c r="V8" s="100"/>
    </row>
    <row r="9" spans="1:28" ht="31.8" thickBot="1" x14ac:dyDescent="0.65">
      <c r="A9" s="179"/>
      <c r="B9" s="47" t="s">
        <v>34</v>
      </c>
      <c r="C9" s="46">
        <f>Ueberhaenge!G5</f>
        <v>45180</v>
      </c>
      <c r="D9" s="46">
        <f>IF(WEEKDAY(C9,2)=1,C9-3,C9-1)</f>
        <v>45177</v>
      </c>
      <c r="E9" s="22"/>
      <c r="I9" s="2"/>
      <c r="J9" s="72" t="s">
        <v>145</v>
      </c>
      <c r="K9" s="72" t="s">
        <v>146</v>
      </c>
      <c r="L9" s="2"/>
      <c r="M9" s="2"/>
      <c r="N9" s="49" t="s">
        <v>3</v>
      </c>
      <c r="O9" s="24" t="s">
        <v>34</v>
      </c>
      <c r="P9" s="23">
        <f>C9</f>
        <v>45180</v>
      </c>
      <c r="Q9" s="23">
        <f>D9</f>
        <v>45177</v>
      </c>
      <c r="R9" s="107" t="s">
        <v>196</v>
      </c>
      <c r="S9" s="108">
        <f>(ROUND(S8/1000,0) +1)*1000</f>
        <v>18000</v>
      </c>
      <c r="U9" s="50"/>
      <c r="V9" s="100"/>
    </row>
    <row r="10" spans="1:28" ht="18.75" customHeight="1" x14ac:dyDescent="0.6">
      <c r="A10" s="31">
        <v>17000</v>
      </c>
      <c r="B10" s="32">
        <v>-17.200000000000045</v>
      </c>
      <c r="C10" s="33">
        <v>-419.20000000000005</v>
      </c>
      <c r="D10" s="33">
        <v>-402</v>
      </c>
      <c r="E10" s="2"/>
      <c r="F10" s="2"/>
      <c r="G10" s="2"/>
      <c r="H10" s="2"/>
      <c r="I10" s="2"/>
      <c r="J10" s="109">
        <v>1165</v>
      </c>
      <c r="K10" s="110">
        <v>5357</v>
      </c>
      <c r="L10" s="2"/>
      <c r="M10" s="2"/>
      <c r="N10" s="31"/>
      <c r="O10" s="35"/>
      <c r="P10" s="36"/>
      <c r="Q10" s="37"/>
      <c r="R10" s="2"/>
      <c r="S10" s="2"/>
      <c r="T10" s="25">
        <v>-998.30000000000007</v>
      </c>
      <c r="U10" s="50"/>
      <c r="V10" s="100">
        <f>ABS(K10-J10)</f>
        <v>4192</v>
      </c>
      <c r="W10">
        <f>IF(AND(K10&gt;W$3,J10&gt;W$3,V10&lt;W$4),1,0)</f>
        <v>0</v>
      </c>
      <c r="X10">
        <f>IF(AND(K10&gt;W$3,J10&gt;W$3,V10&lt;MIN(J10:K10)*Y$4),1,0)</f>
        <v>0</v>
      </c>
      <c r="AB10" t="s">
        <v>189</v>
      </c>
    </row>
    <row r="11" spans="1:28" ht="18.75" customHeight="1" x14ac:dyDescent="0.6">
      <c r="A11" s="31">
        <v>16950</v>
      </c>
      <c r="B11" s="35">
        <v>0</v>
      </c>
      <c r="C11" s="36">
        <v>-50.300000000000004</v>
      </c>
      <c r="D11" s="36">
        <v>-50.300000000000004</v>
      </c>
      <c r="E11" s="2"/>
      <c r="F11" s="2"/>
      <c r="G11" s="2"/>
      <c r="H11" s="2"/>
      <c r="I11" s="2"/>
      <c r="J11" s="109">
        <v>0</v>
      </c>
      <c r="K11" s="110">
        <v>503</v>
      </c>
      <c r="L11" s="2"/>
      <c r="M11" s="2"/>
      <c r="N11" s="31">
        <v>13450</v>
      </c>
      <c r="O11" s="35">
        <v>0</v>
      </c>
      <c r="P11" s="36">
        <v>-73.900000000000006</v>
      </c>
      <c r="Q11" s="37">
        <v>-73.900000000000006</v>
      </c>
      <c r="R11" s="2">
        <f t="shared" ref="R11:R50" si="0">-J11</f>
        <v>0</v>
      </c>
      <c r="S11" s="2"/>
      <c r="T11" s="25">
        <v>-73.900000000000006</v>
      </c>
      <c r="U11" s="50"/>
      <c r="V11" s="100">
        <f t="shared" ref="V11:V50" si="1">ABS(K11-J11)</f>
        <v>503</v>
      </c>
      <c r="W11">
        <f t="shared" ref="W11:W50" si="2">IF(AND(K11&gt;W$3,J11&gt;W$3,V11&lt;W$4),1,0)</f>
        <v>0</v>
      </c>
      <c r="X11">
        <f t="shared" ref="X11:X50" si="3">IF(AND(K11&gt;W$3,J11&gt;W$3,V11&lt;MIN(J11:K11)*Y$4),1,0)</f>
        <v>0</v>
      </c>
      <c r="AB11">
        <f ca="1">INDIRECT(AB10)</f>
        <v>4192</v>
      </c>
    </row>
    <row r="12" spans="1:28" ht="18.75" customHeight="1" x14ac:dyDescent="0.6">
      <c r="A12" s="31">
        <v>16900</v>
      </c>
      <c r="B12" s="35">
        <v>1</v>
      </c>
      <c r="C12" s="36">
        <v>-427.90000000000003</v>
      </c>
      <c r="D12" s="36">
        <v>-428.90000000000003</v>
      </c>
      <c r="E12" s="2"/>
      <c r="F12" s="2"/>
      <c r="G12" s="2"/>
      <c r="H12" s="2"/>
      <c r="I12" s="2"/>
      <c r="J12" s="109">
        <v>204</v>
      </c>
      <c r="K12" s="110">
        <v>4483</v>
      </c>
      <c r="L12" s="2"/>
      <c r="M12" s="2"/>
      <c r="N12" s="31">
        <v>13400</v>
      </c>
      <c r="O12" s="35">
        <v>0.39999999999997726</v>
      </c>
      <c r="P12" s="36">
        <v>-524.5</v>
      </c>
      <c r="Q12" s="37">
        <v>-524.9</v>
      </c>
      <c r="R12" s="2">
        <f t="shared" si="0"/>
        <v>-204</v>
      </c>
      <c r="S12" s="2"/>
      <c r="T12" s="25">
        <v>-524.9</v>
      </c>
      <c r="U12" s="50"/>
      <c r="V12" s="100">
        <f t="shared" si="1"/>
        <v>4279</v>
      </c>
      <c r="W12">
        <f t="shared" si="2"/>
        <v>0</v>
      </c>
      <c r="X12">
        <f t="shared" si="3"/>
        <v>0</v>
      </c>
    </row>
    <row r="13" spans="1:28" ht="18.75" customHeight="1" x14ac:dyDescent="0.6">
      <c r="A13" s="31">
        <v>16850</v>
      </c>
      <c r="B13" s="35">
        <v>-0.10000000000000142</v>
      </c>
      <c r="C13" s="36">
        <v>-63.1</v>
      </c>
      <c r="D13" s="36">
        <v>-63</v>
      </c>
      <c r="E13" s="2"/>
      <c r="F13" s="2"/>
      <c r="G13" s="2"/>
      <c r="H13" s="2"/>
      <c r="I13" s="2"/>
      <c r="J13" s="109">
        <v>41</v>
      </c>
      <c r="K13" s="110">
        <v>672</v>
      </c>
      <c r="L13" s="2"/>
      <c r="M13" s="2"/>
      <c r="N13" s="31">
        <v>13350</v>
      </c>
      <c r="O13" s="35">
        <v>0.40000000000000568</v>
      </c>
      <c r="P13" s="36">
        <v>-94.4</v>
      </c>
      <c r="Q13" s="37">
        <v>-94.800000000000011</v>
      </c>
      <c r="R13" s="2">
        <f t="shared" si="0"/>
        <v>-41</v>
      </c>
      <c r="S13" s="2"/>
      <c r="T13" s="25">
        <v>-94.800000000000011</v>
      </c>
      <c r="U13" s="50"/>
      <c r="V13" s="100">
        <f t="shared" si="1"/>
        <v>631</v>
      </c>
      <c r="W13">
        <f t="shared" si="2"/>
        <v>0</v>
      </c>
      <c r="X13">
        <f t="shared" si="3"/>
        <v>0</v>
      </c>
    </row>
    <row r="14" spans="1:28" ht="18.75" customHeight="1" x14ac:dyDescent="0.6">
      <c r="A14" s="31">
        <v>16800</v>
      </c>
      <c r="B14" s="35">
        <v>0</v>
      </c>
      <c r="C14" s="36">
        <v>-375.40000000000003</v>
      </c>
      <c r="D14" s="36">
        <v>-375.40000000000003</v>
      </c>
      <c r="E14" s="2"/>
      <c r="F14" s="2"/>
      <c r="G14" s="2"/>
      <c r="H14" s="2"/>
      <c r="I14" s="2"/>
      <c r="J14" s="109">
        <v>226</v>
      </c>
      <c r="K14" s="110">
        <v>3980</v>
      </c>
      <c r="L14" s="2"/>
      <c r="M14" s="2"/>
      <c r="N14" s="31">
        <v>13300</v>
      </c>
      <c r="O14" s="35">
        <v>0.30000000000001137</v>
      </c>
      <c r="P14" s="36">
        <v>-339.90000000000003</v>
      </c>
      <c r="Q14" s="37">
        <v>-340.20000000000005</v>
      </c>
      <c r="R14" s="2">
        <f t="shared" si="0"/>
        <v>-226</v>
      </c>
      <c r="S14" s="2"/>
      <c r="T14" s="25">
        <v>-340.20000000000005</v>
      </c>
      <c r="U14" s="50"/>
      <c r="V14" s="100">
        <f t="shared" si="1"/>
        <v>3754</v>
      </c>
      <c r="W14">
        <f t="shared" si="2"/>
        <v>0</v>
      </c>
      <c r="X14">
        <f t="shared" si="3"/>
        <v>0</v>
      </c>
    </row>
    <row r="15" spans="1:28" ht="18.75" customHeight="1" x14ac:dyDescent="0.6">
      <c r="A15" s="31">
        <v>16750</v>
      </c>
      <c r="B15" s="35">
        <v>0</v>
      </c>
      <c r="C15" s="36">
        <v>-63.300000000000004</v>
      </c>
      <c r="D15" s="36">
        <v>-63.300000000000004</v>
      </c>
      <c r="E15" s="2"/>
      <c r="F15" s="2"/>
      <c r="G15" s="2"/>
      <c r="H15" s="2"/>
      <c r="I15" s="2"/>
      <c r="J15" s="109">
        <v>32</v>
      </c>
      <c r="K15" s="110">
        <v>665</v>
      </c>
      <c r="L15" s="2"/>
      <c r="M15" s="2"/>
      <c r="N15" s="31">
        <v>13250</v>
      </c>
      <c r="O15" s="35">
        <v>9.9999999999965894E-2</v>
      </c>
      <c r="P15" s="36">
        <v>-448.20000000000005</v>
      </c>
      <c r="Q15" s="37">
        <v>-448.3</v>
      </c>
      <c r="R15" s="2">
        <f t="shared" si="0"/>
        <v>-32</v>
      </c>
      <c r="S15" s="2"/>
      <c r="T15" s="25">
        <v>-448.3</v>
      </c>
      <c r="U15" s="50"/>
      <c r="V15" s="100">
        <f t="shared" si="1"/>
        <v>633</v>
      </c>
      <c r="W15">
        <f t="shared" si="2"/>
        <v>0</v>
      </c>
      <c r="X15">
        <f t="shared" si="3"/>
        <v>0</v>
      </c>
    </row>
    <row r="16" spans="1:28" ht="18.75" customHeight="1" x14ac:dyDescent="0.6">
      <c r="A16" s="31">
        <v>16700</v>
      </c>
      <c r="B16" s="35">
        <v>1</v>
      </c>
      <c r="C16" s="36">
        <v>-359.6</v>
      </c>
      <c r="D16" s="36">
        <v>-360.6</v>
      </c>
      <c r="E16" s="2"/>
      <c r="F16" s="2"/>
      <c r="G16" s="2"/>
      <c r="H16" s="2"/>
      <c r="I16" s="2"/>
      <c r="J16" s="109">
        <v>452</v>
      </c>
      <c r="K16" s="110">
        <v>4048</v>
      </c>
      <c r="L16" s="2"/>
      <c r="M16" s="2"/>
      <c r="N16" s="31">
        <v>13200</v>
      </c>
      <c r="O16" s="35">
        <v>-0.20000000000004547</v>
      </c>
      <c r="P16" s="36">
        <v>-1518.1000000000001</v>
      </c>
      <c r="Q16" s="37">
        <v>-1517.9</v>
      </c>
      <c r="R16" s="2">
        <f t="shared" si="0"/>
        <v>-452</v>
      </c>
      <c r="S16" s="2"/>
      <c r="T16" s="25">
        <v>-1517.9</v>
      </c>
      <c r="U16" s="50"/>
      <c r="V16" s="100">
        <f t="shared" si="1"/>
        <v>3596</v>
      </c>
      <c r="W16">
        <f t="shared" si="2"/>
        <v>0</v>
      </c>
      <c r="X16">
        <f t="shared" si="3"/>
        <v>0</v>
      </c>
    </row>
    <row r="17" spans="1:24" ht="18.75" customHeight="1" x14ac:dyDescent="0.6">
      <c r="A17" s="31">
        <v>16650</v>
      </c>
      <c r="B17" s="35">
        <v>0</v>
      </c>
      <c r="C17" s="36">
        <v>-118.2</v>
      </c>
      <c r="D17" s="36">
        <v>-118.2</v>
      </c>
      <c r="E17" s="2"/>
      <c r="F17" s="2"/>
      <c r="G17" s="2"/>
      <c r="H17" s="2"/>
      <c r="I17" s="2"/>
      <c r="J17" s="109">
        <v>25</v>
      </c>
      <c r="K17" s="110">
        <v>1207</v>
      </c>
      <c r="L17" s="2"/>
      <c r="M17" s="2"/>
      <c r="N17" s="31">
        <v>13150</v>
      </c>
      <c r="O17" s="35">
        <v>0</v>
      </c>
      <c r="P17" s="36">
        <v>-248.3</v>
      </c>
      <c r="Q17" s="37">
        <v>-248.3</v>
      </c>
      <c r="R17" s="2">
        <f t="shared" si="0"/>
        <v>-25</v>
      </c>
      <c r="S17" s="2"/>
      <c r="T17" s="25">
        <v>-248.3</v>
      </c>
      <c r="U17" s="50"/>
      <c r="V17" s="100">
        <f t="shared" si="1"/>
        <v>1182</v>
      </c>
      <c r="W17">
        <f t="shared" si="2"/>
        <v>0</v>
      </c>
      <c r="X17">
        <f t="shared" si="3"/>
        <v>0</v>
      </c>
    </row>
    <row r="18" spans="1:24" ht="18.75" customHeight="1" x14ac:dyDescent="0.6">
      <c r="A18" s="31">
        <v>16600</v>
      </c>
      <c r="B18" s="35">
        <v>-26.400000000000034</v>
      </c>
      <c r="C18" s="36">
        <v>-422.40000000000003</v>
      </c>
      <c r="D18" s="36">
        <v>-396</v>
      </c>
      <c r="E18" s="2"/>
      <c r="F18" s="2"/>
      <c r="G18" s="2"/>
      <c r="H18" s="2"/>
      <c r="I18" s="2"/>
      <c r="J18" s="109">
        <v>403</v>
      </c>
      <c r="K18" s="110">
        <v>4627</v>
      </c>
      <c r="L18" s="2"/>
      <c r="M18" s="2"/>
      <c r="N18" s="31">
        <v>13100</v>
      </c>
      <c r="O18" s="35">
        <v>-5.7999999999999545</v>
      </c>
      <c r="P18" s="36">
        <v>-561.9</v>
      </c>
      <c r="Q18" s="37">
        <v>-556.1</v>
      </c>
      <c r="R18" s="2">
        <f t="shared" si="0"/>
        <v>-403</v>
      </c>
      <c r="S18" s="2"/>
      <c r="T18" s="25">
        <v>-556.1</v>
      </c>
      <c r="U18" s="50"/>
      <c r="V18" s="100">
        <f t="shared" si="1"/>
        <v>4224</v>
      </c>
      <c r="W18">
        <f t="shared" si="2"/>
        <v>0</v>
      </c>
      <c r="X18">
        <f t="shared" si="3"/>
        <v>0</v>
      </c>
    </row>
    <row r="19" spans="1:24" ht="18.75" customHeight="1" x14ac:dyDescent="0.35">
      <c r="A19" s="31">
        <v>16550</v>
      </c>
      <c r="B19" s="35">
        <v>1.5</v>
      </c>
      <c r="C19" s="36">
        <v>-94.2</v>
      </c>
      <c r="D19" s="36">
        <v>-95.7</v>
      </c>
      <c r="E19" s="2"/>
      <c r="F19" s="2"/>
      <c r="G19" s="2"/>
      <c r="H19" s="2"/>
      <c r="I19" s="2"/>
      <c r="J19" s="109">
        <v>78</v>
      </c>
      <c r="K19" s="110">
        <v>1020</v>
      </c>
      <c r="L19" s="2"/>
      <c r="M19" s="2"/>
      <c r="N19" s="31">
        <v>13050</v>
      </c>
      <c r="O19" s="35">
        <v>-4</v>
      </c>
      <c r="P19" s="36">
        <v>-266.40000000000003</v>
      </c>
      <c r="Q19" s="37">
        <v>-262.40000000000003</v>
      </c>
      <c r="R19" s="2">
        <f t="shared" si="0"/>
        <v>-78</v>
      </c>
      <c r="S19" s="2"/>
      <c r="T19" s="25">
        <v>-262.40000000000003</v>
      </c>
      <c r="V19" s="100">
        <f t="shared" si="1"/>
        <v>942</v>
      </c>
      <c r="W19">
        <f t="shared" si="2"/>
        <v>0</v>
      </c>
      <c r="X19">
        <f t="shared" si="3"/>
        <v>0</v>
      </c>
    </row>
    <row r="20" spans="1:24" ht="18.75" customHeight="1" x14ac:dyDescent="0.35">
      <c r="A20" s="31">
        <v>16500</v>
      </c>
      <c r="B20" s="35">
        <v>9.9999999999909051E-2</v>
      </c>
      <c r="C20" s="36">
        <v>-705.40000000000009</v>
      </c>
      <c r="D20" s="36">
        <v>-705.5</v>
      </c>
      <c r="E20" s="2"/>
      <c r="F20" s="2"/>
      <c r="G20" s="2"/>
      <c r="H20" s="2"/>
      <c r="I20" s="2"/>
      <c r="J20" s="109">
        <v>3065</v>
      </c>
      <c r="K20" s="110">
        <v>10119</v>
      </c>
      <c r="L20" s="2"/>
      <c r="M20" s="2"/>
      <c r="N20" s="31">
        <v>13000</v>
      </c>
      <c r="O20" s="35">
        <v>-158.70000000000027</v>
      </c>
      <c r="P20" s="36">
        <v>-3612.6000000000004</v>
      </c>
      <c r="Q20" s="37">
        <v>-3453.9</v>
      </c>
      <c r="R20" s="2">
        <f t="shared" si="0"/>
        <v>-3065</v>
      </c>
      <c r="S20" s="2"/>
      <c r="T20" s="25">
        <v>-3453.9</v>
      </c>
      <c r="V20" s="100">
        <f t="shared" si="1"/>
        <v>7054</v>
      </c>
      <c r="W20">
        <f t="shared" si="2"/>
        <v>0</v>
      </c>
      <c r="X20">
        <f t="shared" si="3"/>
        <v>0</v>
      </c>
    </row>
    <row r="21" spans="1:24" ht="18.75" customHeight="1" x14ac:dyDescent="0.35">
      <c r="A21" s="31">
        <v>16450</v>
      </c>
      <c r="B21" s="35">
        <v>9.9999999999994316E-2</v>
      </c>
      <c r="C21" s="36">
        <v>-103.4</v>
      </c>
      <c r="D21" s="36">
        <v>-103.5</v>
      </c>
      <c r="E21" s="2"/>
      <c r="F21" s="2"/>
      <c r="G21" s="2"/>
      <c r="H21" s="2"/>
      <c r="I21" s="2"/>
      <c r="J21" s="109">
        <v>199</v>
      </c>
      <c r="K21" s="110">
        <v>1233</v>
      </c>
      <c r="L21" s="2"/>
      <c r="M21" s="2"/>
      <c r="N21" s="31">
        <v>12950</v>
      </c>
      <c r="O21" s="35">
        <v>9.9999999999909051E-2</v>
      </c>
      <c r="P21" s="36">
        <v>-3042.9</v>
      </c>
      <c r="Q21" s="37">
        <v>-3043</v>
      </c>
      <c r="R21" s="2">
        <f t="shared" si="0"/>
        <v>-199</v>
      </c>
      <c r="S21" s="2"/>
      <c r="T21" s="25">
        <v>-3043</v>
      </c>
      <c r="V21" s="100">
        <f t="shared" si="1"/>
        <v>1034</v>
      </c>
      <c r="W21">
        <f t="shared" si="2"/>
        <v>0</v>
      </c>
      <c r="X21">
        <f t="shared" si="3"/>
        <v>0</v>
      </c>
    </row>
    <row r="22" spans="1:24" ht="18.75" customHeight="1" x14ac:dyDescent="0.35">
      <c r="A22" s="31">
        <v>16400</v>
      </c>
      <c r="B22" s="35">
        <v>-39</v>
      </c>
      <c r="C22" s="36">
        <v>-311.10000000000002</v>
      </c>
      <c r="D22" s="36">
        <v>-272.10000000000002</v>
      </c>
      <c r="E22" s="2"/>
      <c r="F22" s="2"/>
      <c r="G22" s="2"/>
      <c r="H22" s="2"/>
      <c r="I22" s="2"/>
      <c r="J22" s="109">
        <v>847</v>
      </c>
      <c r="K22" s="110">
        <v>3958</v>
      </c>
      <c r="L22" s="2"/>
      <c r="M22" s="2"/>
      <c r="N22" s="31">
        <v>12900</v>
      </c>
      <c r="O22" s="35">
        <v>-74.5</v>
      </c>
      <c r="P22" s="36">
        <v>-1530.1000000000001</v>
      </c>
      <c r="Q22" s="37">
        <v>-1455.6000000000001</v>
      </c>
      <c r="R22" s="2">
        <f t="shared" si="0"/>
        <v>-847</v>
      </c>
      <c r="S22" s="2"/>
      <c r="T22" s="25">
        <v>-1455.6000000000001</v>
      </c>
      <c r="V22" s="100">
        <f t="shared" si="1"/>
        <v>3111</v>
      </c>
      <c r="W22">
        <f t="shared" si="2"/>
        <v>0</v>
      </c>
      <c r="X22">
        <f>IF(AND(K22&gt;W$3,J22&gt;W$3,V22&lt;MIN(J22:K22)*Y$4),1,0)</f>
        <v>0</v>
      </c>
    </row>
    <row r="23" spans="1:24" ht="18.75" customHeight="1" x14ac:dyDescent="0.35">
      <c r="A23" s="31">
        <v>16350</v>
      </c>
      <c r="B23" s="35">
        <v>-0.40000000000000568</v>
      </c>
      <c r="C23" s="36">
        <v>-132.70000000000002</v>
      </c>
      <c r="D23" s="36">
        <v>-132.30000000000001</v>
      </c>
      <c r="E23" s="2"/>
      <c r="F23" s="2"/>
      <c r="G23" s="2"/>
      <c r="H23" s="2"/>
      <c r="I23" s="2"/>
      <c r="J23" s="109">
        <v>89</v>
      </c>
      <c r="K23" s="110">
        <v>1416</v>
      </c>
      <c r="L23" s="2"/>
      <c r="M23" s="2"/>
      <c r="N23" s="31">
        <v>12850</v>
      </c>
      <c r="O23" s="35">
        <v>-8.6999999999999886</v>
      </c>
      <c r="P23" s="36">
        <v>-465.90000000000003</v>
      </c>
      <c r="Q23" s="37">
        <v>-457.20000000000005</v>
      </c>
      <c r="R23" s="2">
        <f t="shared" si="0"/>
        <v>-89</v>
      </c>
      <c r="S23" s="2"/>
      <c r="T23" s="25">
        <v>-457.20000000000005</v>
      </c>
      <c r="V23" s="100">
        <f t="shared" si="1"/>
        <v>1327</v>
      </c>
      <c r="W23">
        <f t="shared" si="2"/>
        <v>0</v>
      </c>
      <c r="X23">
        <f t="shared" si="3"/>
        <v>0</v>
      </c>
    </row>
    <row r="24" spans="1:24" ht="18.75" customHeight="1" x14ac:dyDescent="0.35">
      <c r="A24" s="31">
        <v>16300</v>
      </c>
      <c r="B24" s="35">
        <v>-2.8000000000000114</v>
      </c>
      <c r="C24" s="36">
        <v>-231.60000000000002</v>
      </c>
      <c r="D24" s="36">
        <v>-228.8</v>
      </c>
      <c r="E24" s="2"/>
      <c r="F24" s="2"/>
      <c r="G24" s="2"/>
      <c r="H24" s="2"/>
      <c r="I24" s="2"/>
      <c r="J24" s="109">
        <v>3424</v>
      </c>
      <c r="K24" s="110">
        <v>5740</v>
      </c>
      <c r="L24" s="2"/>
      <c r="M24" s="2"/>
      <c r="N24" s="31">
        <v>12800</v>
      </c>
      <c r="O24" s="35">
        <v>-227.70000000000027</v>
      </c>
      <c r="P24" s="36">
        <v>-2377.8000000000002</v>
      </c>
      <c r="Q24" s="37">
        <v>-2150.1</v>
      </c>
      <c r="R24" s="2">
        <f t="shared" si="0"/>
        <v>-3424</v>
      </c>
      <c r="S24" s="2"/>
      <c r="T24" s="25">
        <v>-2150.1</v>
      </c>
      <c r="V24" s="100">
        <f t="shared" si="1"/>
        <v>2316</v>
      </c>
      <c r="W24">
        <f t="shared" si="2"/>
        <v>0</v>
      </c>
      <c r="X24">
        <f t="shared" si="3"/>
        <v>0</v>
      </c>
    </row>
    <row r="25" spans="1:24" ht="18.75" customHeight="1" x14ac:dyDescent="0.35">
      <c r="A25" s="31">
        <v>16250</v>
      </c>
      <c r="B25" s="35">
        <v>38.4</v>
      </c>
      <c r="C25" s="36">
        <v>84.7</v>
      </c>
      <c r="D25" s="36">
        <v>46.300000000000004</v>
      </c>
      <c r="E25" s="2"/>
      <c r="F25" s="2"/>
      <c r="G25" s="2"/>
      <c r="H25" s="2"/>
      <c r="I25" s="2"/>
      <c r="J25" s="109">
        <v>2468</v>
      </c>
      <c r="K25" s="110">
        <v>1621</v>
      </c>
      <c r="L25" s="2"/>
      <c r="M25" s="2"/>
      <c r="N25" s="31">
        <v>12750</v>
      </c>
      <c r="O25" s="35">
        <v>236.10000000000014</v>
      </c>
      <c r="P25" s="36">
        <v>-1040.7</v>
      </c>
      <c r="Q25" s="37">
        <v>-1276.8000000000002</v>
      </c>
      <c r="R25" s="2">
        <f t="shared" si="0"/>
        <v>-2468</v>
      </c>
      <c r="S25" s="2"/>
      <c r="T25" s="25">
        <v>-1276.8000000000002</v>
      </c>
      <c r="V25" s="100">
        <f t="shared" si="1"/>
        <v>847</v>
      </c>
      <c r="W25">
        <f t="shared" si="2"/>
        <v>0</v>
      </c>
      <c r="X25">
        <f t="shared" si="3"/>
        <v>0</v>
      </c>
    </row>
    <row r="26" spans="1:24" ht="18.75" customHeight="1" x14ac:dyDescent="0.35">
      <c r="A26" s="31">
        <v>16200</v>
      </c>
      <c r="B26" s="35">
        <v>-34.799999999999983</v>
      </c>
      <c r="C26" s="36">
        <v>-224.5</v>
      </c>
      <c r="D26" s="36">
        <v>-189.70000000000002</v>
      </c>
      <c r="E26" s="2"/>
      <c r="F26" s="2"/>
      <c r="G26" s="2"/>
      <c r="H26" s="2"/>
      <c r="I26" s="2"/>
      <c r="J26" s="109">
        <v>3155</v>
      </c>
      <c r="K26" s="110">
        <v>5400</v>
      </c>
      <c r="L26" s="2"/>
      <c r="M26" s="2"/>
      <c r="N26" s="31">
        <v>12700</v>
      </c>
      <c r="O26" s="35">
        <v>45.200000000000045</v>
      </c>
      <c r="P26" s="36">
        <v>-1394.5</v>
      </c>
      <c r="Q26" s="37">
        <v>-1439.7</v>
      </c>
      <c r="R26" s="2">
        <f t="shared" si="0"/>
        <v>-3155</v>
      </c>
      <c r="S26" s="2"/>
      <c r="T26" s="25">
        <v>-1439.7</v>
      </c>
      <c r="V26" s="100">
        <f t="shared" si="1"/>
        <v>2245</v>
      </c>
      <c r="W26">
        <f t="shared" si="2"/>
        <v>0</v>
      </c>
      <c r="X26">
        <f t="shared" si="3"/>
        <v>0</v>
      </c>
    </row>
    <row r="27" spans="1:24" ht="18.75" customHeight="1" x14ac:dyDescent="0.35">
      <c r="A27" s="31">
        <v>16150</v>
      </c>
      <c r="B27" s="35">
        <v>4.2000000000000455</v>
      </c>
      <c r="C27" s="36">
        <v>-280.2</v>
      </c>
      <c r="D27" s="36">
        <v>-284.40000000000003</v>
      </c>
      <c r="E27" s="2"/>
      <c r="F27" s="2"/>
      <c r="G27" s="2"/>
      <c r="H27" s="2"/>
      <c r="I27" s="2"/>
      <c r="J27" s="109">
        <v>657</v>
      </c>
      <c r="K27" s="110">
        <v>3459</v>
      </c>
      <c r="L27" s="2"/>
      <c r="M27" s="2"/>
      <c r="N27" s="31">
        <v>12650</v>
      </c>
      <c r="O27" s="35">
        <v>61.300000000000068</v>
      </c>
      <c r="P27" s="36">
        <v>-844.6</v>
      </c>
      <c r="Q27" s="37">
        <v>-905.90000000000009</v>
      </c>
      <c r="R27" s="2">
        <f t="shared" si="0"/>
        <v>-657</v>
      </c>
      <c r="S27" s="2"/>
      <c r="T27" s="25">
        <v>-905.90000000000009</v>
      </c>
      <c r="V27" s="100">
        <f t="shared" si="1"/>
        <v>2802</v>
      </c>
      <c r="W27">
        <f t="shared" si="2"/>
        <v>0</v>
      </c>
      <c r="X27">
        <f t="shared" si="3"/>
        <v>0</v>
      </c>
    </row>
    <row r="28" spans="1:24" ht="18.75" customHeight="1" x14ac:dyDescent="0.35">
      <c r="A28" s="31">
        <v>16100</v>
      </c>
      <c r="B28" s="35">
        <v>-4.4000000000000057</v>
      </c>
      <c r="C28" s="36">
        <v>-97.600000000000009</v>
      </c>
      <c r="D28" s="36">
        <v>-93.2</v>
      </c>
      <c r="E28" s="2"/>
      <c r="F28" s="2"/>
      <c r="G28" s="2"/>
      <c r="H28" s="2"/>
      <c r="I28" s="2"/>
      <c r="J28" s="109">
        <v>1500</v>
      </c>
      <c r="K28" s="110">
        <v>2476</v>
      </c>
      <c r="L28" s="2"/>
      <c r="M28" s="2"/>
      <c r="N28" s="31">
        <v>12600</v>
      </c>
      <c r="O28" s="35">
        <v>52.399999999999864</v>
      </c>
      <c r="P28" s="36">
        <v>-1644.3000000000002</v>
      </c>
      <c r="Q28" s="37">
        <v>-1696.7</v>
      </c>
      <c r="R28" s="2">
        <f t="shared" si="0"/>
        <v>-1500</v>
      </c>
      <c r="S28" s="2"/>
      <c r="T28" s="25">
        <v>-1696.7</v>
      </c>
      <c r="V28" s="100">
        <f t="shared" si="1"/>
        <v>976</v>
      </c>
      <c r="W28">
        <f t="shared" si="2"/>
        <v>0</v>
      </c>
      <c r="X28">
        <f t="shared" si="3"/>
        <v>0</v>
      </c>
    </row>
    <row r="29" spans="1:24" ht="18.75" customHeight="1" x14ac:dyDescent="0.35">
      <c r="A29" s="31">
        <v>16050</v>
      </c>
      <c r="B29" s="35">
        <v>-19.5</v>
      </c>
      <c r="C29" s="36">
        <v>-53.6</v>
      </c>
      <c r="D29" s="36">
        <v>-34.1</v>
      </c>
      <c r="E29" s="2"/>
      <c r="F29" s="2"/>
      <c r="G29" s="2"/>
      <c r="H29" s="2"/>
      <c r="I29" s="2"/>
      <c r="J29" s="109">
        <v>562</v>
      </c>
      <c r="K29" s="110">
        <v>1098</v>
      </c>
      <c r="L29" s="2"/>
      <c r="M29" s="2"/>
      <c r="N29" s="31">
        <v>12550</v>
      </c>
      <c r="O29" s="35">
        <v>-0.89999999999997726</v>
      </c>
      <c r="P29" s="36">
        <v>-304.7</v>
      </c>
      <c r="Q29" s="37">
        <v>-303.8</v>
      </c>
      <c r="R29" s="2">
        <f t="shared" si="0"/>
        <v>-562</v>
      </c>
      <c r="S29" s="2"/>
      <c r="T29" s="25">
        <v>-303.8</v>
      </c>
      <c r="V29" s="100">
        <f t="shared" si="1"/>
        <v>536</v>
      </c>
      <c r="W29">
        <f t="shared" si="2"/>
        <v>0</v>
      </c>
      <c r="X29">
        <f t="shared" si="3"/>
        <v>0</v>
      </c>
    </row>
    <row r="30" spans="1:24" ht="18.75" customHeight="1" x14ac:dyDescent="0.35">
      <c r="A30" s="31">
        <v>16000</v>
      </c>
      <c r="B30" s="35">
        <v>-69.900000000000006</v>
      </c>
      <c r="C30" s="36">
        <v>18.900000000000002</v>
      </c>
      <c r="D30" s="36">
        <v>88.800000000000011</v>
      </c>
      <c r="E30" s="2"/>
      <c r="F30" s="2"/>
      <c r="G30" s="2"/>
      <c r="H30" s="2"/>
      <c r="I30" s="2"/>
      <c r="J30" s="109">
        <v>16560</v>
      </c>
      <c r="K30" s="110">
        <v>16371</v>
      </c>
      <c r="L30" s="2"/>
      <c r="M30" s="2"/>
      <c r="N30" s="31">
        <v>12500</v>
      </c>
      <c r="O30" s="35">
        <v>242.70000000000005</v>
      </c>
      <c r="P30" s="36">
        <v>-1261.5</v>
      </c>
      <c r="Q30" s="37">
        <v>-1504.2</v>
      </c>
      <c r="R30" s="2">
        <f t="shared" si="0"/>
        <v>-16560</v>
      </c>
      <c r="S30" s="2"/>
      <c r="T30" s="25">
        <v>-1504.2</v>
      </c>
      <c r="V30" s="100">
        <f t="shared" si="1"/>
        <v>189</v>
      </c>
      <c r="W30">
        <f t="shared" si="2"/>
        <v>1</v>
      </c>
      <c r="X30">
        <f t="shared" si="3"/>
        <v>1</v>
      </c>
    </row>
    <row r="31" spans="1:24" ht="18.75" customHeight="1" x14ac:dyDescent="0.35">
      <c r="A31" s="31">
        <v>15950</v>
      </c>
      <c r="B31" s="35">
        <v>110.5</v>
      </c>
      <c r="C31" s="36">
        <v>112</v>
      </c>
      <c r="D31" s="36">
        <v>1.5</v>
      </c>
      <c r="E31" s="2"/>
      <c r="F31" s="2"/>
      <c r="G31" s="2"/>
      <c r="H31" s="2"/>
      <c r="I31" s="2"/>
      <c r="J31" s="109">
        <v>2844</v>
      </c>
      <c r="K31" s="110">
        <v>1724</v>
      </c>
      <c r="L31" s="2"/>
      <c r="M31" s="2"/>
      <c r="N31" s="31">
        <v>12450</v>
      </c>
      <c r="O31" s="35">
        <v>12.5</v>
      </c>
      <c r="P31" s="36">
        <v>-91.600000000000009</v>
      </c>
      <c r="Q31" s="37">
        <v>-104.10000000000001</v>
      </c>
      <c r="R31" s="2">
        <f t="shared" si="0"/>
        <v>-2844</v>
      </c>
      <c r="S31" s="2"/>
      <c r="T31" s="25">
        <v>-104.10000000000001</v>
      </c>
      <c r="V31" s="100">
        <f t="shared" si="1"/>
        <v>1120</v>
      </c>
      <c r="W31">
        <f t="shared" si="2"/>
        <v>0</v>
      </c>
      <c r="X31">
        <f t="shared" si="3"/>
        <v>0</v>
      </c>
    </row>
    <row r="32" spans="1:24" ht="18.75" customHeight="1" x14ac:dyDescent="0.35">
      <c r="A32" s="31">
        <v>15900</v>
      </c>
      <c r="B32" s="35">
        <v>-95.5</v>
      </c>
      <c r="C32" s="36">
        <v>299.8</v>
      </c>
      <c r="D32" s="36">
        <v>395.3</v>
      </c>
      <c r="E32" s="2"/>
      <c r="F32" s="2"/>
      <c r="G32" s="2"/>
      <c r="H32" s="2"/>
      <c r="I32" s="2"/>
      <c r="J32" s="109">
        <v>12655</v>
      </c>
      <c r="K32" s="110">
        <v>9657</v>
      </c>
      <c r="L32" s="2"/>
      <c r="M32" s="2"/>
      <c r="N32" s="31">
        <v>12400</v>
      </c>
      <c r="O32" s="35">
        <v>-19.799999999999997</v>
      </c>
      <c r="P32" s="36">
        <v>-111.2</v>
      </c>
      <c r="Q32" s="37">
        <v>-91.4</v>
      </c>
      <c r="R32" s="2">
        <f t="shared" si="0"/>
        <v>-12655</v>
      </c>
      <c r="S32" s="2"/>
      <c r="T32" s="25">
        <v>-91.4</v>
      </c>
      <c r="V32" s="100">
        <f t="shared" si="1"/>
        <v>2998</v>
      </c>
      <c r="W32">
        <f t="shared" si="2"/>
        <v>0</v>
      </c>
      <c r="X32">
        <f t="shared" si="3"/>
        <v>0</v>
      </c>
    </row>
    <row r="33" spans="1:24" ht="18.75" customHeight="1" x14ac:dyDescent="0.35">
      <c r="A33" s="31">
        <v>15850</v>
      </c>
      <c r="B33" s="35">
        <v>-24.900000000000002</v>
      </c>
      <c r="C33" s="36">
        <v>-18.8</v>
      </c>
      <c r="D33" s="36">
        <v>6.1000000000000005</v>
      </c>
      <c r="E33" s="2"/>
      <c r="F33" s="2"/>
      <c r="G33" s="2"/>
      <c r="H33" s="2"/>
      <c r="I33" s="2"/>
      <c r="J33" s="109">
        <v>836</v>
      </c>
      <c r="K33" s="110">
        <v>1024</v>
      </c>
      <c r="L33" s="2"/>
      <c r="M33" s="2"/>
      <c r="N33" s="31">
        <v>12350</v>
      </c>
      <c r="O33" s="35">
        <v>79.800000000000011</v>
      </c>
      <c r="P33" s="36">
        <v>141.4</v>
      </c>
      <c r="Q33" s="37">
        <v>61.6</v>
      </c>
      <c r="R33" s="2">
        <f t="shared" si="0"/>
        <v>-836</v>
      </c>
      <c r="S33" s="2"/>
      <c r="T33" s="25">
        <v>61.6</v>
      </c>
      <c r="V33" s="100">
        <f t="shared" si="1"/>
        <v>188</v>
      </c>
      <c r="W33">
        <f t="shared" si="2"/>
        <v>0</v>
      </c>
      <c r="X33">
        <f t="shared" si="3"/>
        <v>0</v>
      </c>
    </row>
    <row r="34" spans="1:24" ht="18.75" customHeight="1" x14ac:dyDescent="0.35">
      <c r="A34" s="31">
        <v>15800</v>
      </c>
      <c r="B34" s="35">
        <v>-5</v>
      </c>
      <c r="C34" s="36">
        <v>406.70000000000005</v>
      </c>
      <c r="D34" s="36">
        <v>411.70000000000005</v>
      </c>
      <c r="E34" s="2"/>
      <c r="F34" s="2"/>
      <c r="G34" s="2"/>
      <c r="H34" s="2"/>
      <c r="I34" s="2"/>
      <c r="J34" s="109">
        <v>7426</v>
      </c>
      <c r="K34" s="110">
        <v>3359</v>
      </c>
      <c r="L34" s="2"/>
      <c r="M34" s="2"/>
      <c r="N34" s="31">
        <v>12300</v>
      </c>
      <c r="O34" s="35">
        <v>19.899999999999977</v>
      </c>
      <c r="P34" s="36">
        <v>424.1</v>
      </c>
      <c r="Q34" s="37">
        <v>404.20000000000005</v>
      </c>
      <c r="R34" s="2">
        <f t="shared" si="0"/>
        <v>-7426</v>
      </c>
      <c r="S34" s="2"/>
      <c r="T34" s="25">
        <v>404.20000000000005</v>
      </c>
      <c r="V34" s="100">
        <f t="shared" si="1"/>
        <v>4067</v>
      </c>
      <c r="W34">
        <f t="shared" si="2"/>
        <v>0</v>
      </c>
      <c r="X34">
        <f t="shared" si="3"/>
        <v>0</v>
      </c>
    </row>
    <row r="35" spans="1:24" ht="18.75" customHeight="1" x14ac:dyDescent="0.35">
      <c r="A35" s="31">
        <v>15750</v>
      </c>
      <c r="B35" s="35">
        <v>-95.100000000000009</v>
      </c>
      <c r="C35" s="36">
        <v>-0.5</v>
      </c>
      <c r="D35" s="36">
        <v>94.600000000000009</v>
      </c>
      <c r="E35" s="2"/>
      <c r="F35" s="2"/>
      <c r="G35" s="2"/>
      <c r="H35" s="2"/>
      <c r="I35" s="2"/>
      <c r="J35" s="109">
        <v>1258</v>
      </c>
      <c r="K35" s="110">
        <v>1263</v>
      </c>
      <c r="L35" s="2"/>
      <c r="M35" s="2"/>
      <c r="N35" s="31">
        <v>12250</v>
      </c>
      <c r="O35" s="35">
        <v>83.800000000000011</v>
      </c>
      <c r="P35" s="36">
        <v>229.3</v>
      </c>
      <c r="Q35" s="37">
        <v>145.5</v>
      </c>
      <c r="R35" s="2">
        <f t="shared" si="0"/>
        <v>-1258</v>
      </c>
      <c r="S35" s="2"/>
      <c r="T35" s="25">
        <v>145.5</v>
      </c>
      <c r="V35" s="100">
        <f t="shared" si="1"/>
        <v>5</v>
      </c>
      <c r="W35">
        <f t="shared" si="2"/>
        <v>0</v>
      </c>
      <c r="X35">
        <f t="shared" si="3"/>
        <v>0</v>
      </c>
    </row>
    <row r="36" spans="1:24" ht="18.75" customHeight="1" x14ac:dyDescent="0.35">
      <c r="A36" s="31">
        <v>15700</v>
      </c>
      <c r="B36" s="35">
        <v>22.299999999999997</v>
      </c>
      <c r="C36" s="36">
        <v>-43.400000000000006</v>
      </c>
      <c r="D36" s="36">
        <v>-65.7</v>
      </c>
      <c r="E36" s="2"/>
      <c r="F36" s="2"/>
      <c r="G36" s="2"/>
      <c r="H36" s="2"/>
      <c r="I36" s="2"/>
      <c r="J36" s="109">
        <v>6342</v>
      </c>
      <c r="K36" s="110">
        <v>6776</v>
      </c>
      <c r="L36" s="2"/>
      <c r="M36" s="2"/>
      <c r="N36" s="31">
        <v>12200</v>
      </c>
      <c r="O36" s="35">
        <v>11.300000000000011</v>
      </c>
      <c r="P36" s="36">
        <v>490.8</v>
      </c>
      <c r="Q36" s="37">
        <v>479.5</v>
      </c>
      <c r="R36" s="2">
        <f t="shared" si="0"/>
        <v>-6342</v>
      </c>
      <c r="S36" s="2"/>
      <c r="T36" s="25">
        <v>479.5</v>
      </c>
      <c r="V36" s="100">
        <f t="shared" si="1"/>
        <v>434</v>
      </c>
      <c r="W36">
        <f t="shared" si="2"/>
        <v>1</v>
      </c>
      <c r="X36">
        <f t="shared" si="3"/>
        <v>1</v>
      </c>
    </row>
    <row r="37" spans="1:24" ht="18.75" customHeight="1" x14ac:dyDescent="0.35">
      <c r="A37" s="31">
        <v>15650</v>
      </c>
      <c r="B37" s="35">
        <v>8.1999999999999886</v>
      </c>
      <c r="C37" s="36">
        <v>419.3</v>
      </c>
      <c r="D37" s="36">
        <v>411.1</v>
      </c>
      <c r="E37" s="2"/>
      <c r="F37" s="2"/>
      <c r="G37" s="2"/>
      <c r="H37" s="2"/>
      <c r="I37" s="2"/>
      <c r="J37" s="109">
        <v>4503</v>
      </c>
      <c r="K37" s="110">
        <v>310</v>
      </c>
      <c r="L37" s="2"/>
      <c r="M37" s="2"/>
      <c r="N37" s="31">
        <v>12150</v>
      </c>
      <c r="O37" s="35">
        <v>4</v>
      </c>
      <c r="P37" s="36">
        <v>221.5</v>
      </c>
      <c r="Q37" s="37">
        <v>217.5</v>
      </c>
      <c r="R37" s="2">
        <f t="shared" si="0"/>
        <v>-4503</v>
      </c>
      <c r="S37" s="2"/>
      <c r="T37" s="25">
        <v>217.5</v>
      </c>
      <c r="V37" s="100">
        <f t="shared" si="1"/>
        <v>4193</v>
      </c>
      <c r="W37">
        <f t="shared" si="2"/>
        <v>0</v>
      </c>
      <c r="X37">
        <f t="shared" si="3"/>
        <v>0</v>
      </c>
    </row>
    <row r="38" spans="1:24" ht="18.75" customHeight="1" x14ac:dyDescent="0.35">
      <c r="A38" s="31">
        <v>15600</v>
      </c>
      <c r="B38" s="35">
        <v>165.39999999999998</v>
      </c>
      <c r="C38" s="36">
        <v>883.7</v>
      </c>
      <c r="D38" s="36">
        <v>718.30000000000007</v>
      </c>
      <c r="E38" s="2"/>
      <c r="F38" s="2"/>
      <c r="G38" s="2"/>
      <c r="H38" s="2"/>
      <c r="I38" s="2"/>
      <c r="J38" s="109">
        <v>10925</v>
      </c>
      <c r="K38" s="110">
        <v>2088</v>
      </c>
      <c r="L38" s="2"/>
      <c r="M38" s="2"/>
      <c r="N38" s="31">
        <v>12100</v>
      </c>
      <c r="O38" s="35">
        <v>-60.5</v>
      </c>
      <c r="P38" s="36">
        <v>222.10000000000002</v>
      </c>
      <c r="Q38" s="37">
        <v>282.60000000000002</v>
      </c>
      <c r="R38" s="2">
        <f t="shared" si="0"/>
        <v>-10925</v>
      </c>
      <c r="S38" s="2"/>
      <c r="T38" s="25">
        <v>282.60000000000002</v>
      </c>
      <c r="V38" s="100">
        <f t="shared" si="1"/>
        <v>8837</v>
      </c>
      <c r="W38">
        <f t="shared" si="2"/>
        <v>0</v>
      </c>
      <c r="X38">
        <f t="shared" si="3"/>
        <v>0</v>
      </c>
    </row>
    <row r="39" spans="1:24" ht="18.75" customHeight="1" x14ac:dyDescent="0.35">
      <c r="A39" s="31">
        <v>15550</v>
      </c>
      <c r="B39" s="35">
        <v>46.400000000000006</v>
      </c>
      <c r="C39" s="36">
        <v>183</v>
      </c>
      <c r="D39" s="36">
        <v>136.6</v>
      </c>
      <c r="E39" s="2"/>
      <c r="F39" s="2"/>
      <c r="G39" s="2"/>
      <c r="H39" s="2"/>
      <c r="I39" s="2"/>
      <c r="J39" s="109">
        <v>2009</v>
      </c>
      <c r="K39" s="110">
        <v>179</v>
      </c>
      <c r="L39" s="2"/>
      <c r="M39" s="2"/>
      <c r="N39" s="31">
        <v>12050</v>
      </c>
      <c r="O39" s="35">
        <v>-15.100000000000023</v>
      </c>
      <c r="P39" s="36">
        <v>411.6</v>
      </c>
      <c r="Q39" s="37">
        <v>426.70000000000005</v>
      </c>
      <c r="R39" s="2">
        <f t="shared" si="0"/>
        <v>-2009</v>
      </c>
      <c r="S39" s="2"/>
      <c r="T39" s="25">
        <v>426.70000000000005</v>
      </c>
      <c r="V39" s="100">
        <f t="shared" si="1"/>
        <v>1830</v>
      </c>
      <c r="W39">
        <f t="shared" si="2"/>
        <v>0</v>
      </c>
      <c r="X39">
        <f t="shared" si="3"/>
        <v>0</v>
      </c>
    </row>
    <row r="40" spans="1:24" ht="18.75" customHeight="1" x14ac:dyDescent="0.35">
      <c r="A40" s="31">
        <v>15500</v>
      </c>
      <c r="B40" s="35">
        <v>-27.199999999999932</v>
      </c>
      <c r="C40" s="36">
        <v>728.40000000000009</v>
      </c>
      <c r="D40" s="36">
        <v>755.6</v>
      </c>
      <c r="E40" s="2"/>
      <c r="F40" s="2"/>
      <c r="G40" s="2"/>
      <c r="H40" s="2"/>
      <c r="I40" s="2"/>
      <c r="J40" s="109">
        <v>14202</v>
      </c>
      <c r="K40" s="110">
        <v>6918</v>
      </c>
      <c r="L40" s="2" t="s">
        <v>145</v>
      </c>
      <c r="M40" s="2" t="s">
        <v>146</v>
      </c>
      <c r="N40" s="31">
        <v>12000</v>
      </c>
      <c r="O40" s="35">
        <v>28.5</v>
      </c>
      <c r="P40" s="36">
        <v>1522</v>
      </c>
      <c r="Q40" s="37">
        <v>1493.5</v>
      </c>
      <c r="R40" s="2">
        <f t="shared" si="0"/>
        <v>-14202</v>
      </c>
      <c r="S40" s="2"/>
      <c r="T40" s="25">
        <v>1493.5</v>
      </c>
      <c r="V40" s="100">
        <f t="shared" si="1"/>
        <v>7284</v>
      </c>
      <c r="W40">
        <f t="shared" si="2"/>
        <v>0</v>
      </c>
      <c r="X40">
        <f t="shared" si="3"/>
        <v>0</v>
      </c>
    </row>
    <row r="41" spans="1:24" ht="18.75" customHeight="1" x14ac:dyDescent="0.35">
      <c r="A41" s="31">
        <v>15450</v>
      </c>
      <c r="B41" s="35">
        <v>0.90000000000000568</v>
      </c>
      <c r="C41" s="36">
        <v>241.20000000000002</v>
      </c>
      <c r="D41" s="36">
        <v>240.3</v>
      </c>
      <c r="E41" s="2"/>
      <c r="F41" s="2"/>
      <c r="G41" s="2"/>
      <c r="H41" s="2"/>
      <c r="I41" s="2"/>
      <c r="J41" s="109">
        <v>2526</v>
      </c>
      <c r="K41" s="110">
        <v>114</v>
      </c>
      <c r="L41" s="2">
        <f ca="1">SUM(J10:INDIRECT("J"&amp;(Ueberhaenge!AB4-1)))</f>
        <v>58913</v>
      </c>
      <c r="M41" s="2">
        <f ca="1">SUM(K10:INDIRECT("K"&amp;(Ueberhaenge!AB4-1)))</f>
        <v>95217</v>
      </c>
      <c r="N41" s="31">
        <v>11950</v>
      </c>
      <c r="O41" s="35">
        <v>-31.100000000000023</v>
      </c>
      <c r="P41" s="36">
        <v>357.3</v>
      </c>
      <c r="Q41" s="37">
        <v>388.40000000000003</v>
      </c>
      <c r="R41" s="2">
        <f t="shared" si="0"/>
        <v>-2526</v>
      </c>
      <c r="S41" s="2"/>
      <c r="T41" s="25">
        <v>388.40000000000003</v>
      </c>
      <c r="V41" s="100">
        <f t="shared" si="1"/>
        <v>2412</v>
      </c>
      <c r="W41">
        <f t="shared" si="2"/>
        <v>0</v>
      </c>
      <c r="X41">
        <f t="shared" si="3"/>
        <v>0</v>
      </c>
    </row>
    <row r="42" spans="1:24" ht="18.75" customHeight="1" x14ac:dyDescent="0.35">
      <c r="A42" s="31">
        <v>15400</v>
      </c>
      <c r="B42" s="35">
        <v>44</v>
      </c>
      <c r="C42" s="36">
        <v>341.5</v>
      </c>
      <c r="D42" s="36">
        <v>297.5</v>
      </c>
      <c r="E42" s="2"/>
      <c r="F42" s="2"/>
      <c r="G42" s="2"/>
      <c r="H42" s="2"/>
      <c r="I42" s="2"/>
      <c r="J42" s="109">
        <v>4599</v>
      </c>
      <c r="K42" s="110">
        <v>1184</v>
      </c>
      <c r="L42" s="2">
        <f ca="1">SUM(INDIRECT("J"&amp;(Ueberhaenge!AB4)):J50)</f>
        <v>98086</v>
      </c>
      <c r="M42" s="2">
        <f ca="1">SUM(INDIRECT("K"&amp;(Ueberhaenge!AB4)):K50)</f>
        <v>21214</v>
      </c>
      <c r="N42" s="31">
        <v>11900</v>
      </c>
      <c r="O42" s="35">
        <v>13.5</v>
      </c>
      <c r="P42" s="36">
        <v>704.5</v>
      </c>
      <c r="Q42" s="37">
        <v>691</v>
      </c>
      <c r="R42" s="2">
        <f t="shared" si="0"/>
        <v>-4599</v>
      </c>
      <c r="S42" s="2"/>
      <c r="T42" s="25">
        <v>691</v>
      </c>
      <c r="V42" s="100">
        <f t="shared" si="1"/>
        <v>3415</v>
      </c>
      <c r="W42">
        <f t="shared" si="2"/>
        <v>0</v>
      </c>
      <c r="X42">
        <f t="shared" si="3"/>
        <v>0</v>
      </c>
    </row>
    <row r="43" spans="1:24" ht="18.75" customHeight="1" x14ac:dyDescent="0.35">
      <c r="A43" s="31">
        <v>15350</v>
      </c>
      <c r="B43" s="35">
        <v>6.2999999999999972</v>
      </c>
      <c r="C43" s="36">
        <v>126.5</v>
      </c>
      <c r="D43" s="36">
        <v>120.2</v>
      </c>
      <c r="E43" s="2"/>
      <c r="F43" s="2"/>
      <c r="G43" s="2"/>
      <c r="H43" s="2"/>
      <c r="I43" s="2"/>
      <c r="J43" s="109">
        <v>1397</v>
      </c>
      <c r="K43" s="110">
        <v>132</v>
      </c>
      <c r="L43" s="2"/>
      <c r="M43" s="2"/>
      <c r="N43" s="31">
        <v>11850</v>
      </c>
      <c r="O43" s="35">
        <v>13.400000000000006</v>
      </c>
      <c r="P43" s="36">
        <v>241.70000000000002</v>
      </c>
      <c r="Q43" s="37">
        <v>228.3</v>
      </c>
      <c r="R43" s="2">
        <f t="shared" si="0"/>
        <v>-1397</v>
      </c>
      <c r="S43" s="2"/>
      <c r="T43" s="25">
        <v>228.3</v>
      </c>
      <c r="V43" s="100">
        <f t="shared" si="1"/>
        <v>1265</v>
      </c>
      <c r="W43">
        <f t="shared" si="2"/>
        <v>0</v>
      </c>
      <c r="X43">
        <f t="shared" si="3"/>
        <v>0</v>
      </c>
    </row>
    <row r="44" spans="1:24" ht="18.75" customHeight="1" x14ac:dyDescent="0.35">
      <c r="A44" s="31">
        <v>15300</v>
      </c>
      <c r="B44" s="35">
        <v>-8.7999999999999545</v>
      </c>
      <c r="C44" s="36">
        <v>706.7</v>
      </c>
      <c r="D44" s="36">
        <v>715.5</v>
      </c>
      <c r="E44" s="2"/>
      <c r="F44" s="2"/>
      <c r="G44" s="2"/>
      <c r="H44" s="2"/>
      <c r="I44" s="2"/>
      <c r="J44" s="109">
        <v>7468</v>
      </c>
      <c r="K44" s="110">
        <v>401</v>
      </c>
      <c r="L44" s="2"/>
      <c r="M44" s="2"/>
      <c r="N44" s="31">
        <v>11800</v>
      </c>
      <c r="O44" s="35">
        <v>-25.799999999999955</v>
      </c>
      <c r="P44" s="36">
        <v>1246.2</v>
      </c>
      <c r="Q44" s="37">
        <v>1272</v>
      </c>
      <c r="R44" s="2">
        <f t="shared" si="0"/>
        <v>-7468</v>
      </c>
      <c r="S44" s="2"/>
      <c r="T44" s="25">
        <v>1272</v>
      </c>
      <c r="V44" s="100">
        <f t="shared" si="1"/>
        <v>7067</v>
      </c>
      <c r="W44">
        <f t="shared" si="2"/>
        <v>0</v>
      </c>
      <c r="X44">
        <f t="shared" si="3"/>
        <v>0</v>
      </c>
    </row>
    <row r="45" spans="1:24" ht="18.75" customHeight="1" x14ac:dyDescent="0.35">
      <c r="A45" s="31">
        <v>15250</v>
      </c>
      <c r="B45" s="35">
        <v>1.4000000000000057</v>
      </c>
      <c r="C45" s="36">
        <v>166.9</v>
      </c>
      <c r="D45" s="36">
        <v>165.5</v>
      </c>
      <c r="E45" s="2"/>
      <c r="F45" s="2"/>
      <c r="G45" s="2"/>
      <c r="H45" s="2"/>
      <c r="I45" s="2"/>
      <c r="J45" s="109">
        <v>1773</v>
      </c>
      <c r="K45" s="110">
        <v>104</v>
      </c>
      <c r="L45" s="2"/>
      <c r="M45" s="2"/>
      <c r="N45" s="31">
        <v>11750</v>
      </c>
      <c r="O45" s="35">
        <v>-0.5</v>
      </c>
      <c r="P45" s="36">
        <v>642.40000000000009</v>
      </c>
      <c r="Q45" s="37">
        <v>642.90000000000009</v>
      </c>
      <c r="R45" s="2">
        <f t="shared" si="0"/>
        <v>-1773</v>
      </c>
      <c r="S45" s="2"/>
      <c r="T45" s="25">
        <v>642.90000000000009</v>
      </c>
      <c r="V45" s="100">
        <f t="shared" si="1"/>
        <v>1669</v>
      </c>
      <c r="W45">
        <f t="shared" si="2"/>
        <v>0</v>
      </c>
      <c r="X45">
        <f t="shared" si="3"/>
        <v>0</v>
      </c>
    </row>
    <row r="46" spans="1:24" ht="18.75" customHeight="1" x14ac:dyDescent="0.35">
      <c r="A46" s="31">
        <v>15200</v>
      </c>
      <c r="B46" s="35">
        <v>7.7999999999999545</v>
      </c>
      <c r="C46" s="36">
        <v>521.5</v>
      </c>
      <c r="D46" s="36">
        <v>513.70000000000005</v>
      </c>
      <c r="E46" s="2"/>
      <c r="F46" s="2"/>
      <c r="G46" s="2"/>
      <c r="H46" s="2"/>
      <c r="I46" s="2"/>
      <c r="J46" s="109">
        <v>5974</v>
      </c>
      <c r="K46" s="110">
        <v>759</v>
      </c>
      <c r="L46" s="2"/>
      <c r="M46" s="2"/>
      <c r="N46" s="31">
        <v>11700</v>
      </c>
      <c r="O46" s="35">
        <v>18.900000000000091</v>
      </c>
      <c r="P46" s="36">
        <v>705.40000000000009</v>
      </c>
      <c r="Q46" s="37">
        <v>686.5</v>
      </c>
      <c r="R46" s="2">
        <f t="shared" si="0"/>
        <v>-5974</v>
      </c>
      <c r="S46" s="2"/>
      <c r="T46" s="25">
        <v>686.5</v>
      </c>
      <c r="V46" s="100">
        <f t="shared" si="1"/>
        <v>5215</v>
      </c>
      <c r="W46">
        <f t="shared" si="2"/>
        <v>0</v>
      </c>
      <c r="X46">
        <f t="shared" si="3"/>
        <v>0</v>
      </c>
    </row>
    <row r="47" spans="1:24" ht="18.75" customHeight="1" x14ac:dyDescent="0.35">
      <c r="A47" s="31">
        <v>15150</v>
      </c>
      <c r="B47" s="35">
        <v>1</v>
      </c>
      <c r="C47" s="36">
        <v>58.5</v>
      </c>
      <c r="D47" s="36">
        <v>57.5</v>
      </c>
      <c r="E47" s="2"/>
      <c r="F47" s="2"/>
      <c r="G47" s="2"/>
      <c r="H47" s="2"/>
      <c r="I47" s="2"/>
      <c r="J47" s="109">
        <v>687</v>
      </c>
      <c r="K47" s="110">
        <v>102</v>
      </c>
      <c r="L47" s="2"/>
      <c r="M47" s="2"/>
      <c r="N47" s="31">
        <v>11650</v>
      </c>
      <c r="O47" s="35">
        <v>0.39999999999999858</v>
      </c>
      <c r="P47" s="36">
        <v>18.8</v>
      </c>
      <c r="Q47" s="37">
        <v>18.400000000000002</v>
      </c>
      <c r="R47" s="2">
        <f t="shared" si="0"/>
        <v>-687</v>
      </c>
      <c r="S47" s="2"/>
      <c r="T47" s="25">
        <v>18.400000000000002</v>
      </c>
      <c r="V47" s="100">
        <f t="shared" si="1"/>
        <v>585</v>
      </c>
      <c r="W47">
        <f t="shared" si="2"/>
        <v>0</v>
      </c>
      <c r="X47">
        <f t="shared" si="3"/>
        <v>0</v>
      </c>
    </row>
    <row r="48" spans="1:24" ht="18.75" customHeight="1" x14ac:dyDescent="0.35">
      <c r="A48" s="31">
        <v>15100</v>
      </c>
      <c r="B48" s="35">
        <v>237.09999999999991</v>
      </c>
      <c r="C48" s="36">
        <v>1689</v>
      </c>
      <c r="D48" s="36">
        <v>1451.9</v>
      </c>
      <c r="E48" s="2"/>
      <c r="F48" s="2"/>
      <c r="G48" s="2"/>
      <c r="H48" s="2"/>
      <c r="I48" s="2"/>
      <c r="J48" s="109">
        <v>17051</v>
      </c>
      <c r="K48" s="110">
        <v>161</v>
      </c>
      <c r="L48" s="2"/>
      <c r="M48" s="2"/>
      <c r="N48" s="31">
        <v>11600</v>
      </c>
      <c r="O48" s="35">
        <v>57.099999999999909</v>
      </c>
      <c r="P48" s="36">
        <v>1220.8</v>
      </c>
      <c r="Q48" s="37">
        <v>1163.7</v>
      </c>
      <c r="R48" s="2">
        <f t="shared" si="0"/>
        <v>-17051</v>
      </c>
      <c r="S48" s="2"/>
      <c r="T48" s="25">
        <v>1163.7</v>
      </c>
      <c r="V48" s="100">
        <f t="shared" si="1"/>
        <v>16890</v>
      </c>
      <c r="W48">
        <f t="shared" si="2"/>
        <v>0</v>
      </c>
      <c r="X48">
        <f t="shared" si="3"/>
        <v>0</v>
      </c>
    </row>
    <row r="49" spans="1:24" ht="18.75" customHeight="1" x14ac:dyDescent="0.35">
      <c r="A49" s="31">
        <v>15050</v>
      </c>
      <c r="B49" s="35">
        <v>2.2000000000000028</v>
      </c>
      <c r="C49" s="36">
        <v>80.800000000000011</v>
      </c>
      <c r="D49" s="36">
        <v>78.600000000000009</v>
      </c>
      <c r="E49" s="2"/>
      <c r="F49" s="2"/>
      <c r="G49" s="2"/>
      <c r="H49" s="2"/>
      <c r="I49" s="2"/>
      <c r="J49" s="109">
        <v>824</v>
      </c>
      <c r="K49" s="110">
        <v>16</v>
      </c>
      <c r="L49" s="2"/>
      <c r="M49" s="2"/>
      <c r="N49" s="31">
        <v>11550</v>
      </c>
      <c r="O49" s="35">
        <v>0</v>
      </c>
      <c r="P49" s="36">
        <v>358.8</v>
      </c>
      <c r="Q49" s="37">
        <v>358.8</v>
      </c>
      <c r="R49" s="2">
        <f t="shared" si="0"/>
        <v>-824</v>
      </c>
      <c r="S49" s="2"/>
      <c r="T49" s="25">
        <v>358.8</v>
      </c>
      <c r="V49" s="100">
        <f t="shared" si="1"/>
        <v>808</v>
      </c>
      <c r="W49">
        <f t="shared" si="2"/>
        <v>0</v>
      </c>
      <c r="X49">
        <f t="shared" si="3"/>
        <v>0</v>
      </c>
    </row>
    <row r="50" spans="1:24" ht="18.75" customHeight="1" thickBot="1" x14ac:dyDescent="0.4">
      <c r="A50" s="31">
        <v>15000</v>
      </c>
      <c r="B50" s="35">
        <v>77.400000000000091</v>
      </c>
      <c r="C50" s="40">
        <v>1584.1000000000001</v>
      </c>
      <c r="D50" s="40">
        <v>1506.7</v>
      </c>
      <c r="E50" s="2"/>
      <c r="F50" s="2"/>
      <c r="G50" s="2"/>
      <c r="H50" s="2"/>
      <c r="I50" s="2"/>
      <c r="J50" s="109">
        <v>16548</v>
      </c>
      <c r="K50" s="110">
        <v>707</v>
      </c>
      <c r="L50" s="2"/>
      <c r="M50" s="2"/>
      <c r="N50" s="38">
        <v>11500</v>
      </c>
      <c r="O50" s="35">
        <v>41.400000000000091</v>
      </c>
      <c r="P50" s="36">
        <v>1775.1000000000001</v>
      </c>
      <c r="Q50" s="41">
        <v>1733.7</v>
      </c>
      <c r="R50" s="2">
        <f t="shared" si="0"/>
        <v>-16548</v>
      </c>
      <c r="S50" s="2"/>
      <c r="T50" s="25">
        <v>1733.7</v>
      </c>
      <c r="V50" s="100">
        <f t="shared" si="1"/>
        <v>15841</v>
      </c>
      <c r="W50">
        <f t="shared" si="2"/>
        <v>0</v>
      </c>
      <c r="X50">
        <f t="shared" si="3"/>
        <v>0</v>
      </c>
    </row>
    <row r="51" spans="1:24" ht="28.5" customHeight="1" thickBot="1" x14ac:dyDescent="0.4">
      <c r="A51" s="150"/>
      <c r="B51" s="3" t="s">
        <v>190</v>
      </c>
      <c r="C51" s="2"/>
      <c r="D51" s="2"/>
      <c r="E51" s="2"/>
      <c r="F51" s="2"/>
      <c r="G51" s="2"/>
      <c r="H51" s="2"/>
      <c r="I51" s="2"/>
      <c r="J51" s="2"/>
      <c r="K51" s="2"/>
      <c r="L51" s="2"/>
      <c r="M51" s="2"/>
      <c r="N51" s="2"/>
      <c r="O51" s="44"/>
      <c r="P51" s="44"/>
      <c r="Q51" s="44"/>
      <c r="R51" s="2"/>
      <c r="S51" s="2"/>
    </row>
    <row r="52" spans="1:24" ht="60.75" customHeight="1" thickBot="1" x14ac:dyDescent="0.35">
      <c r="A52" s="150"/>
      <c r="B52" s="163" t="s">
        <v>39</v>
      </c>
      <c r="C52" s="164"/>
      <c r="D52" s="165"/>
      <c r="E52" s="2"/>
      <c r="F52" s="113" t="e">
        <f>ROUND(Ueberhaenge!G6,0)</f>
        <v>#VALUE!</v>
      </c>
      <c r="G52" s="114" t="s">
        <v>192</v>
      </c>
      <c r="H52" s="2"/>
      <c r="I52" s="73" t="s">
        <v>147</v>
      </c>
      <c r="J52" s="104">
        <f>SUM(J10:J50)</f>
        <v>156999</v>
      </c>
      <c r="K52" s="104">
        <f>SUM(K10:K50)</f>
        <v>116431</v>
      </c>
      <c r="L52" s="2"/>
      <c r="M52" s="2"/>
      <c r="N52" s="2"/>
      <c r="O52" s="163" t="s">
        <v>38</v>
      </c>
      <c r="P52" s="164"/>
      <c r="Q52" s="165"/>
      <c r="R52" s="2"/>
      <c r="S52" s="2"/>
    </row>
    <row r="53" spans="1:24" x14ac:dyDescent="0.3">
      <c r="A53" s="21"/>
      <c r="B53" s="2"/>
      <c r="C53" s="2"/>
      <c r="D53" s="2"/>
      <c r="E53" s="2"/>
      <c r="F53" s="2"/>
      <c r="G53" s="2"/>
      <c r="H53" s="2"/>
      <c r="I53" s="2"/>
      <c r="J53" s="2"/>
      <c r="K53" s="2"/>
      <c r="L53" s="2"/>
      <c r="M53" s="2"/>
      <c r="N53" s="2"/>
      <c r="O53" s="2"/>
      <c r="P53" s="2"/>
      <c r="Q53" s="2"/>
      <c r="R53" s="2"/>
      <c r="S53" s="2"/>
    </row>
    <row r="54" spans="1:24" ht="18" x14ac:dyDescent="0.35">
      <c r="A54" s="42" t="s">
        <v>36</v>
      </c>
      <c r="B54" s="42"/>
      <c r="C54" s="42"/>
      <c r="D54" s="42"/>
      <c r="E54" s="28"/>
      <c r="F54" s="28"/>
      <c r="G54" s="28" t="str">
        <f>Infos!B33</f>
        <v>2023-09+2023-10</v>
      </c>
      <c r="H54" s="28"/>
      <c r="I54" s="2"/>
      <c r="J54" s="2"/>
      <c r="K54" s="2"/>
      <c r="L54" s="2"/>
      <c r="M54" s="2"/>
      <c r="N54" s="42" t="s">
        <v>36</v>
      </c>
      <c r="O54" s="42"/>
      <c r="P54" s="42"/>
      <c r="Q54" s="42"/>
      <c r="R54" s="2"/>
      <c r="S54" s="2"/>
    </row>
    <row r="55" spans="1:24" ht="18" x14ac:dyDescent="0.35">
      <c r="A55" s="43" t="s">
        <v>37</v>
      </c>
      <c r="B55" s="43"/>
      <c r="C55" s="43"/>
      <c r="D55" s="43"/>
      <c r="E55" s="28"/>
      <c r="F55" s="28"/>
      <c r="G55" t="str">
        <f>Infos!B32</f>
        <v>2023-10</v>
      </c>
      <c r="H55" s="28"/>
      <c r="I55" s="71" t="s">
        <v>141</v>
      </c>
      <c r="J55" s="2"/>
      <c r="K55" s="2"/>
      <c r="L55" s="2"/>
      <c r="M55" s="2"/>
      <c r="N55" s="43" t="s">
        <v>37</v>
      </c>
      <c r="O55" s="43"/>
      <c r="P55" s="43"/>
      <c r="Q55" s="43"/>
      <c r="R55" s="2"/>
      <c r="S55" s="2"/>
    </row>
    <row r="56" spans="1:24" x14ac:dyDescent="0.3">
      <c r="A56" s="28"/>
      <c r="B56" s="28"/>
      <c r="C56" s="28"/>
      <c r="D56" s="28"/>
      <c r="E56" s="28"/>
      <c r="F56" s="28"/>
      <c r="G56" s="28"/>
      <c r="H56" s="28"/>
      <c r="I56" s="2"/>
      <c r="J56" s="2"/>
      <c r="K56" s="2"/>
      <c r="L56" s="2"/>
      <c r="M56" s="2"/>
      <c r="N56" s="2"/>
      <c r="O56" s="2"/>
      <c r="P56" s="2"/>
      <c r="Q56" s="2"/>
      <c r="R56" s="2"/>
      <c r="S56" s="2"/>
    </row>
    <row r="57" spans="1:24"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4" x14ac:dyDescent="0.3">
      <c r="A58" s="28"/>
      <c r="B58" s="28"/>
      <c r="C58" s="28"/>
      <c r="D58" s="28"/>
      <c r="E58" s="28"/>
      <c r="F58" s="28"/>
      <c r="G58" s="28"/>
      <c r="H58" s="28"/>
      <c r="I58" s="2"/>
      <c r="J58" s="2"/>
      <c r="K58" s="2"/>
      <c r="L58" s="2"/>
      <c r="M58" s="2"/>
      <c r="N58" s="2"/>
      <c r="O58" s="2"/>
      <c r="P58" s="2"/>
      <c r="Q58" s="2"/>
      <c r="R58" s="2"/>
      <c r="S58" s="2"/>
    </row>
    <row r="59" spans="1:24" x14ac:dyDescent="0.3">
      <c r="A59" s="28"/>
      <c r="B59" s="28"/>
      <c r="C59" s="28"/>
      <c r="D59" s="28"/>
      <c r="E59" s="28"/>
      <c r="F59" s="28"/>
      <c r="G59" s="28"/>
      <c r="H59" s="28"/>
      <c r="I59" s="2"/>
      <c r="J59" s="2"/>
      <c r="K59" s="2"/>
      <c r="L59" s="2"/>
      <c r="M59" s="2"/>
      <c r="N59" s="2"/>
      <c r="O59" s="2"/>
      <c r="P59" s="2"/>
      <c r="Q59" s="2"/>
      <c r="R59" s="2"/>
      <c r="S59" s="2"/>
    </row>
    <row r="60" spans="1:24" x14ac:dyDescent="0.3">
      <c r="A60" s="28"/>
      <c r="B60" s="28"/>
      <c r="C60" s="28"/>
      <c r="D60" s="28"/>
      <c r="E60" s="28"/>
      <c r="F60" s="28"/>
      <c r="G60" s="28"/>
      <c r="H60" s="28"/>
      <c r="I60" s="2"/>
      <c r="J60" s="2"/>
      <c r="K60" s="2"/>
      <c r="L60" s="2"/>
      <c r="M60" s="2"/>
      <c r="N60" s="2"/>
      <c r="O60" s="2"/>
      <c r="P60" s="2"/>
      <c r="Q60" s="2"/>
      <c r="R60" s="2"/>
      <c r="S60" s="2"/>
    </row>
    <row r="61" spans="1:24" x14ac:dyDescent="0.3">
      <c r="A61" s="28"/>
      <c r="B61" s="28"/>
      <c r="C61" s="28"/>
      <c r="D61" s="28"/>
      <c r="E61" s="28"/>
      <c r="F61" s="28"/>
      <c r="G61" s="28"/>
      <c r="H61" s="28"/>
      <c r="I61" s="2"/>
      <c r="J61" s="2"/>
      <c r="K61" s="2"/>
      <c r="L61" s="2"/>
      <c r="M61" s="2"/>
      <c r="N61" s="2"/>
      <c r="O61" s="2"/>
      <c r="P61" s="2"/>
      <c r="Q61" s="2"/>
      <c r="R61" s="2"/>
      <c r="S61" s="2"/>
    </row>
    <row r="62" spans="1:24" x14ac:dyDescent="0.3">
      <c r="A62" s="28"/>
      <c r="B62" s="28"/>
      <c r="C62" s="28"/>
      <c r="D62" s="28"/>
      <c r="E62" s="28"/>
      <c r="F62" s="28"/>
      <c r="G62" s="28"/>
      <c r="H62" s="28"/>
      <c r="I62" s="2"/>
      <c r="J62" s="2"/>
      <c r="K62" s="2"/>
      <c r="L62" s="2"/>
      <c r="M62" s="2"/>
      <c r="N62" s="2"/>
      <c r="O62" s="2"/>
      <c r="P62" s="2"/>
      <c r="Q62" s="2"/>
      <c r="R62" s="2"/>
      <c r="S62" s="2"/>
    </row>
    <row r="63" spans="1:24" x14ac:dyDescent="0.3">
      <c r="A63" s="28"/>
      <c r="B63" s="28"/>
      <c r="C63" s="28"/>
      <c r="D63" s="28"/>
      <c r="E63" s="28"/>
      <c r="F63" s="28"/>
      <c r="G63" s="28"/>
      <c r="H63" s="28"/>
      <c r="I63" s="2"/>
      <c r="J63" s="2"/>
      <c r="K63" s="2"/>
      <c r="L63" s="2"/>
      <c r="M63" s="2"/>
      <c r="N63" s="2"/>
      <c r="O63" s="2"/>
      <c r="P63" s="2"/>
      <c r="Q63" s="2"/>
      <c r="R63" s="2"/>
      <c r="S63" s="2"/>
    </row>
    <row r="64" spans="1:24"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41" zoomScale="60" zoomScaleNormal="70" workbookViewId="0">
      <selection sqref="A1:J55"/>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3.109375" customWidth="1"/>
    <col min="17" max="17" width="13.5546875" customWidth="1"/>
  </cols>
  <sheetData>
    <row r="1" spans="1:22" ht="65.25" customHeight="1" x14ac:dyDescent="0.3">
      <c r="A1" s="169" t="s">
        <v>42</v>
      </c>
      <c r="B1" s="170"/>
      <c r="C1" s="170"/>
      <c r="D1" s="170"/>
      <c r="E1" s="170"/>
      <c r="F1" s="170"/>
      <c r="G1" s="171">
        <f>Ueberhaenge!G1</f>
        <v>45180</v>
      </c>
      <c r="H1" s="172"/>
      <c r="I1" s="54"/>
    </row>
    <row r="2" spans="1:22" x14ac:dyDescent="0.3">
      <c r="A2" s="52"/>
      <c r="B2" s="45"/>
      <c r="C2" s="45"/>
      <c r="D2" s="45"/>
      <c r="E2" s="45"/>
      <c r="F2" s="45"/>
      <c r="G2" s="45"/>
      <c r="H2" s="45"/>
      <c r="I2" s="45"/>
    </row>
    <row r="3" spans="1:22" ht="18" x14ac:dyDescent="0.35">
      <c r="A3" s="25" t="s">
        <v>35</v>
      </c>
      <c r="C3" s="27">
        <f>Ueberhaenge!G2</f>
        <v>4</v>
      </c>
      <c r="D3" s="45"/>
      <c r="E3" s="53" t="s">
        <v>40</v>
      </c>
      <c r="F3" s="55">
        <f>Summery!F3</f>
        <v>0.5</v>
      </c>
      <c r="G3" s="45"/>
      <c r="H3" s="56" t="str">
        <f>IF(Infos!T34="klein","Heute kleiner Verfall","Heute großer Verfall")</f>
        <v>Heute großer Verfall</v>
      </c>
      <c r="I3" s="56"/>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c r="O6" s="180"/>
      <c r="P6" s="180"/>
      <c r="Q6" s="180"/>
      <c r="R6" s="2"/>
      <c r="S6" s="2"/>
    </row>
    <row r="7" spans="1:22" ht="32.25" customHeight="1" thickBot="1" x14ac:dyDescent="0.65">
      <c r="A7" s="177" t="s">
        <v>3</v>
      </c>
      <c r="B7" s="175" t="str">
        <f xml:space="preserve"> "Front: " &amp; Ueberhaenge!D8</f>
        <v>Front: 2023-09</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c r="P8" s="167"/>
      <c r="Q8" s="168"/>
      <c r="R8" s="2"/>
      <c r="S8" s="2"/>
    </row>
    <row r="9" spans="1:22" ht="18.600000000000001" thickBot="1" x14ac:dyDescent="0.4">
      <c r="A9" s="179"/>
      <c r="B9" s="47" t="s">
        <v>34</v>
      </c>
      <c r="C9" s="46">
        <f>Ueberhaenge!G5</f>
        <v>45180</v>
      </c>
      <c r="D9" s="46">
        <f>IF(WEEKDAY(C9,2)=1,C9-3,C9-1)</f>
        <v>45177</v>
      </c>
      <c r="E9" s="22"/>
      <c r="I9" s="2"/>
      <c r="J9" s="2"/>
      <c r="K9" s="2"/>
      <c r="L9" s="2"/>
      <c r="M9" s="2"/>
      <c r="N9" s="49"/>
      <c r="O9" s="24"/>
      <c r="P9" s="23"/>
      <c r="Q9" s="23"/>
      <c r="R9" s="2"/>
      <c r="S9" s="2"/>
    </row>
    <row r="10" spans="1:22" ht="18" x14ac:dyDescent="0.35">
      <c r="A10" s="31">
        <f>Summery!A10</f>
        <v>17000</v>
      </c>
      <c r="B10" s="32">
        <f>Summery!B10</f>
        <v>-17.200000000000045</v>
      </c>
      <c r="C10" s="33">
        <f>Summery!C10</f>
        <v>-419.20000000000005</v>
      </c>
      <c r="D10" s="34">
        <f>Summery!D10</f>
        <v>-402</v>
      </c>
      <c r="E10" s="2"/>
      <c r="F10" s="2"/>
      <c r="G10" s="2"/>
      <c r="H10" s="2"/>
      <c r="I10" s="2"/>
      <c r="J10" s="2"/>
      <c r="K10" s="2"/>
      <c r="L10" s="2"/>
      <c r="M10" s="2"/>
      <c r="N10" s="31"/>
      <c r="O10" s="35"/>
      <c r="P10" s="36"/>
      <c r="Q10" s="37"/>
      <c r="R10" s="2"/>
      <c r="S10" s="2"/>
      <c r="T10" s="25"/>
    </row>
    <row r="11" spans="1:22" ht="18" x14ac:dyDescent="0.35">
      <c r="A11" s="31">
        <f>Summery!A11</f>
        <v>16950</v>
      </c>
      <c r="B11" s="35">
        <f>Summery!B11</f>
        <v>0</v>
      </c>
      <c r="C11" s="36">
        <f>Summery!C11</f>
        <v>-50.300000000000004</v>
      </c>
      <c r="D11" s="37">
        <f>Summery!D11</f>
        <v>-50.300000000000004</v>
      </c>
      <c r="E11" s="2"/>
      <c r="F11" s="2"/>
      <c r="G11" s="2"/>
      <c r="H11" s="2"/>
      <c r="I11" s="2"/>
      <c r="J11" s="2"/>
      <c r="K11" s="2"/>
      <c r="L11" s="2"/>
      <c r="M11" s="2"/>
      <c r="N11" s="31"/>
      <c r="O11" s="35"/>
      <c r="P11" s="36"/>
      <c r="Q11" s="37"/>
      <c r="R11" s="2"/>
      <c r="S11" s="2"/>
      <c r="T11" s="25"/>
    </row>
    <row r="12" spans="1:22" ht="18" x14ac:dyDescent="0.35">
      <c r="A12" s="31">
        <f>Summery!A12</f>
        <v>16900</v>
      </c>
      <c r="B12" s="35">
        <f>Summery!B12</f>
        <v>1</v>
      </c>
      <c r="C12" s="36">
        <f>Summery!C12</f>
        <v>-427.90000000000003</v>
      </c>
      <c r="D12" s="37">
        <f>Summery!D12</f>
        <v>-428.90000000000003</v>
      </c>
      <c r="E12" s="2"/>
      <c r="F12" s="2"/>
      <c r="G12" s="2"/>
      <c r="H12" s="2"/>
      <c r="I12" s="2"/>
      <c r="J12" s="2"/>
      <c r="K12" s="2"/>
      <c r="L12" s="2"/>
      <c r="M12" s="2"/>
      <c r="N12" s="31"/>
      <c r="O12" s="35"/>
      <c r="P12" s="36"/>
      <c r="Q12" s="37"/>
      <c r="R12" s="2"/>
      <c r="S12" s="2"/>
      <c r="T12" s="25"/>
    </row>
    <row r="13" spans="1:22" ht="18" x14ac:dyDescent="0.35">
      <c r="A13" s="31">
        <f>Summery!A13</f>
        <v>16850</v>
      </c>
      <c r="B13" s="35">
        <f>Summery!B13</f>
        <v>-0.10000000000000142</v>
      </c>
      <c r="C13" s="36">
        <f>Summery!C13</f>
        <v>-63.1</v>
      </c>
      <c r="D13" s="37">
        <f>Summery!D13</f>
        <v>-63</v>
      </c>
      <c r="E13" s="2"/>
      <c r="F13" s="2"/>
      <c r="G13" s="2"/>
      <c r="H13" s="2"/>
      <c r="I13" s="2"/>
      <c r="J13" s="2"/>
      <c r="K13" s="2"/>
      <c r="L13" s="2"/>
      <c r="M13" s="2"/>
      <c r="N13" s="31"/>
      <c r="O13" s="35"/>
      <c r="P13" s="36"/>
      <c r="Q13" s="37"/>
      <c r="R13" s="2"/>
      <c r="S13" s="2"/>
      <c r="T13" s="25"/>
    </row>
    <row r="14" spans="1:22" ht="18" x14ac:dyDescent="0.35">
      <c r="A14" s="31">
        <f>Summery!A14</f>
        <v>16800</v>
      </c>
      <c r="B14" s="35">
        <f>Summery!B14</f>
        <v>0</v>
      </c>
      <c r="C14" s="36">
        <f>Summery!C14</f>
        <v>-375.40000000000003</v>
      </c>
      <c r="D14" s="37">
        <f>Summery!D14</f>
        <v>-375.40000000000003</v>
      </c>
      <c r="E14" s="2"/>
      <c r="F14" s="2"/>
      <c r="G14" s="2"/>
      <c r="H14" s="2"/>
      <c r="I14" s="2"/>
      <c r="J14" s="2"/>
      <c r="K14" s="2"/>
      <c r="L14" s="2"/>
      <c r="M14" s="2"/>
      <c r="N14" s="31"/>
      <c r="O14" s="35"/>
      <c r="P14" s="36"/>
      <c r="Q14" s="37"/>
      <c r="R14" s="2"/>
      <c r="S14" s="2"/>
      <c r="T14" s="25"/>
    </row>
    <row r="15" spans="1:22" ht="18" x14ac:dyDescent="0.35">
      <c r="A15" s="31">
        <f>Summery!A15</f>
        <v>16750</v>
      </c>
      <c r="B15" s="35">
        <f>Summery!B15</f>
        <v>0</v>
      </c>
      <c r="C15" s="36">
        <f>Summery!C15</f>
        <v>-63.300000000000004</v>
      </c>
      <c r="D15" s="37">
        <f>Summery!D15</f>
        <v>-63.300000000000004</v>
      </c>
      <c r="E15" s="2"/>
      <c r="F15" s="2"/>
      <c r="G15" s="2"/>
      <c r="H15" s="2"/>
      <c r="I15" s="2"/>
      <c r="J15" s="2"/>
      <c r="K15" s="2"/>
      <c r="L15" s="2"/>
      <c r="M15" s="2"/>
      <c r="N15" s="31"/>
      <c r="O15" s="35"/>
      <c r="P15" s="36"/>
      <c r="Q15" s="37"/>
      <c r="R15" s="2"/>
      <c r="S15" s="2"/>
      <c r="T15" s="25"/>
    </row>
    <row r="16" spans="1:22" ht="18" x14ac:dyDescent="0.35">
      <c r="A16" s="31">
        <f>Summery!A16</f>
        <v>16700</v>
      </c>
      <c r="B16" s="35">
        <f>Summery!B16</f>
        <v>1</v>
      </c>
      <c r="C16" s="36">
        <f>Summery!C16</f>
        <v>-359.6</v>
      </c>
      <c r="D16" s="37">
        <f>Summery!D16</f>
        <v>-360.6</v>
      </c>
      <c r="E16" s="2"/>
      <c r="F16" s="2"/>
      <c r="G16" s="2"/>
      <c r="H16" s="2"/>
      <c r="I16" s="2"/>
      <c r="J16" s="2"/>
      <c r="K16" s="2"/>
      <c r="L16" s="2"/>
      <c r="M16" s="2"/>
      <c r="N16" s="31"/>
      <c r="O16" s="35"/>
      <c r="P16" s="36"/>
      <c r="Q16" s="37"/>
      <c r="R16" s="2"/>
      <c r="S16" s="2"/>
      <c r="T16" s="25"/>
    </row>
    <row r="17" spans="1:20" ht="18" x14ac:dyDescent="0.35">
      <c r="A17" s="31">
        <f>Summery!A17</f>
        <v>16650</v>
      </c>
      <c r="B17" s="35">
        <f>Summery!B17</f>
        <v>0</v>
      </c>
      <c r="C17" s="36">
        <f>Summery!C17</f>
        <v>-118.2</v>
      </c>
      <c r="D17" s="37">
        <f>Summery!D17</f>
        <v>-118.2</v>
      </c>
      <c r="E17" s="2"/>
      <c r="F17" s="2"/>
      <c r="G17" s="2"/>
      <c r="H17" s="2"/>
      <c r="I17" s="2"/>
      <c r="J17" s="2"/>
      <c r="K17" s="2"/>
      <c r="L17" s="2"/>
      <c r="M17" s="2"/>
      <c r="N17" s="31"/>
      <c r="O17" s="35"/>
      <c r="P17" s="36"/>
      <c r="Q17" s="37"/>
      <c r="R17" s="2"/>
      <c r="S17" s="2"/>
      <c r="T17" s="25"/>
    </row>
    <row r="18" spans="1:20" ht="18" x14ac:dyDescent="0.35">
      <c r="A18" s="31">
        <f>Summery!A18</f>
        <v>16600</v>
      </c>
      <c r="B18" s="35">
        <f>Summery!B18</f>
        <v>-26.400000000000034</v>
      </c>
      <c r="C18" s="36">
        <f>Summery!C18</f>
        <v>-422.40000000000003</v>
      </c>
      <c r="D18" s="37">
        <f>Summery!D18</f>
        <v>-396</v>
      </c>
      <c r="E18" s="2"/>
      <c r="F18" s="2"/>
      <c r="G18" s="2"/>
      <c r="H18" s="2"/>
      <c r="I18" s="2"/>
      <c r="J18" s="2"/>
      <c r="K18" s="2"/>
      <c r="L18" s="2"/>
      <c r="M18" s="2"/>
      <c r="N18" s="31"/>
      <c r="O18" s="35"/>
      <c r="P18" s="36"/>
      <c r="Q18" s="37"/>
      <c r="R18" s="2"/>
      <c r="S18" s="2"/>
      <c r="T18" s="25"/>
    </row>
    <row r="19" spans="1:20" ht="18" x14ac:dyDescent="0.35">
      <c r="A19" s="31">
        <f>Summery!A19</f>
        <v>16550</v>
      </c>
      <c r="B19" s="35">
        <f>Summery!B19</f>
        <v>1.5</v>
      </c>
      <c r="C19" s="36">
        <f>Summery!C19</f>
        <v>-94.2</v>
      </c>
      <c r="D19" s="37">
        <f>Summery!D19</f>
        <v>-95.7</v>
      </c>
      <c r="E19" s="2"/>
      <c r="F19" s="2"/>
      <c r="G19" s="2"/>
      <c r="H19" s="2"/>
      <c r="I19" s="2"/>
      <c r="J19" s="2"/>
      <c r="K19" s="2"/>
      <c r="L19" s="2"/>
      <c r="M19" s="2"/>
      <c r="N19" s="31"/>
      <c r="O19" s="35"/>
      <c r="P19" s="36"/>
      <c r="Q19" s="37"/>
      <c r="R19" s="2"/>
      <c r="S19" s="2"/>
      <c r="T19" s="25"/>
    </row>
    <row r="20" spans="1:20" ht="18" x14ac:dyDescent="0.35">
      <c r="A20" s="31">
        <f>Summery!A20</f>
        <v>16500</v>
      </c>
      <c r="B20" s="35">
        <f>Summery!B20</f>
        <v>9.9999999999909051E-2</v>
      </c>
      <c r="C20" s="36">
        <f>Summery!C20</f>
        <v>-705.40000000000009</v>
      </c>
      <c r="D20" s="37">
        <f>Summery!D20</f>
        <v>-705.5</v>
      </c>
      <c r="E20" s="2"/>
      <c r="F20" s="2"/>
      <c r="G20" s="2"/>
      <c r="H20" s="2"/>
      <c r="I20" s="2"/>
      <c r="J20" s="2"/>
      <c r="K20" s="2"/>
      <c r="L20" s="2"/>
      <c r="M20" s="2"/>
      <c r="N20" s="31"/>
      <c r="O20" s="35"/>
      <c r="P20" s="36"/>
      <c r="Q20" s="37"/>
      <c r="R20" s="2"/>
      <c r="S20" s="2"/>
      <c r="T20" s="25"/>
    </row>
    <row r="21" spans="1:20" ht="18" x14ac:dyDescent="0.35">
      <c r="A21" s="31">
        <f>Summery!A21</f>
        <v>16450</v>
      </c>
      <c r="B21" s="35">
        <f>Summery!B21</f>
        <v>9.9999999999994316E-2</v>
      </c>
      <c r="C21" s="36">
        <f>Summery!C21</f>
        <v>-103.4</v>
      </c>
      <c r="D21" s="37">
        <f>Summery!D21</f>
        <v>-103.5</v>
      </c>
      <c r="E21" s="2"/>
      <c r="F21" s="2"/>
      <c r="G21" s="2"/>
      <c r="H21" s="2"/>
      <c r="I21" s="2"/>
      <c r="J21" s="2"/>
      <c r="K21" s="2"/>
      <c r="L21" s="2"/>
      <c r="M21" s="2"/>
      <c r="N21" s="31"/>
      <c r="O21" s="35"/>
      <c r="P21" s="36"/>
      <c r="Q21" s="37"/>
      <c r="R21" s="2"/>
      <c r="S21" s="2"/>
      <c r="T21" s="25"/>
    </row>
    <row r="22" spans="1:20" ht="18" x14ac:dyDescent="0.35">
      <c r="A22" s="31">
        <f>Summery!A22</f>
        <v>16400</v>
      </c>
      <c r="B22" s="35">
        <f>Summery!B22</f>
        <v>-39</v>
      </c>
      <c r="C22" s="36">
        <f>Summery!C22</f>
        <v>-311.10000000000002</v>
      </c>
      <c r="D22" s="37">
        <f>Summery!D22</f>
        <v>-272.10000000000002</v>
      </c>
      <c r="E22" s="2"/>
      <c r="F22" s="2"/>
      <c r="G22" s="2"/>
      <c r="H22" s="2"/>
      <c r="I22" s="2"/>
      <c r="J22" s="2"/>
      <c r="K22" s="2"/>
      <c r="L22" s="2"/>
      <c r="M22" s="2"/>
      <c r="N22" s="31"/>
      <c r="O22" s="35"/>
      <c r="P22" s="36"/>
      <c r="Q22" s="37"/>
      <c r="R22" s="2"/>
      <c r="S22" s="2"/>
      <c r="T22" s="25"/>
    </row>
    <row r="23" spans="1:20" ht="18" x14ac:dyDescent="0.35">
      <c r="A23" s="31">
        <f>Summery!A23</f>
        <v>16350</v>
      </c>
      <c r="B23" s="35">
        <f>Summery!B23</f>
        <v>-0.40000000000000568</v>
      </c>
      <c r="C23" s="36">
        <f>Summery!C23</f>
        <v>-132.70000000000002</v>
      </c>
      <c r="D23" s="37">
        <f>Summery!D23</f>
        <v>-132.30000000000001</v>
      </c>
      <c r="E23" s="2"/>
      <c r="F23" s="2"/>
      <c r="G23" s="2"/>
      <c r="H23" s="2"/>
      <c r="I23" s="2"/>
      <c r="J23" s="2"/>
      <c r="K23" s="2"/>
      <c r="L23" s="2"/>
      <c r="M23" s="2"/>
      <c r="N23" s="31"/>
      <c r="O23" s="35"/>
      <c r="P23" s="36"/>
      <c r="Q23" s="37"/>
      <c r="R23" s="2"/>
      <c r="S23" s="2"/>
      <c r="T23" s="25"/>
    </row>
    <row r="24" spans="1:20" ht="18" x14ac:dyDescent="0.35">
      <c r="A24" s="31">
        <f>Summery!A24</f>
        <v>16300</v>
      </c>
      <c r="B24" s="35">
        <f>Summery!B24</f>
        <v>-2.8000000000000114</v>
      </c>
      <c r="C24" s="36">
        <f>Summery!C24</f>
        <v>-231.60000000000002</v>
      </c>
      <c r="D24" s="37">
        <f>Summery!D24</f>
        <v>-228.8</v>
      </c>
      <c r="E24" s="2"/>
      <c r="F24" s="2"/>
      <c r="G24" s="2"/>
      <c r="H24" s="2"/>
      <c r="I24" s="2"/>
      <c r="J24" s="2"/>
      <c r="K24" s="2"/>
      <c r="L24" s="2"/>
      <c r="M24" s="2"/>
      <c r="N24" s="31"/>
      <c r="O24" s="35"/>
      <c r="P24" s="36"/>
      <c r="Q24" s="37"/>
      <c r="R24" s="2"/>
      <c r="S24" s="2"/>
      <c r="T24" s="25"/>
    </row>
    <row r="25" spans="1:20" ht="18" x14ac:dyDescent="0.35">
      <c r="A25" s="31">
        <f>Summery!A25</f>
        <v>16250</v>
      </c>
      <c r="B25" s="35">
        <f>Summery!B25</f>
        <v>38.4</v>
      </c>
      <c r="C25" s="36">
        <f>Summery!C25</f>
        <v>84.7</v>
      </c>
      <c r="D25" s="37">
        <f>Summery!D25</f>
        <v>46.300000000000004</v>
      </c>
      <c r="E25" s="2"/>
      <c r="F25" s="2"/>
      <c r="G25" s="2"/>
      <c r="H25" s="2"/>
      <c r="I25" s="2"/>
      <c r="J25" s="2"/>
      <c r="K25" s="2"/>
      <c r="L25" s="2"/>
      <c r="M25" s="2"/>
      <c r="N25" s="31"/>
      <c r="O25" s="35"/>
      <c r="P25" s="36"/>
      <c r="Q25" s="37"/>
      <c r="R25" s="2"/>
      <c r="S25" s="2"/>
      <c r="T25" s="25"/>
    </row>
    <row r="26" spans="1:20" ht="18" x14ac:dyDescent="0.35">
      <c r="A26" s="31">
        <f>Summery!A26</f>
        <v>16200</v>
      </c>
      <c r="B26" s="35">
        <f>Summery!B26</f>
        <v>-34.799999999999983</v>
      </c>
      <c r="C26" s="36">
        <f>Summery!C26</f>
        <v>-224.5</v>
      </c>
      <c r="D26" s="37">
        <f>Summery!D26</f>
        <v>-189.70000000000002</v>
      </c>
      <c r="E26" s="2"/>
      <c r="F26" s="2"/>
      <c r="G26" s="2"/>
      <c r="H26" s="2"/>
      <c r="I26" s="2"/>
      <c r="J26" s="2"/>
      <c r="K26" s="2"/>
      <c r="L26" s="2"/>
      <c r="M26" s="2"/>
      <c r="N26" s="31"/>
      <c r="O26" s="35"/>
      <c r="P26" s="36"/>
      <c r="Q26" s="37"/>
      <c r="R26" s="2"/>
      <c r="S26" s="2"/>
      <c r="T26" s="25"/>
    </row>
    <row r="27" spans="1:20" ht="18" x14ac:dyDescent="0.35">
      <c r="A27" s="31">
        <f>Summery!A27</f>
        <v>16150</v>
      </c>
      <c r="B27" s="35">
        <f>Summery!B27</f>
        <v>4.2000000000000455</v>
      </c>
      <c r="C27" s="36">
        <f>Summery!C27</f>
        <v>-280.2</v>
      </c>
      <c r="D27" s="37">
        <f>Summery!D27</f>
        <v>-284.40000000000003</v>
      </c>
      <c r="E27" s="2"/>
      <c r="F27" s="2"/>
      <c r="G27" s="2"/>
      <c r="H27" s="2"/>
      <c r="I27" s="2"/>
      <c r="J27" s="2"/>
      <c r="K27" s="2"/>
      <c r="L27" s="2"/>
      <c r="M27" s="2"/>
      <c r="N27" s="31"/>
      <c r="O27" s="35"/>
      <c r="P27" s="36"/>
      <c r="Q27" s="37"/>
      <c r="R27" s="2"/>
      <c r="S27" s="2"/>
      <c r="T27" s="25"/>
    </row>
    <row r="28" spans="1:20" ht="18" x14ac:dyDescent="0.35">
      <c r="A28" s="31">
        <f>Summery!A28</f>
        <v>16100</v>
      </c>
      <c r="B28" s="35">
        <f>Summery!B28</f>
        <v>-4.4000000000000057</v>
      </c>
      <c r="C28" s="36">
        <f>Summery!C28</f>
        <v>-97.600000000000009</v>
      </c>
      <c r="D28" s="37">
        <f>Summery!D28</f>
        <v>-93.2</v>
      </c>
      <c r="E28" s="2"/>
      <c r="F28" s="2"/>
      <c r="G28" s="2"/>
      <c r="H28" s="2"/>
      <c r="I28" s="2"/>
      <c r="J28" s="2"/>
      <c r="K28" s="2"/>
      <c r="L28" s="2"/>
      <c r="M28" s="2"/>
      <c r="N28" s="31"/>
      <c r="O28" s="35"/>
      <c r="P28" s="36"/>
      <c r="Q28" s="37"/>
      <c r="R28" s="2"/>
      <c r="S28" s="2"/>
      <c r="T28" s="25"/>
    </row>
    <row r="29" spans="1:20" ht="18" x14ac:dyDescent="0.35">
      <c r="A29" s="31">
        <f>Summery!A29</f>
        <v>16050</v>
      </c>
      <c r="B29" s="35">
        <f>Summery!B29</f>
        <v>-19.5</v>
      </c>
      <c r="C29" s="36">
        <f>Summery!C29</f>
        <v>-53.6</v>
      </c>
      <c r="D29" s="37">
        <f>Summery!D29</f>
        <v>-34.1</v>
      </c>
      <c r="E29" s="2"/>
      <c r="F29" s="2"/>
      <c r="G29" s="2"/>
      <c r="H29" s="2"/>
      <c r="I29" s="2"/>
      <c r="J29" s="2"/>
      <c r="K29" s="2"/>
      <c r="L29" s="2"/>
      <c r="M29" s="2"/>
      <c r="N29" s="31"/>
      <c r="O29" s="35"/>
      <c r="P29" s="36"/>
      <c r="Q29" s="37"/>
      <c r="R29" s="2"/>
      <c r="S29" s="2"/>
      <c r="T29" s="25"/>
    </row>
    <row r="30" spans="1:20" ht="18" x14ac:dyDescent="0.35">
      <c r="A30" s="31">
        <f>Summery!A30</f>
        <v>16000</v>
      </c>
      <c r="B30" s="35">
        <f>Summery!B30</f>
        <v>-69.900000000000006</v>
      </c>
      <c r="C30" s="36">
        <f>Summery!C30</f>
        <v>18.900000000000002</v>
      </c>
      <c r="D30" s="37">
        <f>Summery!D30</f>
        <v>88.800000000000011</v>
      </c>
      <c r="E30" s="2"/>
      <c r="F30" s="2"/>
      <c r="G30" s="2"/>
      <c r="H30" s="2"/>
      <c r="I30" s="2"/>
      <c r="J30" s="2"/>
      <c r="K30" s="2"/>
      <c r="L30" s="2"/>
      <c r="M30" s="2"/>
      <c r="N30" s="31"/>
      <c r="O30" s="35"/>
      <c r="P30" s="36"/>
      <c r="Q30" s="37"/>
      <c r="R30" s="2"/>
      <c r="S30" s="2"/>
      <c r="T30" s="25"/>
    </row>
    <row r="31" spans="1:20" ht="18" x14ac:dyDescent="0.35">
      <c r="A31" s="31">
        <f>Summery!A31</f>
        <v>15950</v>
      </c>
      <c r="B31" s="35">
        <f>Summery!B31</f>
        <v>110.5</v>
      </c>
      <c r="C31" s="36">
        <f>Summery!C31</f>
        <v>112</v>
      </c>
      <c r="D31" s="37">
        <f>Summery!D31</f>
        <v>1.5</v>
      </c>
      <c r="E31" s="2"/>
      <c r="F31" s="2"/>
      <c r="G31" s="2"/>
      <c r="H31" s="2"/>
      <c r="I31" s="2"/>
      <c r="J31" s="2"/>
      <c r="K31" s="2"/>
      <c r="L31" s="2"/>
      <c r="M31" s="2"/>
      <c r="N31" s="31"/>
      <c r="O31" s="35"/>
      <c r="P31" s="36"/>
      <c r="Q31" s="37"/>
      <c r="R31" s="2"/>
      <c r="S31" s="2"/>
      <c r="T31" s="25"/>
    </row>
    <row r="32" spans="1:20" ht="18" x14ac:dyDescent="0.35">
      <c r="A32" s="31">
        <f>Summery!A32</f>
        <v>15900</v>
      </c>
      <c r="B32" s="35">
        <f>Summery!B32</f>
        <v>-95.5</v>
      </c>
      <c r="C32" s="36">
        <f>Summery!C32</f>
        <v>299.8</v>
      </c>
      <c r="D32" s="37">
        <f>Summery!D32</f>
        <v>395.3</v>
      </c>
      <c r="E32" s="2"/>
      <c r="F32" s="2"/>
      <c r="G32" s="2"/>
      <c r="H32" s="2"/>
      <c r="I32" s="2"/>
      <c r="J32" s="2"/>
      <c r="K32" s="2"/>
      <c r="L32" s="2"/>
      <c r="M32" s="2"/>
      <c r="N32" s="31"/>
      <c r="O32" s="35"/>
      <c r="P32" s="36"/>
      <c r="Q32" s="37"/>
      <c r="R32" s="2"/>
      <c r="S32" s="2"/>
      <c r="T32" s="25"/>
    </row>
    <row r="33" spans="1:20" ht="18" x14ac:dyDescent="0.35">
      <c r="A33" s="31">
        <f>Summery!A33</f>
        <v>15850</v>
      </c>
      <c r="B33" s="35">
        <f>Summery!B33</f>
        <v>-24.900000000000002</v>
      </c>
      <c r="C33" s="36">
        <f>Summery!C33</f>
        <v>-18.8</v>
      </c>
      <c r="D33" s="37">
        <f>Summery!D33</f>
        <v>6.1000000000000005</v>
      </c>
      <c r="E33" s="2"/>
      <c r="F33" s="2"/>
      <c r="G33" s="2"/>
      <c r="H33" s="2"/>
      <c r="I33" s="2"/>
      <c r="J33" s="2"/>
      <c r="K33" s="2"/>
      <c r="L33" s="2"/>
      <c r="M33" s="2"/>
      <c r="N33" s="31"/>
      <c r="O33" s="35"/>
      <c r="P33" s="36"/>
      <c r="Q33" s="37"/>
      <c r="R33" s="2"/>
      <c r="S33" s="2"/>
      <c r="T33" s="25"/>
    </row>
    <row r="34" spans="1:20" ht="18" x14ac:dyDescent="0.35">
      <c r="A34" s="31">
        <f>Summery!A34</f>
        <v>15800</v>
      </c>
      <c r="B34" s="35">
        <f>Summery!B34</f>
        <v>-5</v>
      </c>
      <c r="C34" s="36">
        <f>Summery!C34</f>
        <v>406.70000000000005</v>
      </c>
      <c r="D34" s="37">
        <f>Summery!D34</f>
        <v>411.70000000000005</v>
      </c>
      <c r="E34" s="2"/>
      <c r="F34" s="2"/>
      <c r="G34" s="2"/>
      <c r="H34" s="2"/>
      <c r="I34" s="2"/>
      <c r="J34" s="2"/>
      <c r="K34" s="2"/>
      <c r="L34" s="2"/>
      <c r="M34" s="2"/>
      <c r="N34" s="31"/>
      <c r="O34" s="35"/>
      <c r="P34" s="36"/>
      <c r="Q34" s="37"/>
      <c r="R34" s="2"/>
      <c r="S34" s="2"/>
      <c r="T34" s="25"/>
    </row>
    <row r="35" spans="1:20" ht="18" x14ac:dyDescent="0.35">
      <c r="A35" s="31">
        <f>Summery!A35</f>
        <v>15750</v>
      </c>
      <c r="B35" s="35">
        <f>Summery!B35</f>
        <v>-95.100000000000009</v>
      </c>
      <c r="C35" s="36">
        <f>Summery!C35</f>
        <v>-0.5</v>
      </c>
      <c r="D35" s="37">
        <f>Summery!D35</f>
        <v>94.600000000000009</v>
      </c>
      <c r="E35" s="2"/>
      <c r="F35" s="2"/>
      <c r="G35" s="2"/>
      <c r="H35" s="2"/>
      <c r="I35" s="2"/>
      <c r="J35" s="2"/>
      <c r="K35" s="2"/>
      <c r="L35" s="2"/>
      <c r="M35" s="2"/>
      <c r="N35" s="31"/>
      <c r="O35" s="35"/>
      <c r="P35" s="36"/>
      <c r="Q35" s="37"/>
      <c r="R35" s="2"/>
      <c r="S35" s="2"/>
      <c r="T35" s="25"/>
    </row>
    <row r="36" spans="1:20" ht="18" x14ac:dyDescent="0.35">
      <c r="A36" s="31">
        <f>Summery!A36</f>
        <v>15700</v>
      </c>
      <c r="B36" s="35">
        <f>Summery!B36</f>
        <v>22.299999999999997</v>
      </c>
      <c r="C36" s="36">
        <f>Summery!C36</f>
        <v>-43.400000000000006</v>
      </c>
      <c r="D36" s="37">
        <f>Summery!D36</f>
        <v>-65.7</v>
      </c>
      <c r="E36" s="2"/>
      <c r="F36" s="2"/>
      <c r="G36" s="2"/>
      <c r="H36" s="2"/>
      <c r="I36" s="2"/>
      <c r="J36" s="2"/>
      <c r="K36" s="2"/>
      <c r="L36" s="2"/>
      <c r="M36" s="2"/>
      <c r="N36" s="31"/>
      <c r="O36" s="35"/>
      <c r="P36" s="36"/>
      <c r="Q36" s="37"/>
      <c r="R36" s="2"/>
      <c r="S36" s="2"/>
      <c r="T36" s="25"/>
    </row>
    <row r="37" spans="1:20" ht="18" x14ac:dyDescent="0.35">
      <c r="A37" s="31">
        <f>Summery!A37</f>
        <v>15650</v>
      </c>
      <c r="B37" s="35">
        <f>Summery!B37</f>
        <v>8.1999999999999886</v>
      </c>
      <c r="C37" s="36">
        <f>Summery!C37</f>
        <v>419.3</v>
      </c>
      <c r="D37" s="37">
        <f>Summery!D37</f>
        <v>411.1</v>
      </c>
      <c r="E37" s="2"/>
      <c r="F37" s="2"/>
      <c r="G37" s="2"/>
      <c r="H37" s="2"/>
      <c r="I37" s="2"/>
      <c r="J37" s="2"/>
      <c r="K37" s="2"/>
      <c r="L37" s="2"/>
      <c r="M37" s="2"/>
      <c r="N37" s="31"/>
      <c r="O37" s="35"/>
      <c r="P37" s="36"/>
      <c r="Q37" s="37"/>
      <c r="R37" s="2"/>
      <c r="S37" s="2"/>
      <c r="T37" s="25"/>
    </row>
    <row r="38" spans="1:20" ht="18" x14ac:dyDescent="0.35">
      <c r="A38" s="31">
        <f>Summery!A38</f>
        <v>15600</v>
      </c>
      <c r="B38" s="35">
        <f>Summery!B38</f>
        <v>165.39999999999998</v>
      </c>
      <c r="C38" s="36">
        <f>Summery!C38</f>
        <v>883.7</v>
      </c>
      <c r="D38" s="37">
        <f>Summery!D38</f>
        <v>718.30000000000007</v>
      </c>
      <c r="E38" s="2"/>
      <c r="F38" s="2"/>
      <c r="G38" s="2"/>
      <c r="H38" s="2"/>
      <c r="I38" s="2"/>
      <c r="J38" s="2"/>
      <c r="K38" s="2"/>
      <c r="L38" s="2"/>
      <c r="M38" s="2"/>
      <c r="N38" s="31"/>
      <c r="O38" s="35"/>
      <c r="P38" s="36"/>
      <c r="Q38" s="37"/>
      <c r="R38" s="2"/>
      <c r="S38" s="2"/>
      <c r="T38" s="25"/>
    </row>
    <row r="39" spans="1:20" ht="18" x14ac:dyDescent="0.35">
      <c r="A39" s="31">
        <f>Summery!A39</f>
        <v>15550</v>
      </c>
      <c r="B39" s="35">
        <f>Summery!B39</f>
        <v>46.400000000000006</v>
      </c>
      <c r="C39" s="36">
        <f>Summery!C39</f>
        <v>183</v>
      </c>
      <c r="D39" s="37">
        <f>Summery!D39</f>
        <v>136.6</v>
      </c>
      <c r="E39" s="2"/>
      <c r="F39" s="2"/>
      <c r="G39" s="2"/>
      <c r="H39" s="2"/>
      <c r="I39" s="2"/>
      <c r="J39" s="2"/>
      <c r="K39" s="2"/>
      <c r="L39" s="2"/>
      <c r="M39" s="2"/>
      <c r="N39" s="31"/>
      <c r="O39" s="35"/>
      <c r="P39" s="36"/>
      <c r="Q39" s="37"/>
      <c r="R39" s="2"/>
      <c r="S39" s="2"/>
      <c r="T39" s="25"/>
    </row>
    <row r="40" spans="1:20" ht="18" x14ac:dyDescent="0.35">
      <c r="A40" s="31">
        <f>Summery!A40</f>
        <v>15500</v>
      </c>
      <c r="B40" s="35">
        <f>Summery!B40</f>
        <v>-27.199999999999932</v>
      </c>
      <c r="C40" s="36">
        <f>Summery!C40</f>
        <v>728.40000000000009</v>
      </c>
      <c r="D40" s="37">
        <f>Summery!D40</f>
        <v>755.6</v>
      </c>
      <c r="E40" s="2"/>
      <c r="F40" s="2"/>
      <c r="G40" s="2"/>
      <c r="H40" s="2"/>
      <c r="I40" s="2"/>
      <c r="J40" s="2"/>
      <c r="K40" s="2"/>
      <c r="L40" s="2"/>
      <c r="M40" s="2"/>
      <c r="N40" s="31"/>
      <c r="O40" s="35"/>
      <c r="P40" s="36"/>
      <c r="Q40" s="37"/>
      <c r="R40" s="2"/>
      <c r="S40" s="2"/>
      <c r="T40" s="25"/>
    </row>
    <row r="41" spans="1:20" ht="18" x14ac:dyDescent="0.35">
      <c r="A41" s="31">
        <f>Summery!A41</f>
        <v>15450</v>
      </c>
      <c r="B41" s="35">
        <f>Summery!B41</f>
        <v>0.90000000000000568</v>
      </c>
      <c r="C41" s="36">
        <f>Summery!C41</f>
        <v>241.20000000000002</v>
      </c>
      <c r="D41" s="37">
        <f>Summery!D41</f>
        <v>240.3</v>
      </c>
      <c r="E41" s="2"/>
      <c r="F41" s="2"/>
      <c r="G41" s="2"/>
      <c r="H41" s="2"/>
      <c r="I41" s="2"/>
      <c r="J41" s="2"/>
      <c r="K41" s="2"/>
      <c r="L41" s="2"/>
      <c r="M41" s="2"/>
      <c r="N41" s="31"/>
      <c r="O41" s="35"/>
      <c r="P41" s="36"/>
      <c r="Q41" s="37"/>
      <c r="R41" s="2"/>
      <c r="S41" s="2"/>
      <c r="T41" s="25"/>
    </row>
    <row r="42" spans="1:20" ht="18" x14ac:dyDescent="0.35">
      <c r="A42" s="31">
        <f>Summery!A42</f>
        <v>15400</v>
      </c>
      <c r="B42" s="35">
        <f>Summery!B42</f>
        <v>44</v>
      </c>
      <c r="C42" s="36">
        <f>Summery!C42</f>
        <v>341.5</v>
      </c>
      <c r="D42" s="37">
        <f>Summery!D42</f>
        <v>297.5</v>
      </c>
      <c r="E42" s="2"/>
      <c r="F42" s="2"/>
      <c r="G42" s="2"/>
      <c r="H42" s="2"/>
      <c r="I42" s="2"/>
      <c r="J42" s="2"/>
      <c r="K42" s="2"/>
      <c r="L42" s="2"/>
      <c r="M42" s="2"/>
      <c r="N42" s="31"/>
      <c r="O42" s="35"/>
      <c r="P42" s="36"/>
      <c r="Q42" s="37"/>
      <c r="R42" s="2"/>
      <c r="S42" s="2"/>
      <c r="T42" s="25"/>
    </row>
    <row r="43" spans="1:20" ht="18" x14ac:dyDescent="0.35">
      <c r="A43" s="31">
        <f>Summery!A43</f>
        <v>15350</v>
      </c>
      <c r="B43" s="35">
        <f>Summery!B43</f>
        <v>6.2999999999999972</v>
      </c>
      <c r="C43" s="36">
        <f>Summery!C43</f>
        <v>126.5</v>
      </c>
      <c r="D43" s="37">
        <f>Summery!D43</f>
        <v>120.2</v>
      </c>
      <c r="E43" s="2"/>
      <c r="F43" s="2"/>
      <c r="G43" s="2"/>
      <c r="H43" s="2"/>
      <c r="I43" s="2"/>
      <c r="J43" s="2"/>
      <c r="K43" s="2"/>
      <c r="L43" s="2"/>
      <c r="M43" s="2"/>
      <c r="N43" s="31"/>
      <c r="O43" s="35"/>
      <c r="P43" s="36"/>
      <c r="Q43" s="37"/>
      <c r="R43" s="2"/>
      <c r="S43" s="2"/>
      <c r="T43" s="25"/>
    </row>
    <row r="44" spans="1:20" ht="18" x14ac:dyDescent="0.35">
      <c r="A44" s="31">
        <f>Summery!A44</f>
        <v>15300</v>
      </c>
      <c r="B44" s="35">
        <f>Summery!B44</f>
        <v>-8.7999999999999545</v>
      </c>
      <c r="C44" s="36">
        <f>Summery!C44</f>
        <v>706.7</v>
      </c>
      <c r="D44" s="37">
        <f>Summery!D44</f>
        <v>715.5</v>
      </c>
      <c r="E44" s="2"/>
      <c r="F44" s="2"/>
      <c r="G44" s="2"/>
      <c r="H44" s="2"/>
      <c r="I44" s="2"/>
      <c r="J44" s="2"/>
      <c r="K44" s="2"/>
      <c r="L44" s="2"/>
      <c r="M44" s="2"/>
      <c r="N44" s="31"/>
      <c r="O44" s="35"/>
      <c r="P44" s="36"/>
      <c r="Q44" s="37"/>
      <c r="R44" s="2"/>
      <c r="S44" s="2"/>
      <c r="T44" s="25"/>
    </row>
    <row r="45" spans="1:20" ht="18" x14ac:dyDescent="0.35">
      <c r="A45" s="31">
        <f>Summery!A45</f>
        <v>15250</v>
      </c>
      <c r="B45" s="35">
        <f>Summery!B45</f>
        <v>1.4000000000000057</v>
      </c>
      <c r="C45" s="36">
        <f>Summery!C45</f>
        <v>166.9</v>
      </c>
      <c r="D45" s="37">
        <f>Summery!D45</f>
        <v>165.5</v>
      </c>
      <c r="E45" s="2"/>
      <c r="F45" s="2"/>
      <c r="G45" s="2"/>
      <c r="H45" s="2"/>
      <c r="I45" s="2"/>
      <c r="J45" s="2"/>
      <c r="K45" s="2"/>
      <c r="L45" s="2"/>
      <c r="M45" s="2"/>
      <c r="N45" s="31"/>
      <c r="O45" s="35"/>
      <c r="P45" s="36"/>
      <c r="Q45" s="37"/>
      <c r="R45" s="2"/>
      <c r="S45" s="2"/>
      <c r="T45" s="25"/>
    </row>
    <row r="46" spans="1:20" ht="18" x14ac:dyDescent="0.35">
      <c r="A46" s="31">
        <f>Summery!A46</f>
        <v>15200</v>
      </c>
      <c r="B46" s="35">
        <f>Summery!B46</f>
        <v>7.7999999999999545</v>
      </c>
      <c r="C46" s="36">
        <f>Summery!C46</f>
        <v>521.5</v>
      </c>
      <c r="D46" s="37">
        <f>Summery!D46</f>
        <v>513.70000000000005</v>
      </c>
      <c r="E46" s="2"/>
      <c r="F46" s="2"/>
      <c r="G46" s="2"/>
      <c r="H46" s="2"/>
      <c r="I46" s="2"/>
      <c r="J46" s="2"/>
      <c r="K46" s="2"/>
      <c r="L46" s="2"/>
      <c r="M46" s="2"/>
      <c r="N46" s="31"/>
      <c r="O46" s="35"/>
      <c r="P46" s="36"/>
      <c r="Q46" s="37"/>
      <c r="R46" s="2"/>
      <c r="S46" s="2"/>
      <c r="T46" s="25"/>
    </row>
    <row r="47" spans="1:20" ht="18" x14ac:dyDescent="0.35">
      <c r="A47" s="31">
        <f>Summery!A47</f>
        <v>15150</v>
      </c>
      <c r="B47" s="35">
        <f>Summery!B47</f>
        <v>1</v>
      </c>
      <c r="C47" s="36">
        <f>Summery!C47</f>
        <v>58.5</v>
      </c>
      <c r="D47" s="37">
        <f>Summery!D47</f>
        <v>57.5</v>
      </c>
      <c r="E47" s="2"/>
      <c r="F47" s="2"/>
      <c r="G47" s="2"/>
      <c r="H47" s="2"/>
      <c r="I47" s="2"/>
      <c r="J47" s="2"/>
      <c r="K47" s="2"/>
      <c r="L47" s="2"/>
      <c r="M47" s="2"/>
      <c r="N47" s="31"/>
      <c r="O47" s="35"/>
      <c r="P47" s="36"/>
      <c r="Q47" s="37"/>
      <c r="R47" s="2"/>
      <c r="S47" s="2"/>
      <c r="T47" s="25"/>
    </row>
    <row r="48" spans="1:20" ht="18" x14ac:dyDescent="0.35">
      <c r="A48" s="31">
        <f>Summery!A48</f>
        <v>15100</v>
      </c>
      <c r="B48" s="35">
        <f>Summery!B48</f>
        <v>237.09999999999991</v>
      </c>
      <c r="C48" s="36">
        <f>Summery!C48</f>
        <v>1689</v>
      </c>
      <c r="D48" s="37">
        <f>Summery!D48</f>
        <v>1451.9</v>
      </c>
      <c r="E48" s="2"/>
      <c r="F48" s="2"/>
      <c r="G48" s="2"/>
      <c r="H48" s="2"/>
      <c r="I48" s="2"/>
      <c r="J48" s="2"/>
      <c r="K48" s="2"/>
      <c r="L48" s="2"/>
      <c r="M48" s="2"/>
      <c r="N48" s="31"/>
      <c r="O48" s="35"/>
      <c r="P48" s="36"/>
      <c r="Q48" s="37"/>
      <c r="R48" s="2"/>
      <c r="S48" s="2"/>
      <c r="T48" s="25"/>
    </row>
    <row r="49" spans="1:20" ht="18" x14ac:dyDescent="0.35">
      <c r="A49" s="31">
        <f>Summery!A49</f>
        <v>15050</v>
      </c>
      <c r="B49" s="35">
        <f>Summery!B49</f>
        <v>2.2000000000000028</v>
      </c>
      <c r="C49" s="36">
        <f>Summery!C49</f>
        <v>80.800000000000011</v>
      </c>
      <c r="D49" s="37">
        <f>Summery!D49</f>
        <v>78.600000000000009</v>
      </c>
      <c r="E49" s="2"/>
      <c r="F49" s="2"/>
      <c r="G49" s="2"/>
      <c r="H49" s="2"/>
      <c r="I49" s="2"/>
      <c r="J49" s="2"/>
      <c r="K49" s="2"/>
      <c r="L49" s="2"/>
      <c r="M49" s="2"/>
      <c r="N49" s="31"/>
      <c r="O49" s="35"/>
      <c r="P49" s="36"/>
      <c r="Q49" s="37"/>
      <c r="R49" s="2"/>
      <c r="S49" s="2"/>
      <c r="T49" s="25"/>
    </row>
    <row r="50" spans="1:20" ht="18.600000000000001" thickBot="1" x14ac:dyDescent="0.4">
      <c r="A50" s="38">
        <f>Summery!A50</f>
        <v>15000</v>
      </c>
      <c r="B50" s="39">
        <f>Summery!B50</f>
        <v>77.400000000000091</v>
      </c>
      <c r="C50" s="40">
        <f>Summery!C50</f>
        <v>1584.1000000000001</v>
      </c>
      <c r="D50" s="41">
        <f>Summery!D50</f>
        <v>1506.7</v>
      </c>
      <c r="E50" s="2"/>
      <c r="F50" s="2"/>
      <c r="G50" s="2"/>
      <c r="H50" s="2"/>
      <c r="I50" s="2"/>
      <c r="J50" s="2"/>
      <c r="K50" s="2"/>
      <c r="L50" s="2"/>
      <c r="M50" s="2"/>
      <c r="N50" s="38"/>
      <c r="O50" s="35"/>
      <c r="P50" s="36"/>
      <c r="Q50" s="41"/>
      <c r="R50" s="2"/>
      <c r="S50" s="2"/>
      <c r="T50" s="25"/>
    </row>
    <row r="51" spans="1:20" ht="22.5" customHeight="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63" t="s">
        <v>39</v>
      </c>
      <c r="C52" s="164"/>
      <c r="D52" s="165"/>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t="str">
        <f>Infos!B33</f>
        <v>2023-09+2023-10</v>
      </c>
      <c r="H54" s="28"/>
      <c r="I54" s="2"/>
      <c r="J54" s="2"/>
      <c r="K54" s="2"/>
      <c r="L54" s="2"/>
      <c r="M54" s="2"/>
      <c r="N54" s="42"/>
      <c r="O54" s="42"/>
      <c r="P54" s="42"/>
      <c r="Q54" s="42"/>
      <c r="R54" s="2"/>
      <c r="S54" s="2"/>
    </row>
    <row r="55" spans="1:20" ht="18" x14ac:dyDescent="0.35">
      <c r="A55" s="43" t="s">
        <v>37</v>
      </c>
      <c r="B55" s="43"/>
      <c r="C55" s="43"/>
      <c r="D55" s="43"/>
      <c r="E55" s="28"/>
      <c r="F55" s="28"/>
      <c r="G55" s="28" t="str">
        <f>Infos!B32</f>
        <v>2023-10</v>
      </c>
      <c r="H55" s="28"/>
      <c r="I55" s="2" t="s">
        <v>141</v>
      </c>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tabSelected="1" view="pageBreakPreview" topLeftCell="A13"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45180</v>
      </c>
      <c r="H1" s="172"/>
      <c r="I1" s="54"/>
      <c r="Z1">
        <v>15236</v>
      </c>
    </row>
    <row r="2" spans="1:26" x14ac:dyDescent="0.3">
      <c r="A2" s="52"/>
      <c r="B2" s="45"/>
      <c r="C2" s="45"/>
      <c r="D2" s="45"/>
      <c r="E2" s="45"/>
      <c r="F2" s="45"/>
      <c r="G2" s="45"/>
      <c r="H2" s="45"/>
      <c r="I2" s="45"/>
      <c r="Z2">
        <v>16236</v>
      </c>
    </row>
    <row r="3" spans="1:26" ht="18" x14ac:dyDescent="0.35">
      <c r="A3" s="25" t="s">
        <v>35</v>
      </c>
      <c r="C3" s="27">
        <f>Ueberhaenge!G2</f>
        <v>4</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2023-09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2023-09 bis -</v>
      </c>
      <c r="P8" s="167"/>
      <c r="Q8" s="168"/>
      <c r="R8" s="2"/>
      <c r="S8" s="2"/>
    </row>
    <row r="9" spans="1:26" ht="18.600000000000001" thickBot="1" x14ac:dyDescent="0.4">
      <c r="A9" s="186"/>
      <c r="B9" s="47" t="s">
        <v>34</v>
      </c>
      <c r="C9" s="46">
        <f>Ueberhaenge!G5</f>
        <v>45180</v>
      </c>
      <c r="D9" s="81">
        <f>IF(WEEKDAY(C9,2)=1,C9-3,C9-1)</f>
        <v>45177</v>
      </c>
      <c r="E9" s="22"/>
      <c r="I9" s="2"/>
      <c r="J9" s="2"/>
      <c r="K9" s="2"/>
      <c r="L9" s="2"/>
      <c r="M9" s="2"/>
      <c r="N9" s="49" t="s">
        <v>3</v>
      </c>
      <c r="O9" s="24" t="s">
        <v>34</v>
      </c>
      <c r="P9" s="23">
        <f>C9</f>
        <v>45180</v>
      </c>
      <c r="Q9" s="23">
        <f>D9</f>
        <v>45177</v>
      </c>
      <c r="R9" s="2"/>
      <c r="S9" s="2"/>
    </row>
    <row r="10" spans="1:26" ht="39.9" customHeight="1" x14ac:dyDescent="0.35">
      <c r="A10" s="82">
        <v>16250</v>
      </c>
      <c r="B10" s="76">
        <v>38.4</v>
      </c>
      <c r="C10" s="75">
        <v>84.7</v>
      </c>
      <c r="D10" s="83">
        <v>46.300000000000004</v>
      </c>
      <c r="E10" s="2"/>
      <c r="F10" s="2"/>
      <c r="G10" s="2"/>
      <c r="H10" s="2"/>
      <c r="I10" s="2"/>
      <c r="J10" s="2"/>
      <c r="K10" s="2"/>
      <c r="L10" s="2"/>
      <c r="M10" s="2">
        <v>25</v>
      </c>
      <c r="N10" s="31">
        <v>14000</v>
      </c>
      <c r="O10" s="35">
        <v>87.900000000000091</v>
      </c>
      <c r="P10" s="36">
        <v>-1343.2</v>
      </c>
      <c r="Q10" s="37">
        <v>-1431.1000000000001</v>
      </c>
      <c r="R10" s="2"/>
      <c r="S10" s="2"/>
      <c r="T10" s="25">
        <v>-1431.1000000000001</v>
      </c>
    </row>
    <row r="11" spans="1:26" ht="39.9" customHeight="1" x14ac:dyDescent="0.35">
      <c r="A11" s="84">
        <v>16200</v>
      </c>
      <c r="B11" s="78">
        <v>-34.799999999999983</v>
      </c>
      <c r="C11" s="79">
        <v>-224.5</v>
      </c>
      <c r="D11" s="85">
        <v>-189.70000000000002</v>
      </c>
      <c r="E11" s="2"/>
      <c r="F11" s="2"/>
      <c r="G11" s="2"/>
      <c r="H11" s="2"/>
      <c r="I11" s="2"/>
      <c r="J11" s="2"/>
      <c r="K11" s="2"/>
      <c r="L11" s="2"/>
      <c r="M11" s="2">
        <v>24</v>
      </c>
      <c r="N11" s="31">
        <v>13950</v>
      </c>
      <c r="O11" s="35">
        <v>-18.700000000000003</v>
      </c>
      <c r="P11" s="36">
        <v>-125.30000000000001</v>
      </c>
      <c r="Q11" s="37">
        <v>-106.60000000000001</v>
      </c>
      <c r="R11" s="2"/>
      <c r="S11" s="2"/>
      <c r="T11" s="25">
        <v>-106.60000000000001</v>
      </c>
    </row>
    <row r="12" spans="1:26" ht="39.9" customHeight="1" x14ac:dyDescent="0.35">
      <c r="A12" s="84">
        <v>16150</v>
      </c>
      <c r="B12" s="78">
        <v>4.2000000000000455</v>
      </c>
      <c r="C12" s="79">
        <v>-280.2</v>
      </c>
      <c r="D12" s="85">
        <v>-284.40000000000003</v>
      </c>
      <c r="E12" s="2"/>
      <c r="F12" s="2"/>
      <c r="G12" s="2"/>
      <c r="H12" s="2"/>
      <c r="I12" s="2"/>
      <c r="J12" s="2"/>
      <c r="K12" s="2"/>
      <c r="L12" s="2"/>
      <c r="M12" s="2">
        <v>23</v>
      </c>
      <c r="N12" s="31">
        <v>13900</v>
      </c>
      <c r="O12" s="35">
        <v>2.5</v>
      </c>
      <c r="P12" s="36">
        <v>-575.9</v>
      </c>
      <c r="Q12" s="37">
        <v>-578.4</v>
      </c>
      <c r="R12" s="2"/>
      <c r="S12" s="2"/>
      <c r="T12" s="25">
        <v>-578.4</v>
      </c>
    </row>
    <row r="13" spans="1:26" ht="39.9" customHeight="1" x14ac:dyDescent="0.35">
      <c r="A13" s="86">
        <v>16100</v>
      </c>
      <c r="B13" s="77">
        <v>-4.4000000000000057</v>
      </c>
      <c r="C13" s="80">
        <v>-97.600000000000009</v>
      </c>
      <c r="D13" s="87">
        <v>-93.2</v>
      </c>
      <c r="E13" s="2"/>
      <c r="F13" s="2"/>
      <c r="G13" s="2"/>
      <c r="H13" s="2"/>
      <c r="I13" s="2"/>
      <c r="J13" s="2"/>
      <c r="K13" s="2"/>
      <c r="L13" s="2"/>
      <c r="M13" s="2">
        <v>22</v>
      </c>
      <c r="N13" s="31">
        <v>13850</v>
      </c>
      <c r="O13" s="35">
        <v>-1.3999999999999986</v>
      </c>
      <c r="P13" s="36">
        <v>-58.2</v>
      </c>
      <c r="Q13" s="37">
        <v>-56.800000000000004</v>
      </c>
      <c r="R13" s="2"/>
      <c r="S13" s="2"/>
      <c r="T13" s="25">
        <v>-56.800000000000004</v>
      </c>
    </row>
    <row r="14" spans="1:26" ht="39.9" customHeight="1" x14ac:dyDescent="0.35">
      <c r="A14" s="84">
        <v>16050</v>
      </c>
      <c r="B14" s="78">
        <v>-19.5</v>
      </c>
      <c r="C14" s="79">
        <v>-53.6</v>
      </c>
      <c r="D14" s="85">
        <v>-34.1</v>
      </c>
      <c r="E14" s="2"/>
      <c r="F14" s="2"/>
      <c r="G14" s="2"/>
      <c r="H14" s="2"/>
      <c r="I14" s="2"/>
      <c r="J14" s="2"/>
      <c r="K14" s="2"/>
      <c r="L14" s="2"/>
      <c r="M14" s="2">
        <v>21</v>
      </c>
      <c r="N14" s="31">
        <v>13800</v>
      </c>
      <c r="O14" s="35">
        <v>-87.100000000000136</v>
      </c>
      <c r="P14" s="36">
        <v>-1558.6000000000001</v>
      </c>
      <c r="Q14" s="37">
        <v>-1471.5</v>
      </c>
      <c r="R14" s="2"/>
      <c r="S14" s="2"/>
      <c r="T14" s="25">
        <v>-1471.5</v>
      </c>
    </row>
    <row r="15" spans="1:26" ht="39.9" customHeight="1" x14ac:dyDescent="0.35">
      <c r="A15" s="86">
        <v>16000</v>
      </c>
      <c r="B15" s="77">
        <v>-69.900000000000006</v>
      </c>
      <c r="C15" s="80">
        <v>18.900000000000002</v>
      </c>
      <c r="D15" s="87">
        <v>88.800000000000011</v>
      </c>
      <c r="E15" s="2"/>
      <c r="F15" s="2"/>
      <c r="G15" s="2"/>
      <c r="H15" s="2"/>
      <c r="I15" s="2"/>
      <c r="J15" s="2"/>
      <c r="K15" s="2"/>
      <c r="L15" s="2"/>
      <c r="M15" s="2">
        <v>20</v>
      </c>
      <c r="N15" s="31">
        <v>13750</v>
      </c>
      <c r="O15" s="35">
        <v>23.300000000000182</v>
      </c>
      <c r="P15" s="36">
        <v>-2708.4</v>
      </c>
      <c r="Q15" s="37">
        <v>-2731.7000000000003</v>
      </c>
      <c r="R15" s="2"/>
      <c r="S15" s="2"/>
      <c r="T15" s="25">
        <v>-2731.7000000000003</v>
      </c>
    </row>
    <row r="16" spans="1:26" ht="39.9" customHeight="1" x14ac:dyDescent="0.35">
      <c r="A16" s="84">
        <v>15950</v>
      </c>
      <c r="B16" s="78">
        <v>110.5</v>
      </c>
      <c r="C16" s="79">
        <v>112</v>
      </c>
      <c r="D16" s="85">
        <v>1.5</v>
      </c>
      <c r="E16" s="2"/>
      <c r="F16" s="2"/>
      <c r="G16" s="2"/>
      <c r="H16" s="2"/>
      <c r="I16" s="2"/>
      <c r="J16" s="2"/>
      <c r="K16" s="2"/>
      <c r="L16" s="2"/>
      <c r="M16" s="2">
        <v>19</v>
      </c>
      <c r="N16" s="31">
        <v>13700</v>
      </c>
      <c r="O16" s="35">
        <v>-20.099999999999909</v>
      </c>
      <c r="P16" s="36">
        <v>-1614.5</v>
      </c>
      <c r="Q16" s="37">
        <v>-1594.4</v>
      </c>
      <c r="R16" s="2"/>
      <c r="S16" s="2"/>
      <c r="T16" s="25">
        <v>-1594.4</v>
      </c>
    </row>
    <row r="17" spans="1:20" ht="39.9" customHeight="1" x14ac:dyDescent="0.35">
      <c r="A17" s="86">
        <v>15900</v>
      </c>
      <c r="B17" s="77">
        <v>-95.5</v>
      </c>
      <c r="C17" s="80">
        <v>299.8</v>
      </c>
      <c r="D17" s="87">
        <v>395.3</v>
      </c>
      <c r="E17" s="2"/>
      <c r="F17" s="2"/>
      <c r="G17" s="2"/>
      <c r="H17" s="2"/>
      <c r="I17" s="2"/>
      <c r="J17" s="2"/>
      <c r="K17" s="2"/>
      <c r="L17" s="2"/>
      <c r="M17" s="2">
        <v>18</v>
      </c>
      <c r="N17" s="31">
        <v>13650</v>
      </c>
      <c r="O17" s="35">
        <v>-56</v>
      </c>
      <c r="P17" s="36">
        <v>-201.3</v>
      </c>
      <c r="Q17" s="37">
        <v>-145.30000000000001</v>
      </c>
      <c r="R17" s="2"/>
      <c r="S17" s="2"/>
      <c r="T17" s="25">
        <v>-145.30000000000001</v>
      </c>
    </row>
    <row r="18" spans="1:20" ht="39.9" customHeight="1" x14ac:dyDescent="0.35">
      <c r="A18" s="84">
        <v>15850</v>
      </c>
      <c r="B18" s="78">
        <v>-24.900000000000002</v>
      </c>
      <c r="C18" s="79">
        <v>-18.8</v>
      </c>
      <c r="D18" s="85">
        <v>6.1000000000000005</v>
      </c>
      <c r="E18" s="2"/>
      <c r="F18" s="2"/>
      <c r="G18" s="2"/>
      <c r="H18" s="2"/>
      <c r="I18" s="2"/>
      <c r="J18" s="2"/>
      <c r="K18" s="2"/>
      <c r="L18" s="2"/>
      <c r="M18" s="2">
        <v>17</v>
      </c>
      <c r="N18" s="31">
        <v>13600</v>
      </c>
      <c r="O18" s="35">
        <v>-1225.6000000000004</v>
      </c>
      <c r="P18" s="36">
        <v>-2093.7000000000003</v>
      </c>
      <c r="Q18" s="37">
        <v>-868.1</v>
      </c>
      <c r="R18" s="2"/>
      <c r="S18" s="2"/>
      <c r="T18" s="25">
        <v>-868.1</v>
      </c>
    </row>
    <row r="19" spans="1:20" ht="39.9" customHeight="1" x14ac:dyDescent="0.35">
      <c r="A19" s="86">
        <v>15800</v>
      </c>
      <c r="B19" s="77">
        <v>-5</v>
      </c>
      <c r="C19" s="80">
        <v>406.70000000000005</v>
      </c>
      <c r="D19" s="87">
        <v>411.70000000000005</v>
      </c>
      <c r="E19" s="2"/>
      <c r="F19" s="2"/>
      <c r="G19" s="2"/>
      <c r="H19" s="2"/>
      <c r="I19" s="2"/>
      <c r="J19" s="2"/>
      <c r="K19" s="2"/>
      <c r="L19" s="2"/>
      <c r="M19" s="2">
        <v>16</v>
      </c>
      <c r="N19" s="31">
        <v>13550</v>
      </c>
      <c r="O19" s="35">
        <v>-12.800000000000011</v>
      </c>
      <c r="P19" s="36">
        <v>-456.20000000000005</v>
      </c>
      <c r="Q19" s="37">
        <v>-443.40000000000003</v>
      </c>
      <c r="R19" s="2"/>
      <c r="S19" s="2"/>
      <c r="T19" s="25">
        <v>-443.40000000000003</v>
      </c>
    </row>
    <row r="20" spans="1:20" ht="39.9" customHeight="1" x14ac:dyDescent="0.35">
      <c r="A20" s="84">
        <v>15750</v>
      </c>
      <c r="B20" s="78">
        <v>-95.100000000000009</v>
      </c>
      <c r="C20" s="79">
        <v>-0.5</v>
      </c>
      <c r="D20" s="85">
        <v>94.600000000000009</v>
      </c>
      <c r="E20" s="2"/>
      <c r="F20" s="2"/>
      <c r="G20" s="2"/>
      <c r="H20" s="2"/>
      <c r="I20" s="2"/>
      <c r="J20" s="2"/>
      <c r="K20" s="2"/>
      <c r="L20" s="2"/>
      <c r="M20" s="2">
        <v>15</v>
      </c>
      <c r="N20" s="31">
        <v>13500</v>
      </c>
      <c r="O20" s="35">
        <v>-390.40000000000009</v>
      </c>
      <c r="P20" s="36">
        <v>-2520.2000000000003</v>
      </c>
      <c r="Q20" s="37">
        <v>-2129.8000000000002</v>
      </c>
      <c r="R20" s="2"/>
      <c r="S20" s="2"/>
      <c r="T20" s="25">
        <v>-2129.8000000000002</v>
      </c>
    </row>
    <row r="21" spans="1:20" ht="39.9" customHeight="1" x14ac:dyDescent="0.35">
      <c r="A21" s="86">
        <v>15700</v>
      </c>
      <c r="B21" s="77">
        <v>22.299999999999997</v>
      </c>
      <c r="C21" s="80">
        <v>-43.400000000000006</v>
      </c>
      <c r="D21" s="87">
        <v>-65.7</v>
      </c>
      <c r="E21" s="2"/>
      <c r="F21" s="2"/>
      <c r="G21" s="2"/>
      <c r="H21" s="2"/>
      <c r="I21" s="2"/>
      <c r="J21" s="2"/>
      <c r="K21" s="2"/>
      <c r="L21" s="2"/>
      <c r="M21" s="2">
        <v>14</v>
      </c>
      <c r="N21" s="31">
        <v>13450</v>
      </c>
      <c r="O21" s="35">
        <v>8.2999999999999545</v>
      </c>
      <c r="P21" s="36">
        <v>-346.70000000000005</v>
      </c>
      <c r="Q21" s="37">
        <v>-355</v>
      </c>
      <c r="R21" s="2"/>
      <c r="S21" s="2"/>
      <c r="T21" s="25">
        <v>-355</v>
      </c>
    </row>
    <row r="22" spans="1:20" ht="39.9" customHeight="1" x14ac:dyDescent="0.35">
      <c r="A22" s="84">
        <v>15650</v>
      </c>
      <c r="B22" s="78">
        <v>8.1999999999999886</v>
      </c>
      <c r="C22" s="79">
        <v>419.3</v>
      </c>
      <c r="D22" s="85">
        <v>411.1</v>
      </c>
      <c r="E22" s="2"/>
      <c r="F22" s="2"/>
      <c r="G22" s="2"/>
      <c r="H22" s="2"/>
      <c r="I22" s="2"/>
      <c r="J22" s="2"/>
      <c r="K22" s="2"/>
      <c r="L22" s="2"/>
      <c r="M22" s="2">
        <v>13</v>
      </c>
      <c r="N22" s="31">
        <v>13400</v>
      </c>
      <c r="O22" s="35">
        <v>143.40000000000009</v>
      </c>
      <c r="P22" s="36">
        <v>-1084</v>
      </c>
      <c r="Q22" s="37">
        <v>-1227.4000000000001</v>
      </c>
      <c r="R22" s="2"/>
      <c r="S22" s="2"/>
      <c r="T22" s="25">
        <v>-1227.4000000000001</v>
      </c>
    </row>
    <row r="23" spans="1:20" ht="39.9" customHeight="1" x14ac:dyDescent="0.35">
      <c r="A23" s="86">
        <v>15600</v>
      </c>
      <c r="B23" s="77">
        <v>165.39999999999998</v>
      </c>
      <c r="C23" s="80">
        <v>883.7</v>
      </c>
      <c r="D23" s="87">
        <v>718.30000000000007</v>
      </c>
      <c r="E23" s="2"/>
      <c r="F23" s="2"/>
      <c r="G23" s="2"/>
      <c r="H23" s="2"/>
      <c r="I23" s="2"/>
      <c r="J23" s="2"/>
      <c r="K23" s="2"/>
      <c r="L23" s="2"/>
      <c r="M23" s="2">
        <v>12</v>
      </c>
      <c r="N23" s="31">
        <v>13350</v>
      </c>
      <c r="O23" s="35">
        <v>-18.600000000000023</v>
      </c>
      <c r="P23" s="36">
        <v>-491.40000000000003</v>
      </c>
      <c r="Q23" s="37">
        <v>-472.8</v>
      </c>
      <c r="R23" s="2"/>
      <c r="S23" s="2"/>
      <c r="T23" s="25">
        <v>-472.8</v>
      </c>
    </row>
    <row r="24" spans="1:20" ht="39.9" customHeight="1" x14ac:dyDescent="0.35">
      <c r="A24" s="84">
        <v>15550</v>
      </c>
      <c r="B24" s="78">
        <v>46.400000000000006</v>
      </c>
      <c r="C24" s="79">
        <v>183</v>
      </c>
      <c r="D24" s="85">
        <v>136.6</v>
      </c>
      <c r="E24" s="2"/>
      <c r="F24" s="2"/>
      <c r="G24" s="2"/>
      <c r="H24" s="2"/>
      <c r="I24" s="2"/>
      <c r="J24" s="2"/>
      <c r="K24" s="2"/>
      <c r="L24" s="2"/>
      <c r="M24" s="2">
        <v>11</v>
      </c>
      <c r="N24" s="31">
        <v>13300</v>
      </c>
      <c r="O24" s="35">
        <v>-35.899999999999864</v>
      </c>
      <c r="P24" s="36">
        <v>-1618.2</v>
      </c>
      <c r="Q24" s="37">
        <v>-1582.3000000000002</v>
      </c>
      <c r="R24" s="2"/>
      <c r="S24" s="2"/>
      <c r="T24" s="25">
        <v>-1582.3000000000002</v>
      </c>
    </row>
    <row r="25" spans="1:20" ht="39.9" customHeight="1" x14ac:dyDescent="0.35">
      <c r="A25" s="86">
        <v>15500</v>
      </c>
      <c r="B25" s="77">
        <v>-27.199999999999932</v>
      </c>
      <c r="C25" s="80">
        <v>728.40000000000009</v>
      </c>
      <c r="D25" s="87">
        <v>755.6</v>
      </c>
      <c r="E25" s="2"/>
      <c r="F25" s="2"/>
      <c r="G25" s="2"/>
      <c r="H25" s="2"/>
      <c r="I25" s="2"/>
      <c r="J25" s="2"/>
      <c r="K25" s="2"/>
      <c r="L25" s="2"/>
      <c r="M25" s="2">
        <v>10</v>
      </c>
      <c r="N25" s="31">
        <v>13250</v>
      </c>
      <c r="O25" s="35">
        <v>89.100000000000023</v>
      </c>
      <c r="P25" s="36">
        <v>-594.6</v>
      </c>
      <c r="Q25" s="37">
        <v>-683.7</v>
      </c>
      <c r="R25" s="2"/>
      <c r="S25" s="2"/>
      <c r="T25" s="25">
        <v>-683.7</v>
      </c>
    </row>
    <row r="26" spans="1:20" ht="39.9" customHeight="1" x14ac:dyDescent="0.35">
      <c r="A26" s="84">
        <v>15450</v>
      </c>
      <c r="B26" s="78">
        <v>0.90000000000000568</v>
      </c>
      <c r="C26" s="79">
        <v>241.20000000000002</v>
      </c>
      <c r="D26" s="85">
        <v>240.3</v>
      </c>
      <c r="E26" s="2"/>
      <c r="F26" s="2"/>
      <c r="G26" s="2"/>
      <c r="H26" s="2"/>
      <c r="I26" s="2"/>
      <c r="J26" s="2"/>
      <c r="K26" s="2"/>
      <c r="L26" s="2"/>
      <c r="M26" s="2">
        <v>9</v>
      </c>
      <c r="N26" s="31">
        <v>13200</v>
      </c>
      <c r="O26" s="35">
        <v>354.29999999999995</v>
      </c>
      <c r="P26" s="36">
        <v>-1618.7</v>
      </c>
      <c r="Q26" s="37">
        <v>-1973</v>
      </c>
      <c r="R26" s="2"/>
      <c r="S26" s="2"/>
      <c r="T26" s="25">
        <v>-1973</v>
      </c>
    </row>
    <row r="27" spans="1:20" ht="39.9" customHeight="1" x14ac:dyDescent="0.35">
      <c r="A27" s="86">
        <v>15400</v>
      </c>
      <c r="B27" s="77">
        <v>44</v>
      </c>
      <c r="C27" s="80">
        <v>341.5</v>
      </c>
      <c r="D27" s="87">
        <v>297.5</v>
      </c>
      <c r="E27" s="2"/>
      <c r="F27" s="2"/>
      <c r="G27" s="2"/>
      <c r="H27" s="2"/>
      <c r="I27" s="2"/>
      <c r="J27" s="2"/>
      <c r="K27" s="2"/>
      <c r="L27" s="2"/>
      <c r="M27" s="2">
        <v>8</v>
      </c>
      <c r="N27" s="31">
        <v>13150</v>
      </c>
      <c r="O27" s="35">
        <v>64.099999999999966</v>
      </c>
      <c r="P27" s="36">
        <v>-483.90000000000003</v>
      </c>
      <c r="Q27" s="37">
        <v>-548</v>
      </c>
      <c r="R27" s="2"/>
      <c r="S27" s="2"/>
      <c r="T27" s="25">
        <v>-548</v>
      </c>
    </row>
    <row r="28" spans="1:20" ht="39.9" customHeight="1" x14ac:dyDescent="0.35">
      <c r="A28" s="84">
        <v>15350</v>
      </c>
      <c r="B28" s="78">
        <v>6.2999999999999972</v>
      </c>
      <c r="C28" s="79">
        <v>126.5</v>
      </c>
      <c r="D28" s="85">
        <v>120.2</v>
      </c>
      <c r="E28" s="2"/>
      <c r="F28" s="2"/>
      <c r="G28" s="2"/>
      <c r="H28" s="2"/>
      <c r="I28" s="2"/>
      <c r="J28" s="2"/>
      <c r="K28" s="2"/>
      <c r="L28" s="2"/>
      <c r="M28" s="2">
        <v>7</v>
      </c>
      <c r="N28" s="31">
        <v>13100</v>
      </c>
      <c r="O28" s="35">
        <v>-24.400000000000091</v>
      </c>
      <c r="P28" s="36">
        <v>-1879.4</v>
      </c>
      <c r="Q28" s="37">
        <v>-1855</v>
      </c>
      <c r="R28" s="2"/>
      <c r="S28" s="2"/>
      <c r="T28" s="25">
        <v>-1855</v>
      </c>
    </row>
    <row r="29" spans="1:20" ht="39.9" customHeight="1" x14ac:dyDescent="0.35">
      <c r="A29" s="86">
        <v>15300</v>
      </c>
      <c r="B29" s="77">
        <v>-8.7999999999999545</v>
      </c>
      <c r="C29" s="80">
        <v>706.7</v>
      </c>
      <c r="D29" s="87">
        <v>715.5</v>
      </c>
      <c r="E29" s="2"/>
      <c r="F29" s="2"/>
      <c r="G29" s="2"/>
      <c r="H29" s="2"/>
      <c r="I29" s="2"/>
      <c r="J29" s="2"/>
      <c r="K29" s="2"/>
      <c r="L29" s="2"/>
      <c r="M29" s="2">
        <v>6</v>
      </c>
      <c r="N29" s="31">
        <v>13050</v>
      </c>
      <c r="O29" s="35">
        <v>10.599999999999994</v>
      </c>
      <c r="P29" s="36">
        <v>-193.10000000000002</v>
      </c>
      <c r="Q29" s="37">
        <v>-203.70000000000002</v>
      </c>
      <c r="R29" s="2"/>
      <c r="S29" s="2"/>
      <c r="T29" s="25">
        <v>-203.70000000000002</v>
      </c>
    </row>
    <row r="30" spans="1:20" ht="39.9" customHeight="1" x14ac:dyDescent="0.35">
      <c r="A30" s="88">
        <v>15250</v>
      </c>
      <c r="B30" s="89">
        <v>1.4000000000000057</v>
      </c>
      <c r="C30" s="90">
        <v>166.9</v>
      </c>
      <c r="D30" s="91">
        <v>165.5</v>
      </c>
      <c r="E30" s="2"/>
      <c r="F30" s="2"/>
      <c r="G30" s="2"/>
      <c r="H30" s="2"/>
      <c r="I30" s="2"/>
      <c r="J30" s="2"/>
      <c r="K30" s="2"/>
      <c r="L30" s="2"/>
      <c r="M30" s="2">
        <v>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28" max="8" man="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45180</v>
      </c>
      <c r="H1" s="172"/>
      <c r="I1" s="54"/>
      <c r="Z1">
        <v>12725</v>
      </c>
    </row>
    <row r="2" spans="1:26" x14ac:dyDescent="0.3">
      <c r="A2" s="52"/>
      <c r="B2" s="45"/>
      <c r="C2" s="45"/>
      <c r="D2" s="45"/>
      <c r="E2" s="45"/>
      <c r="F2" s="45"/>
      <c r="G2" s="45"/>
      <c r="H2" s="45"/>
      <c r="I2" s="45"/>
      <c r="Z2">
        <v>13725</v>
      </c>
    </row>
    <row r="3" spans="1:26" ht="18" x14ac:dyDescent="0.35">
      <c r="A3" s="25" t="s">
        <v>35</v>
      </c>
      <c r="C3" s="27">
        <f>Ueberhaenge!G2</f>
        <v>4</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77" t="s">
        <v>3</v>
      </c>
      <c r="B7" s="190" t="str">
        <f xml:space="preserve"> "BasisVersion  " &amp; Ueberhaenge!D8</f>
        <v>BasisVersion  2023-09</v>
      </c>
      <c r="C7" s="191"/>
      <c r="D7" s="192"/>
      <c r="E7" s="22"/>
      <c r="F7" s="22"/>
      <c r="G7" s="22"/>
      <c r="H7" s="45"/>
      <c r="I7" s="45"/>
      <c r="J7" s="2"/>
      <c r="K7" s="2"/>
      <c r="L7" s="2"/>
      <c r="M7" s="2"/>
      <c r="N7" s="180"/>
      <c r="O7" s="180"/>
      <c r="P7" s="180"/>
      <c r="Q7" s="180"/>
      <c r="R7" s="51"/>
      <c r="S7" s="51"/>
      <c r="T7" s="50"/>
      <c r="U7" s="50"/>
      <c r="V7" s="50"/>
    </row>
    <row r="8" spans="1:26" ht="21.6" thickBot="1" x14ac:dyDescent="0.45">
      <c r="A8" s="178"/>
      <c r="B8" s="193"/>
      <c r="C8" s="176"/>
      <c r="D8" s="194"/>
      <c r="E8" s="22"/>
      <c r="I8" s="2"/>
      <c r="J8" s="2"/>
      <c r="K8" s="2"/>
      <c r="L8" s="2"/>
      <c r="M8" s="2"/>
      <c r="N8" s="48"/>
      <c r="O8" s="166" t="str">
        <f xml:space="preserve"> "Summe: " &amp; Ueberhaenge!D8 &amp; " bis " &amp; Ueberhaenge!I8</f>
        <v>Summe: 2023-09 bis -</v>
      </c>
      <c r="P8" s="167"/>
      <c r="Q8" s="168"/>
      <c r="R8" s="2"/>
      <c r="S8" s="2"/>
    </row>
    <row r="9" spans="1:26" ht="18.600000000000001" thickBot="1" x14ac:dyDescent="0.4">
      <c r="A9" s="179"/>
      <c r="B9" s="97"/>
      <c r="C9" s="98"/>
      <c r="G9" s="2"/>
      <c r="H9" s="2"/>
      <c r="I9" s="2"/>
      <c r="J9" s="2"/>
      <c r="K9" s="2"/>
      <c r="L9" s="49" t="s">
        <v>3</v>
      </c>
      <c r="M9" s="24" t="s">
        <v>34</v>
      </c>
      <c r="N9" s="23">
        <f>B9</f>
        <v>0</v>
      </c>
      <c r="O9" s="23" t="e">
        <f>#REF!</f>
        <v>#REF!</v>
      </c>
      <c r="P9" s="2"/>
      <c r="Q9" s="2"/>
    </row>
    <row r="10" spans="1:26" ht="39.9" customHeight="1" x14ac:dyDescent="0.35">
      <c r="A10" s="102">
        <f>SummeryDetail!A10</f>
        <v>16250</v>
      </c>
      <c r="B10" s="94">
        <f>SummeryDetail!C10</f>
        <v>84.7</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 customHeight="1" x14ac:dyDescent="0.35">
      <c r="A11" s="84">
        <f>SummeryDetail!A11</f>
        <v>16200</v>
      </c>
      <c r="B11" s="95">
        <f>SummeryDetail!C11</f>
        <v>-224.5</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 customHeight="1" x14ac:dyDescent="0.35">
      <c r="A12" s="84">
        <f>SummeryDetail!A12</f>
        <v>16150</v>
      </c>
      <c r="B12" s="95">
        <f>SummeryDetail!C12</f>
        <v>-280.2</v>
      </c>
      <c r="C12" s="2"/>
      <c r="D12" s="2"/>
      <c r="E12" s="2"/>
      <c r="F12" s="2"/>
      <c r="G12" s="2"/>
      <c r="H12" s="2"/>
      <c r="I12" s="2"/>
      <c r="J12" s="2"/>
      <c r="K12" s="2"/>
      <c r="L12" s="31">
        <v>13900</v>
      </c>
      <c r="M12" s="35">
        <v>2.5</v>
      </c>
      <c r="N12" s="36">
        <v>-575.9</v>
      </c>
      <c r="O12" s="37">
        <v>-578.4</v>
      </c>
      <c r="P12" s="2"/>
      <c r="Q12" s="2"/>
      <c r="R12" s="25">
        <v>-578.4</v>
      </c>
    </row>
    <row r="13" spans="1:26" ht="39.9" customHeight="1" x14ac:dyDescent="0.35">
      <c r="A13" s="84">
        <f>SummeryDetail!A13</f>
        <v>16100</v>
      </c>
      <c r="B13" s="95">
        <f>SummeryDetail!C13</f>
        <v>-97.600000000000009</v>
      </c>
      <c r="C13" s="2"/>
      <c r="D13" s="2"/>
      <c r="E13" s="2"/>
      <c r="F13" s="2"/>
      <c r="G13" s="2"/>
      <c r="H13" s="2"/>
      <c r="I13" s="2"/>
      <c r="J13" s="2"/>
      <c r="K13" s="2"/>
      <c r="L13" s="31">
        <v>13850</v>
      </c>
      <c r="M13" s="35">
        <v>-1.3999999999999986</v>
      </c>
      <c r="N13" s="36">
        <v>-58.2</v>
      </c>
      <c r="O13" s="37">
        <v>-56.800000000000004</v>
      </c>
      <c r="P13" s="2"/>
      <c r="Q13" s="2"/>
      <c r="R13" s="25">
        <v>-56.800000000000004</v>
      </c>
    </row>
    <row r="14" spans="1:26" ht="39.9" customHeight="1" x14ac:dyDescent="0.35">
      <c r="A14" s="84">
        <f>SummeryDetail!A14</f>
        <v>16050</v>
      </c>
      <c r="B14" s="95">
        <f>SummeryDetail!C14</f>
        <v>-53.6</v>
      </c>
      <c r="C14" s="2"/>
      <c r="D14" s="2"/>
      <c r="E14" s="2"/>
      <c r="F14" s="2"/>
      <c r="G14" s="2"/>
      <c r="H14" s="2"/>
      <c r="I14" s="2"/>
      <c r="J14" s="2"/>
      <c r="K14" s="2"/>
      <c r="L14" s="31">
        <v>13800</v>
      </c>
      <c r="M14" s="35">
        <v>-87.100000000000136</v>
      </c>
      <c r="N14" s="36">
        <v>-1558.6000000000001</v>
      </c>
      <c r="O14" s="37">
        <v>-1471.5</v>
      </c>
      <c r="P14" s="2"/>
      <c r="Q14" s="2"/>
      <c r="R14" s="25">
        <v>-1471.5</v>
      </c>
    </row>
    <row r="15" spans="1:26" ht="39.9" customHeight="1" x14ac:dyDescent="0.35">
      <c r="A15" s="84">
        <f>SummeryDetail!A15</f>
        <v>16000</v>
      </c>
      <c r="B15" s="95">
        <f>SummeryDetail!C15</f>
        <v>18.900000000000002</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 customHeight="1" x14ac:dyDescent="0.35">
      <c r="A16" s="84">
        <f>SummeryDetail!A16</f>
        <v>15950</v>
      </c>
      <c r="B16" s="95">
        <f>SummeryDetail!C16</f>
        <v>112</v>
      </c>
      <c r="C16" s="2"/>
      <c r="D16" s="2"/>
      <c r="E16" s="2"/>
      <c r="F16" s="2"/>
      <c r="G16" s="2"/>
      <c r="H16" s="2"/>
      <c r="I16" s="2"/>
      <c r="J16" s="2"/>
      <c r="K16" s="2"/>
      <c r="L16" s="31">
        <v>13700</v>
      </c>
      <c r="M16" s="35">
        <v>-20.099999999999909</v>
      </c>
      <c r="N16" s="36">
        <v>-1614.5</v>
      </c>
      <c r="O16" s="37">
        <v>-1594.4</v>
      </c>
      <c r="P16" s="2"/>
      <c r="Q16" s="2"/>
      <c r="R16" s="25">
        <v>-1594.4</v>
      </c>
    </row>
    <row r="17" spans="1:19" ht="39.9" customHeight="1" x14ac:dyDescent="0.35">
      <c r="A17" s="84">
        <f>SummeryDetail!A17</f>
        <v>15900</v>
      </c>
      <c r="B17" s="95">
        <f>SummeryDetail!C17</f>
        <v>299.8</v>
      </c>
      <c r="C17" s="2"/>
      <c r="D17" s="2"/>
      <c r="E17" s="2"/>
      <c r="F17" s="2"/>
      <c r="G17" s="2"/>
      <c r="H17" s="2"/>
      <c r="I17" s="2"/>
      <c r="J17" s="2"/>
      <c r="K17" s="2"/>
      <c r="L17" s="31">
        <v>13650</v>
      </c>
      <c r="M17" s="35">
        <v>-56</v>
      </c>
      <c r="N17" s="36">
        <v>-201.3</v>
      </c>
      <c r="O17" s="37">
        <v>-145.30000000000001</v>
      </c>
      <c r="P17" s="2"/>
      <c r="Q17" s="2"/>
      <c r="R17" s="25">
        <v>-145.30000000000001</v>
      </c>
    </row>
    <row r="18" spans="1:19" ht="39.9" customHeight="1" x14ac:dyDescent="0.35">
      <c r="A18" s="84">
        <f>SummeryDetail!A18</f>
        <v>15850</v>
      </c>
      <c r="B18" s="95">
        <f>SummeryDetail!C18</f>
        <v>-18.8</v>
      </c>
      <c r="C18" s="2"/>
      <c r="D18" s="2"/>
      <c r="E18" s="2"/>
      <c r="F18" s="2"/>
      <c r="G18" s="2"/>
      <c r="H18" s="2"/>
      <c r="I18" s="2"/>
      <c r="J18" s="2"/>
      <c r="K18" s="2"/>
      <c r="L18" s="31">
        <v>13600</v>
      </c>
      <c r="M18" s="35">
        <v>-1225.6000000000004</v>
      </c>
      <c r="N18" s="36">
        <v>-2093.7000000000003</v>
      </c>
      <c r="O18" s="37">
        <v>-868.1</v>
      </c>
      <c r="P18" s="2"/>
      <c r="Q18" s="2"/>
      <c r="R18" s="25">
        <v>-868.1</v>
      </c>
    </row>
    <row r="19" spans="1:19" ht="39.9" customHeight="1" x14ac:dyDescent="0.35">
      <c r="A19" s="84">
        <f>SummeryDetail!A19</f>
        <v>15800</v>
      </c>
      <c r="B19" s="95">
        <f>SummeryDetail!C19</f>
        <v>406.70000000000005</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 customHeight="1" x14ac:dyDescent="0.35">
      <c r="A20" s="84">
        <f>SummeryDetail!A20</f>
        <v>15750</v>
      </c>
      <c r="B20" s="95">
        <f>SummeryDetail!C20</f>
        <v>-0.5</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 customHeight="1" x14ac:dyDescent="0.35">
      <c r="A21" s="84">
        <f>SummeryDetail!A21</f>
        <v>15700</v>
      </c>
      <c r="B21" s="95">
        <f>SummeryDetail!C21</f>
        <v>-43.400000000000006</v>
      </c>
      <c r="C21" s="2"/>
      <c r="D21" s="2"/>
      <c r="E21" s="2"/>
      <c r="F21" s="2"/>
      <c r="G21" s="2"/>
      <c r="H21" s="2"/>
      <c r="I21" s="2"/>
      <c r="J21" s="2"/>
      <c r="K21" s="2"/>
      <c r="L21" s="31">
        <v>13450</v>
      </c>
      <c r="M21" s="35">
        <v>8.2999999999999545</v>
      </c>
      <c r="N21" s="36">
        <v>-346.70000000000005</v>
      </c>
      <c r="O21" s="37">
        <v>-355</v>
      </c>
      <c r="P21" s="2"/>
      <c r="Q21" s="2"/>
      <c r="R21" s="25">
        <v>-355</v>
      </c>
    </row>
    <row r="22" spans="1:19" ht="39.9" customHeight="1" x14ac:dyDescent="0.35">
      <c r="A22" s="84">
        <f>SummeryDetail!A22</f>
        <v>15650</v>
      </c>
      <c r="B22" s="95">
        <f>SummeryDetail!C22</f>
        <v>419.3</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 customHeight="1" x14ac:dyDescent="0.35">
      <c r="A23" s="84">
        <f>SummeryDetail!A23</f>
        <v>15600</v>
      </c>
      <c r="B23" s="95">
        <f>SummeryDetail!C23</f>
        <v>883.7</v>
      </c>
      <c r="C23" s="2"/>
      <c r="D23" s="2"/>
      <c r="E23" s="2"/>
      <c r="F23" s="2"/>
      <c r="G23" s="2"/>
      <c r="H23" s="2"/>
      <c r="I23" s="2"/>
      <c r="J23" s="2"/>
      <c r="K23" s="2"/>
      <c r="L23" s="31">
        <v>13350</v>
      </c>
      <c r="M23" s="35">
        <v>-18.600000000000023</v>
      </c>
      <c r="N23" s="36">
        <v>-491.40000000000003</v>
      </c>
      <c r="O23" s="37">
        <v>-472.8</v>
      </c>
      <c r="P23" s="2"/>
      <c r="Q23" s="2"/>
      <c r="R23" s="25">
        <v>-472.8</v>
      </c>
    </row>
    <row r="24" spans="1:19" ht="39.9" customHeight="1" x14ac:dyDescent="0.35">
      <c r="A24" s="84">
        <f>SummeryDetail!A24</f>
        <v>15550</v>
      </c>
      <c r="B24" s="95">
        <f>SummeryDetail!C24</f>
        <v>183</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 customHeight="1" x14ac:dyDescent="0.35">
      <c r="A25" s="84">
        <f>SummeryDetail!A25</f>
        <v>15500</v>
      </c>
      <c r="B25" s="95">
        <f>SummeryDetail!C25</f>
        <v>728.40000000000009</v>
      </c>
      <c r="C25" s="2"/>
      <c r="D25" s="2"/>
      <c r="E25" s="2"/>
      <c r="F25" s="2"/>
      <c r="G25" s="2"/>
      <c r="H25" s="2"/>
      <c r="I25" s="2"/>
      <c r="J25" s="2"/>
      <c r="K25" s="2"/>
      <c r="L25" s="31">
        <v>13250</v>
      </c>
      <c r="M25" s="35">
        <v>89.100000000000023</v>
      </c>
      <c r="N25" s="36">
        <v>-594.6</v>
      </c>
      <c r="O25" s="37">
        <v>-683.7</v>
      </c>
      <c r="P25" s="2"/>
      <c r="Q25" s="2"/>
      <c r="R25" s="25">
        <v>-683.7</v>
      </c>
    </row>
    <row r="26" spans="1:19" ht="39.9" customHeight="1" x14ac:dyDescent="0.35">
      <c r="A26" s="84">
        <f>SummeryDetail!A26</f>
        <v>15450</v>
      </c>
      <c r="B26" s="95">
        <f>SummeryDetail!C26</f>
        <v>241.20000000000002</v>
      </c>
      <c r="C26" s="2"/>
      <c r="D26" s="2"/>
      <c r="E26" s="2"/>
      <c r="F26" s="2"/>
      <c r="G26" s="2"/>
      <c r="H26" s="2"/>
      <c r="I26" s="2"/>
      <c r="J26" s="2"/>
      <c r="K26" s="2"/>
      <c r="L26" s="31">
        <v>13200</v>
      </c>
      <c r="M26" s="35">
        <v>354.29999999999995</v>
      </c>
      <c r="N26" s="36">
        <v>-1618.7</v>
      </c>
      <c r="O26" s="37">
        <v>-1973</v>
      </c>
      <c r="P26" s="2"/>
      <c r="Q26" s="2"/>
      <c r="R26" s="25">
        <v>-1973</v>
      </c>
    </row>
    <row r="27" spans="1:19" ht="39.9" customHeight="1" x14ac:dyDescent="0.35">
      <c r="A27" s="84">
        <f>SummeryDetail!A27</f>
        <v>15400</v>
      </c>
      <c r="B27" s="95">
        <f>SummeryDetail!C27</f>
        <v>341.5</v>
      </c>
      <c r="C27" s="2"/>
      <c r="D27" s="2"/>
      <c r="E27" s="2"/>
      <c r="F27" s="2"/>
      <c r="G27" s="2"/>
      <c r="H27" s="2"/>
      <c r="I27" s="2"/>
      <c r="J27" s="2"/>
      <c r="K27" s="2"/>
      <c r="L27" s="31">
        <v>13150</v>
      </c>
      <c r="M27" s="35">
        <v>64.099999999999966</v>
      </c>
      <c r="N27" s="36">
        <v>-483.90000000000003</v>
      </c>
      <c r="O27" s="37">
        <v>-548</v>
      </c>
      <c r="P27" s="2"/>
      <c r="Q27" s="2"/>
      <c r="R27" s="25">
        <v>-548</v>
      </c>
    </row>
    <row r="28" spans="1:19" ht="39.9" customHeight="1" x14ac:dyDescent="0.35">
      <c r="A28" s="84">
        <f>SummeryDetail!A28</f>
        <v>15350</v>
      </c>
      <c r="B28" s="95">
        <f>SummeryDetail!C28</f>
        <v>126.5</v>
      </c>
      <c r="C28" s="2"/>
      <c r="D28" s="2"/>
      <c r="E28" s="2"/>
      <c r="F28" s="2"/>
      <c r="G28" s="2"/>
      <c r="H28" s="2"/>
      <c r="I28" s="2"/>
      <c r="J28" s="2"/>
      <c r="K28" s="2"/>
      <c r="L28" s="31">
        <v>13100</v>
      </c>
      <c r="M28" s="35">
        <v>-24.400000000000091</v>
      </c>
      <c r="N28" s="36">
        <v>-1879.4</v>
      </c>
      <c r="O28" s="37">
        <v>-1855</v>
      </c>
      <c r="P28" s="2"/>
      <c r="Q28" s="2"/>
      <c r="R28" s="25">
        <v>-1855</v>
      </c>
    </row>
    <row r="29" spans="1:19" ht="39.9" customHeight="1" x14ac:dyDescent="0.35">
      <c r="A29" s="84">
        <f>SummeryDetail!A29</f>
        <v>15300</v>
      </c>
      <c r="B29" s="95">
        <f>SummeryDetail!C29</f>
        <v>706.7</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 customHeight="1" thickBot="1" x14ac:dyDescent="0.4">
      <c r="A30" s="88">
        <f>SummeryDetail!A30</f>
        <v>15250</v>
      </c>
      <c r="B30" s="96">
        <f>SummeryDetail!C30</f>
        <v>166.9</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8.600000000000001" thickBot="1" x14ac:dyDescent="0.4">
      <c r="A31" s="21"/>
      <c r="B31" s="2"/>
      <c r="C31" s="2"/>
      <c r="D31" s="2"/>
      <c r="E31" s="2"/>
      <c r="F31" s="2"/>
      <c r="G31" s="2"/>
      <c r="H31" s="2"/>
      <c r="I31" s="2"/>
      <c r="J31" s="2"/>
      <c r="K31" s="2"/>
      <c r="L31" s="2"/>
      <c r="M31" s="2"/>
      <c r="N31" s="2"/>
      <c r="O31" s="44"/>
      <c r="P31" s="44"/>
      <c r="Q31" s="44"/>
      <c r="R31" s="2"/>
      <c r="S31" s="2"/>
    </row>
    <row r="32" spans="1:19" ht="60.75" customHeight="1" thickBot="1" x14ac:dyDescent="0.35">
      <c r="A32" s="21"/>
      <c r="B32" s="163" t="s">
        <v>198</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45180</v>
      </c>
      <c r="H1" s="172"/>
      <c r="I1" s="54"/>
      <c r="Z1">
        <v>12747</v>
      </c>
    </row>
    <row r="2" spans="1:26" x14ac:dyDescent="0.3">
      <c r="A2" s="52"/>
      <c r="B2" s="45"/>
      <c r="C2" s="45"/>
      <c r="D2" s="45"/>
      <c r="E2" s="45"/>
      <c r="F2" s="45"/>
      <c r="G2" s="45"/>
      <c r="H2" s="45"/>
      <c r="I2" s="45"/>
      <c r="Z2">
        <v>13747</v>
      </c>
    </row>
    <row r="3" spans="1:26" ht="18" x14ac:dyDescent="0.35">
      <c r="A3" s="25" t="s">
        <v>35</v>
      </c>
      <c r="C3" s="27">
        <f>Ueberhaenge!G2</f>
        <v>4</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2023-09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2023-09 bis -</v>
      </c>
      <c r="P8" s="167"/>
      <c r="Q8" s="168"/>
      <c r="R8" s="2"/>
      <c r="S8" s="2"/>
    </row>
    <row r="9" spans="1:26" ht="18.600000000000001" thickBot="1" x14ac:dyDescent="0.4">
      <c r="A9" s="186"/>
      <c r="B9" s="47" t="s">
        <v>34</v>
      </c>
      <c r="C9" s="46">
        <f>Ueberhaenge!G5</f>
        <v>45180</v>
      </c>
      <c r="D9" s="81">
        <f>IF(WEEKDAY(C9,2)=1,C9-3,C9-1)</f>
        <v>45177</v>
      </c>
      <c r="E9" s="22"/>
      <c r="I9" s="2"/>
      <c r="J9" s="2"/>
      <c r="K9" s="2"/>
      <c r="L9" s="2"/>
      <c r="M9" s="2"/>
      <c r="N9" s="49" t="s">
        <v>3</v>
      </c>
      <c r="O9" s="24" t="s">
        <v>34</v>
      </c>
      <c r="P9" s="23">
        <f>C9</f>
        <v>45180</v>
      </c>
      <c r="Q9" s="23">
        <f>D9</f>
        <v>45177</v>
      </c>
      <c r="R9" s="2"/>
      <c r="S9" s="2"/>
    </row>
    <row r="10" spans="1:26" ht="39.9" customHeight="1" x14ac:dyDescent="0.35">
      <c r="A10" s="82">
        <f>SummeryDetail!A10</f>
        <v>16250</v>
      </c>
      <c r="B10" s="76">
        <f>SummeryDetail!B10</f>
        <v>38.4</v>
      </c>
      <c r="C10" s="75">
        <f>SummeryDetail!C10</f>
        <v>84.7</v>
      </c>
      <c r="D10" s="83">
        <f>SummeryDetail!D10</f>
        <v>46.300000000000004</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 customHeight="1" x14ac:dyDescent="0.35">
      <c r="A11" s="84">
        <f>SummeryDetail!A11</f>
        <v>16200</v>
      </c>
      <c r="B11" s="78">
        <f>SummeryDetail!B11</f>
        <v>-34.799999999999983</v>
      </c>
      <c r="C11" s="79">
        <f>SummeryDetail!C11</f>
        <v>-224.5</v>
      </c>
      <c r="D11" s="85">
        <f>SummeryDetail!D11</f>
        <v>-189.70000000000002</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 customHeight="1" x14ac:dyDescent="0.35">
      <c r="A12" s="84">
        <f>SummeryDetail!A12</f>
        <v>16150</v>
      </c>
      <c r="B12" s="78">
        <f>SummeryDetail!B12</f>
        <v>4.2000000000000455</v>
      </c>
      <c r="C12" s="79">
        <f>SummeryDetail!C12</f>
        <v>-280.2</v>
      </c>
      <c r="D12" s="85">
        <f>SummeryDetail!D12</f>
        <v>-284.40000000000003</v>
      </c>
      <c r="E12" s="2"/>
      <c r="F12" s="2"/>
      <c r="G12" s="2"/>
      <c r="H12" s="2"/>
      <c r="I12" s="2"/>
      <c r="J12" s="2"/>
      <c r="K12" s="2"/>
      <c r="L12" s="2"/>
      <c r="M12" s="2">
        <v>33</v>
      </c>
      <c r="N12" s="31">
        <v>13900</v>
      </c>
      <c r="O12" s="35">
        <v>2.5</v>
      </c>
      <c r="P12" s="36">
        <v>-575.9</v>
      </c>
      <c r="Q12" s="37">
        <v>-578.4</v>
      </c>
      <c r="R12" s="2"/>
      <c r="S12" s="2"/>
      <c r="T12" s="25">
        <v>-578.4</v>
      </c>
    </row>
    <row r="13" spans="1:26" ht="39.9" customHeight="1" x14ac:dyDescent="0.35">
      <c r="A13" s="84">
        <f>SummeryDetail!A13</f>
        <v>16100</v>
      </c>
      <c r="B13" s="78">
        <f>SummeryDetail!B13</f>
        <v>-4.4000000000000057</v>
      </c>
      <c r="C13" s="79">
        <f>SummeryDetail!C13</f>
        <v>-97.600000000000009</v>
      </c>
      <c r="D13" s="85">
        <f>SummeryDetail!D13</f>
        <v>-93.2</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 customHeight="1" x14ac:dyDescent="0.35">
      <c r="A14" s="84">
        <f>SummeryDetail!A14</f>
        <v>16050</v>
      </c>
      <c r="B14" s="78">
        <f>SummeryDetail!B14</f>
        <v>-19.5</v>
      </c>
      <c r="C14" s="79">
        <f>SummeryDetail!C14</f>
        <v>-53.6</v>
      </c>
      <c r="D14" s="85">
        <f>SummeryDetail!D14</f>
        <v>-34.1</v>
      </c>
      <c r="E14" s="2"/>
      <c r="F14" s="2"/>
      <c r="G14" s="2"/>
      <c r="H14" s="2"/>
      <c r="I14" s="2"/>
      <c r="J14" s="2"/>
      <c r="K14" s="2"/>
      <c r="L14" s="2"/>
      <c r="M14" s="2">
        <v>31</v>
      </c>
      <c r="N14" s="31">
        <v>13800</v>
      </c>
      <c r="O14" s="35">
        <v>-87.100000000000136</v>
      </c>
      <c r="P14" s="36">
        <v>-1558.6000000000001</v>
      </c>
      <c r="Q14" s="37">
        <v>-1471.5</v>
      </c>
      <c r="R14" s="2"/>
      <c r="S14" s="2"/>
      <c r="T14" s="25">
        <v>-1471.5</v>
      </c>
    </row>
    <row r="15" spans="1:26" ht="39.9" customHeight="1" x14ac:dyDescent="0.35">
      <c r="A15" s="84">
        <f>SummeryDetail!A15</f>
        <v>16000</v>
      </c>
      <c r="B15" s="78">
        <f>SummeryDetail!B15</f>
        <v>-69.900000000000006</v>
      </c>
      <c r="C15" s="79">
        <f>SummeryDetail!C15</f>
        <v>18.900000000000002</v>
      </c>
      <c r="D15" s="85">
        <f>SummeryDetail!D15</f>
        <v>88.800000000000011</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 customHeight="1" x14ac:dyDescent="0.35">
      <c r="A16" s="84">
        <f>SummeryDetail!A16</f>
        <v>15950</v>
      </c>
      <c r="B16" s="78">
        <f>SummeryDetail!B16</f>
        <v>110.5</v>
      </c>
      <c r="C16" s="79">
        <f>SummeryDetail!C16</f>
        <v>112</v>
      </c>
      <c r="D16" s="85">
        <f>SummeryDetail!D16</f>
        <v>1.5</v>
      </c>
      <c r="E16" s="2"/>
      <c r="F16" s="2"/>
      <c r="G16" s="2"/>
      <c r="H16" s="2"/>
      <c r="I16" s="2"/>
      <c r="J16" s="2"/>
      <c r="K16" s="2"/>
      <c r="L16" s="2"/>
      <c r="M16" s="2">
        <v>29</v>
      </c>
      <c r="N16" s="31">
        <v>13700</v>
      </c>
      <c r="O16" s="35">
        <v>-20.099999999999909</v>
      </c>
      <c r="P16" s="36">
        <v>-1614.5</v>
      </c>
      <c r="Q16" s="37">
        <v>-1594.4</v>
      </c>
      <c r="R16" s="2"/>
      <c r="S16" s="2"/>
      <c r="T16" s="25">
        <v>-1594.4</v>
      </c>
    </row>
    <row r="17" spans="1:20" ht="39.9" customHeight="1" x14ac:dyDescent="0.35">
      <c r="A17" s="84">
        <f>SummeryDetail!A17</f>
        <v>15900</v>
      </c>
      <c r="B17" s="78">
        <f>SummeryDetail!B17</f>
        <v>-95.5</v>
      </c>
      <c r="C17" s="79">
        <f>SummeryDetail!C17</f>
        <v>299.8</v>
      </c>
      <c r="D17" s="85">
        <f>SummeryDetail!D17</f>
        <v>395.3</v>
      </c>
      <c r="E17" s="2"/>
      <c r="F17" s="2"/>
      <c r="G17" s="2"/>
      <c r="H17" s="2"/>
      <c r="I17" s="2"/>
      <c r="J17" s="2"/>
      <c r="K17" s="2"/>
      <c r="L17" s="2"/>
      <c r="M17" s="2">
        <v>28</v>
      </c>
      <c r="N17" s="31">
        <v>13650</v>
      </c>
      <c r="O17" s="35">
        <v>-56</v>
      </c>
      <c r="P17" s="36">
        <v>-201.3</v>
      </c>
      <c r="Q17" s="37">
        <v>-145.30000000000001</v>
      </c>
      <c r="R17" s="2"/>
      <c r="S17" s="2"/>
      <c r="T17" s="25">
        <v>-145.30000000000001</v>
      </c>
    </row>
    <row r="18" spans="1:20" ht="39.9" customHeight="1" x14ac:dyDescent="0.35">
      <c r="A18" s="84">
        <f>SummeryDetail!A18</f>
        <v>15850</v>
      </c>
      <c r="B18" s="78">
        <f>SummeryDetail!B18</f>
        <v>-24.900000000000002</v>
      </c>
      <c r="C18" s="79">
        <f>SummeryDetail!C18</f>
        <v>-18.8</v>
      </c>
      <c r="D18" s="85">
        <f>SummeryDetail!D18</f>
        <v>6.1000000000000005</v>
      </c>
      <c r="E18" s="2"/>
      <c r="F18" s="2"/>
      <c r="G18" s="2"/>
      <c r="H18" s="2"/>
      <c r="I18" s="2"/>
      <c r="J18" s="2"/>
      <c r="K18" s="2"/>
      <c r="L18" s="2"/>
      <c r="M18" s="2">
        <v>27</v>
      </c>
      <c r="N18" s="31">
        <v>13600</v>
      </c>
      <c r="O18" s="35">
        <v>-1225.6000000000004</v>
      </c>
      <c r="P18" s="36">
        <v>-2093.7000000000003</v>
      </c>
      <c r="Q18" s="37">
        <v>-868.1</v>
      </c>
      <c r="R18" s="2"/>
      <c r="S18" s="2"/>
      <c r="T18" s="25">
        <v>-868.1</v>
      </c>
    </row>
    <row r="19" spans="1:20" ht="39.9" customHeight="1" x14ac:dyDescent="0.35">
      <c r="A19" s="84">
        <f>SummeryDetail!A19</f>
        <v>15800</v>
      </c>
      <c r="B19" s="78">
        <f>SummeryDetail!B19</f>
        <v>-5</v>
      </c>
      <c r="C19" s="79">
        <f>SummeryDetail!C19</f>
        <v>406.70000000000005</v>
      </c>
      <c r="D19" s="85">
        <f>SummeryDetail!D19</f>
        <v>411.70000000000005</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 customHeight="1" x14ac:dyDescent="0.35">
      <c r="A20" s="84">
        <f>SummeryDetail!A20</f>
        <v>15750</v>
      </c>
      <c r="B20" s="78">
        <f>SummeryDetail!B20</f>
        <v>-95.100000000000009</v>
      </c>
      <c r="C20" s="79">
        <f>SummeryDetail!C20</f>
        <v>-0.5</v>
      </c>
      <c r="D20" s="85">
        <f>SummeryDetail!D20</f>
        <v>94.600000000000009</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 customHeight="1" x14ac:dyDescent="0.35">
      <c r="A21" s="84">
        <f>SummeryDetail!A21</f>
        <v>15700</v>
      </c>
      <c r="B21" s="78">
        <f>SummeryDetail!B21</f>
        <v>22.299999999999997</v>
      </c>
      <c r="C21" s="79">
        <f>SummeryDetail!C21</f>
        <v>-43.400000000000006</v>
      </c>
      <c r="D21" s="85">
        <f>SummeryDetail!D21</f>
        <v>-65.7</v>
      </c>
      <c r="E21" s="2"/>
      <c r="F21" s="2"/>
      <c r="G21" s="2"/>
      <c r="H21" s="2"/>
      <c r="I21" s="2"/>
      <c r="J21" s="2"/>
      <c r="K21" s="2"/>
      <c r="L21" s="2"/>
      <c r="M21" s="2">
        <v>24</v>
      </c>
      <c r="N21" s="31">
        <v>13450</v>
      </c>
      <c r="O21" s="35">
        <v>8.2999999999999545</v>
      </c>
      <c r="P21" s="36">
        <v>-346.70000000000005</v>
      </c>
      <c r="Q21" s="37">
        <v>-355</v>
      </c>
      <c r="R21" s="2"/>
      <c r="S21" s="2"/>
      <c r="T21" s="25">
        <v>-355</v>
      </c>
    </row>
    <row r="22" spans="1:20" ht="39.9" customHeight="1" x14ac:dyDescent="0.35">
      <c r="A22" s="84">
        <f>SummeryDetail!A22</f>
        <v>15650</v>
      </c>
      <c r="B22" s="78">
        <f>SummeryDetail!B22</f>
        <v>8.1999999999999886</v>
      </c>
      <c r="C22" s="79">
        <f>SummeryDetail!C22</f>
        <v>419.3</v>
      </c>
      <c r="D22" s="85">
        <f>SummeryDetail!D22</f>
        <v>411.1</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 customHeight="1" x14ac:dyDescent="0.35">
      <c r="A23" s="84">
        <f>SummeryDetail!A23</f>
        <v>15600</v>
      </c>
      <c r="B23" s="78">
        <f>SummeryDetail!B23</f>
        <v>165.39999999999998</v>
      </c>
      <c r="C23" s="79">
        <f>SummeryDetail!C23</f>
        <v>883.7</v>
      </c>
      <c r="D23" s="85">
        <f>SummeryDetail!D23</f>
        <v>718.30000000000007</v>
      </c>
      <c r="E23" s="2"/>
      <c r="F23" s="2"/>
      <c r="G23" s="2"/>
      <c r="H23" s="2"/>
      <c r="I23" s="2"/>
      <c r="J23" s="2"/>
      <c r="K23" s="2"/>
      <c r="L23" s="2"/>
      <c r="M23" s="2">
        <v>22</v>
      </c>
      <c r="N23" s="31">
        <v>13350</v>
      </c>
      <c r="O23" s="35">
        <v>-18.600000000000023</v>
      </c>
      <c r="P23" s="36">
        <v>-491.40000000000003</v>
      </c>
      <c r="Q23" s="37">
        <v>-472.8</v>
      </c>
      <c r="R23" s="2"/>
      <c r="S23" s="2"/>
      <c r="T23" s="25">
        <v>-472.8</v>
      </c>
    </row>
    <row r="24" spans="1:20" ht="39.9" customHeight="1" x14ac:dyDescent="0.35">
      <c r="A24" s="84">
        <f>SummeryDetail!A24</f>
        <v>15550</v>
      </c>
      <c r="B24" s="78">
        <f>SummeryDetail!B24</f>
        <v>46.400000000000006</v>
      </c>
      <c r="C24" s="79">
        <f>SummeryDetail!C24</f>
        <v>183</v>
      </c>
      <c r="D24" s="85">
        <f>SummeryDetail!D24</f>
        <v>136.6</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 customHeight="1" x14ac:dyDescent="0.35">
      <c r="A25" s="84">
        <f>SummeryDetail!A25</f>
        <v>15500</v>
      </c>
      <c r="B25" s="78">
        <f>SummeryDetail!B25</f>
        <v>-27.199999999999932</v>
      </c>
      <c r="C25" s="79">
        <f>SummeryDetail!C25</f>
        <v>728.40000000000009</v>
      </c>
      <c r="D25" s="85">
        <f>SummeryDetail!D25</f>
        <v>755.6</v>
      </c>
      <c r="E25" s="2"/>
      <c r="F25" s="2"/>
      <c r="G25" s="2"/>
      <c r="H25" s="2"/>
      <c r="I25" s="2"/>
      <c r="J25" s="2"/>
      <c r="K25" s="2"/>
      <c r="L25" s="2"/>
      <c r="M25" s="2">
        <v>20</v>
      </c>
      <c r="N25" s="31">
        <v>13250</v>
      </c>
      <c r="O25" s="35">
        <v>89.100000000000023</v>
      </c>
      <c r="P25" s="36">
        <v>-594.6</v>
      </c>
      <c r="Q25" s="37">
        <v>-683.7</v>
      </c>
      <c r="R25" s="2"/>
      <c r="S25" s="2"/>
      <c r="T25" s="25">
        <v>-683.7</v>
      </c>
    </row>
    <row r="26" spans="1:20" ht="39.9" customHeight="1" x14ac:dyDescent="0.35">
      <c r="A26" s="84">
        <f>SummeryDetail!A26</f>
        <v>15450</v>
      </c>
      <c r="B26" s="78">
        <f>SummeryDetail!B26</f>
        <v>0.90000000000000568</v>
      </c>
      <c r="C26" s="79">
        <f>SummeryDetail!C26</f>
        <v>241.20000000000002</v>
      </c>
      <c r="D26" s="85">
        <f>SummeryDetail!D26</f>
        <v>240.3</v>
      </c>
      <c r="E26" s="2"/>
      <c r="F26" s="2"/>
      <c r="G26" s="2"/>
      <c r="H26" s="2"/>
      <c r="I26" s="2"/>
      <c r="J26" s="2"/>
      <c r="K26" s="2"/>
      <c r="L26" s="2"/>
      <c r="M26" s="2">
        <v>19</v>
      </c>
      <c r="N26" s="31">
        <v>13200</v>
      </c>
      <c r="O26" s="35">
        <v>354.29999999999995</v>
      </c>
      <c r="P26" s="36">
        <v>-1618.7</v>
      </c>
      <c r="Q26" s="37">
        <v>-1973</v>
      </c>
      <c r="R26" s="2"/>
      <c r="S26" s="2"/>
      <c r="T26" s="25">
        <v>-1973</v>
      </c>
    </row>
    <row r="27" spans="1:20" ht="39.9" customHeight="1" x14ac:dyDescent="0.35">
      <c r="A27" s="84">
        <f>SummeryDetail!A27</f>
        <v>15400</v>
      </c>
      <c r="B27" s="78">
        <f>SummeryDetail!B27</f>
        <v>44</v>
      </c>
      <c r="C27" s="79">
        <f>SummeryDetail!C27</f>
        <v>341.5</v>
      </c>
      <c r="D27" s="85">
        <f>SummeryDetail!D27</f>
        <v>297.5</v>
      </c>
      <c r="E27" s="2"/>
      <c r="F27" s="2"/>
      <c r="G27" s="2"/>
      <c r="H27" s="2"/>
      <c r="I27" s="2"/>
      <c r="J27" s="2"/>
      <c r="K27" s="2"/>
      <c r="L27" s="2"/>
      <c r="M27" s="2">
        <v>18</v>
      </c>
      <c r="N27" s="31">
        <v>13150</v>
      </c>
      <c r="O27" s="35">
        <v>64.099999999999966</v>
      </c>
      <c r="P27" s="36">
        <v>-483.90000000000003</v>
      </c>
      <c r="Q27" s="37">
        <v>-548</v>
      </c>
      <c r="R27" s="2"/>
      <c r="S27" s="2"/>
      <c r="T27" s="25">
        <v>-548</v>
      </c>
    </row>
    <row r="28" spans="1:20" ht="39.9" customHeight="1" x14ac:dyDescent="0.35">
      <c r="A28" s="84">
        <f>SummeryDetail!A28</f>
        <v>15350</v>
      </c>
      <c r="B28" s="78">
        <f>SummeryDetail!B28</f>
        <v>6.2999999999999972</v>
      </c>
      <c r="C28" s="79">
        <f>SummeryDetail!C28</f>
        <v>126.5</v>
      </c>
      <c r="D28" s="85">
        <f>SummeryDetail!D28</f>
        <v>120.2</v>
      </c>
      <c r="E28" s="2"/>
      <c r="F28" s="2"/>
      <c r="G28" s="2"/>
      <c r="H28" s="2"/>
      <c r="I28" s="2"/>
      <c r="J28" s="2"/>
      <c r="K28" s="2"/>
      <c r="L28" s="2"/>
      <c r="M28" s="2">
        <v>17</v>
      </c>
      <c r="N28" s="31">
        <v>13100</v>
      </c>
      <c r="O28" s="35">
        <v>-24.400000000000091</v>
      </c>
      <c r="P28" s="36">
        <v>-1879.4</v>
      </c>
      <c r="Q28" s="37">
        <v>-1855</v>
      </c>
      <c r="R28" s="2"/>
      <c r="S28" s="2"/>
      <c r="T28" s="25">
        <v>-1855</v>
      </c>
    </row>
    <row r="29" spans="1:20" ht="39.9" customHeight="1" x14ac:dyDescent="0.35">
      <c r="A29" s="84">
        <f>SummeryDetail!A29</f>
        <v>15300</v>
      </c>
      <c r="B29" s="78">
        <f>SummeryDetail!B29</f>
        <v>-8.7999999999999545</v>
      </c>
      <c r="C29" s="79">
        <f>SummeryDetail!C29</f>
        <v>706.7</v>
      </c>
      <c r="D29" s="85">
        <f>SummeryDetail!D29</f>
        <v>715.5</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 customHeight="1" x14ac:dyDescent="0.35">
      <c r="A30" s="88">
        <f>SummeryDetail!A30</f>
        <v>15250</v>
      </c>
      <c r="B30" s="89">
        <f>SummeryDetail!B30</f>
        <v>1.4000000000000057</v>
      </c>
      <c r="C30" s="90">
        <f>SummeryDetail!C30</f>
        <v>166.9</v>
      </c>
      <c r="D30" s="91">
        <f>SummeryDetail!D30</f>
        <v>165.5</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t="str">
        <f>Infos!B33</f>
        <v>2023-09+2023-10</v>
      </c>
      <c r="I33" s="2"/>
      <c r="J33" s="2"/>
      <c r="K33" s="2"/>
      <c r="L33" s="2"/>
      <c r="M33" s="2"/>
      <c r="N33" s="2"/>
      <c r="O33" s="2"/>
      <c r="P33" s="2"/>
      <c r="Q33" s="2"/>
      <c r="R33" s="2"/>
      <c r="S33" s="2"/>
    </row>
    <row r="34" spans="1:19" ht="18" x14ac:dyDescent="0.35">
      <c r="A34" s="42" t="s">
        <v>36</v>
      </c>
      <c r="B34" s="42"/>
      <c r="C34" s="42"/>
      <c r="D34" s="42"/>
      <c r="E34" s="28"/>
      <c r="F34" s="28"/>
      <c r="G34" s="28"/>
      <c r="H34" s="28" t="str">
        <f>Infos!B32</f>
        <v>2023-10</v>
      </c>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4.4" x14ac:dyDescent="0.3"/>
  <sheetData>
    <row r="1" spans="1:8" ht="15.6" x14ac:dyDescent="0.3">
      <c r="A1" s="14" t="s">
        <v>391</v>
      </c>
      <c r="B1" s="10"/>
      <c r="C1" s="10"/>
      <c r="D1" s="10"/>
      <c r="E1" s="10"/>
      <c r="F1" s="10"/>
      <c r="G1" s="10"/>
      <c r="H1" s="10"/>
    </row>
    <row r="2" spans="1:8" ht="15.6" x14ac:dyDescent="0.3">
      <c r="A2" s="10"/>
      <c r="B2" s="10"/>
      <c r="C2" s="10"/>
      <c r="D2" s="10"/>
      <c r="E2" s="10"/>
      <c r="F2" s="10"/>
      <c r="G2" s="10"/>
      <c r="H2" s="10"/>
    </row>
    <row r="3" spans="1:8" ht="15.6" x14ac:dyDescent="0.3">
      <c r="A3" s="142" t="s">
        <v>339</v>
      </c>
      <c r="B3" s="10"/>
      <c r="C3" s="10"/>
      <c r="D3" s="10"/>
      <c r="E3" s="10"/>
      <c r="F3" s="10"/>
      <c r="G3" s="10"/>
      <c r="H3" s="10"/>
    </row>
    <row r="4" spans="1:8" ht="15.6" x14ac:dyDescent="0.3">
      <c r="A4" s="14" t="s">
        <v>394</v>
      </c>
      <c r="B4" s="10"/>
      <c r="C4" s="10"/>
      <c r="D4" s="10"/>
      <c r="E4" s="10" t="s">
        <v>390</v>
      </c>
      <c r="F4" s="10"/>
      <c r="G4" s="10"/>
      <c r="H4" s="10"/>
    </row>
    <row r="5" spans="1:8" ht="15.6" x14ac:dyDescent="0.3">
      <c r="A5" s="10"/>
      <c r="B5" s="10"/>
      <c r="C5" s="10"/>
      <c r="D5" s="10"/>
      <c r="E5" s="10"/>
      <c r="F5" s="10"/>
      <c r="G5" s="10"/>
      <c r="H5" s="10"/>
    </row>
    <row r="6" spans="1:8" ht="15.6" x14ac:dyDescent="0.3">
      <c r="A6" s="10"/>
      <c r="B6" s="10"/>
      <c r="C6" s="10"/>
      <c r="D6" s="10"/>
      <c r="E6" s="10"/>
      <c r="F6" s="10"/>
      <c r="G6" s="10"/>
      <c r="H6" s="10"/>
    </row>
    <row r="7" spans="1:8" ht="15.6" x14ac:dyDescent="0.3">
      <c r="A7" s="10"/>
      <c r="B7" s="10"/>
      <c r="C7" s="10"/>
      <c r="D7" s="10"/>
      <c r="E7" s="10"/>
      <c r="F7" s="10"/>
      <c r="G7" s="10"/>
      <c r="H7" s="10"/>
    </row>
    <row r="8" spans="1:8" ht="15.6" x14ac:dyDescent="0.3">
      <c r="A8" s="10"/>
      <c r="B8" s="10"/>
      <c r="C8" s="10"/>
      <c r="D8" s="10"/>
      <c r="E8" s="10"/>
      <c r="F8" s="10"/>
      <c r="G8" s="10"/>
      <c r="H8" s="10"/>
    </row>
    <row r="9" spans="1:8" ht="15.6" x14ac:dyDescent="0.3">
      <c r="A9" s="10"/>
      <c r="B9" s="10"/>
      <c r="C9" s="10"/>
      <c r="D9" s="10"/>
      <c r="E9" s="10"/>
      <c r="F9" s="10"/>
      <c r="G9" s="10"/>
      <c r="H9" s="10"/>
    </row>
    <row r="10" spans="1:8" ht="15.6" x14ac:dyDescent="0.3">
      <c r="A10" s="14" t="s">
        <v>347</v>
      </c>
      <c r="B10" s="10"/>
      <c r="C10" s="10"/>
      <c r="D10" s="10"/>
      <c r="E10" s="10" t="s">
        <v>390</v>
      </c>
      <c r="F10" s="10"/>
      <c r="G10" s="10"/>
      <c r="H10" s="10"/>
    </row>
    <row r="11" spans="1:8" ht="15.6" x14ac:dyDescent="0.3">
      <c r="A11" s="14"/>
      <c r="B11" s="10"/>
      <c r="C11" s="10"/>
      <c r="D11" s="10"/>
      <c r="E11" s="10"/>
      <c r="F11" s="10"/>
      <c r="G11" s="10"/>
      <c r="H11" s="10"/>
    </row>
    <row r="12" spans="1:8" ht="15.6" x14ac:dyDescent="0.3">
      <c r="A12" s="10"/>
      <c r="B12" s="10"/>
      <c r="C12" s="10"/>
      <c r="D12" s="10"/>
      <c r="E12" s="10"/>
      <c r="F12" s="10"/>
      <c r="G12" s="10"/>
      <c r="H12" s="10"/>
    </row>
    <row r="13" spans="1:8" ht="15.6" x14ac:dyDescent="0.3">
      <c r="A13" s="10"/>
      <c r="B13" s="10"/>
      <c r="C13" s="10"/>
      <c r="D13" s="10"/>
      <c r="E13" s="10"/>
      <c r="F13" s="10"/>
      <c r="G13" s="10"/>
      <c r="H13" s="10"/>
    </row>
    <row r="14" spans="1:8" ht="15.6" x14ac:dyDescent="0.3">
      <c r="A14" s="10"/>
      <c r="B14" s="10"/>
      <c r="C14" s="10"/>
      <c r="D14" s="10"/>
      <c r="E14" s="10"/>
      <c r="F14" s="10"/>
      <c r="G14" s="10"/>
      <c r="H14" s="10"/>
    </row>
    <row r="15" spans="1:8" ht="15.6" x14ac:dyDescent="0.3">
      <c r="A15" s="10" t="s">
        <v>352</v>
      </c>
      <c r="B15" s="10"/>
      <c r="C15" s="10"/>
      <c r="D15" s="10"/>
      <c r="E15" s="10"/>
      <c r="F15" s="10"/>
      <c r="G15" s="10"/>
      <c r="H15" s="10"/>
    </row>
    <row r="16" spans="1:8" ht="15.6" x14ac:dyDescent="0.3">
      <c r="A16" s="10"/>
      <c r="B16" s="10"/>
      <c r="C16" s="10"/>
      <c r="D16" s="10"/>
      <c r="E16" s="10"/>
      <c r="F16" s="10"/>
      <c r="G16" s="10"/>
      <c r="H16" s="10"/>
    </row>
    <row r="17" spans="1:8" ht="15.6" x14ac:dyDescent="0.3">
      <c r="A17" s="10"/>
      <c r="B17" s="10"/>
      <c r="C17" s="10"/>
      <c r="D17" s="10"/>
      <c r="E17" s="10"/>
      <c r="F17" s="10"/>
      <c r="G17" s="10"/>
      <c r="H17" s="10"/>
    </row>
    <row r="18" spans="1:8" ht="15.6" x14ac:dyDescent="0.3">
      <c r="A18" s="14" t="s">
        <v>353</v>
      </c>
      <c r="B18" s="10"/>
      <c r="C18" s="10"/>
      <c r="D18" s="10"/>
      <c r="E18" s="10"/>
      <c r="F18" s="10"/>
      <c r="G18" s="10"/>
      <c r="H18" s="10"/>
    </row>
    <row r="19" spans="1:8" ht="15.6" x14ac:dyDescent="0.3">
      <c r="A19" s="10"/>
      <c r="B19" s="10"/>
      <c r="C19" s="10"/>
      <c r="D19" s="10"/>
      <c r="E19" s="10"/>
      <c r="F19" s="10"/>
      <c r="G19" s="10"/>
      <c r="H19" s="10"/>
    </row>
    <row r="20" spans="1:8" ht="15.6" x14ac:dyDescent="0.3">
      <c r="A20" s="142" t="s">
        <v>354</v>
      </c>
      <c r="B20" s="10"/>
      <c r="C20" s="10"/>
      <c r="D20" s="10"/>
      <c r="E20" s="10"/>
      <c r="F20" s="10"/>
      <c r="G20" s="10"/>
      <c r="H20" s="10"/>
    </row>
    <row r="21" spans="1:8" ht="15.6" x14ac:dyDescent="0.3">
      <c r="A21" s="142" t="s">
        <v>355</v>
      </c>
      <c r="B21" s="10"/>
      <c r="C21" s="10"/>
      <c r="D21" s="10"/>
      <c r="E21" s="10" t="s">
        <v>356</v>
      </c>
      <c r="F21" s="10"/>
      <c r="G21" s="10"/>
      <c r="H21" s="10"/>
    </row>
    <row r="22" spans="1:8" ht="15.6" x14ac:dyDescent="0.3">
      <c r="A22" s="142" t="s">
        <v>357</v>
      </c>
      <c r="B22" s="10"/>
      <c r="C22" s="10"/>
      <c r="D22" s="10"/>
      <c r="E22" s="10"/>
      <c r="F22" s="10"/>
      <c r="G22" s="10"/>
      <c r="H22" s="10"/>
    </row>
    <row r="23" spans="1:8" ht="15.6" x14ac:dyDescent="0.3">
      <c r="A23" s="142" t="s">
        <v>358</v>
      </c>
      <c r="B23" s="10"/>
      <c r="C23" s="10"/>
      <c r="D23" s="10"/>
      <c r="E23" s="10"/>
      <c r="F23" s="10"/>
      <c r="G23" s="10"/>
      <c r="H23" s="10"/>
    </row>
    <row r="24" spans="1:8" ht="15.6" x14ac:dyDescent="0.3">
      <c r="A24" s="10"/>
      <c r="B24" s="10"/>
      <c r="C24" s="10"/>
      <c r="D24" s="10"/>
      <c r="E24" s="10"/>
      <c r="F24" s="10"/>
      <c r="G24" s="10"/>
      <c r="H24" s="10"/>
    </row>
    <row r="25" spans="1:8" ht="15.6" x14ac:dyDescent="0.3">
      <c r="A25" s="10"/>
      <c r="B25" s="10"/>
      <c r="C25" s="10"/>
      <c r="D25" s="10"/>
      <c r="E25" s="10"/>
      <c r="F25" s="10"/>
      <c r="G25" s="10"/>
      <c r="H25" s="10"/>
    </row>
    <row r="26" spans="1:8" x14ac:dyDescent="0.3">
      <c r="A26" s="138" t="s">
        <v>359</v>
      </c>
    </row>
    <row r="31" spans="1:8" x14ac:dyDescent="0.3">
      <c r="A31" s="195" t="s">
        <v>433</v>
      </c>
      <c r="B31" s="195"/>
      <c r="C31" s="195"/>
      <c r="D31" s="195"/>
      <c r="E31" s="195"/>
      <c r="F31" s="195"/>
      <c r="G31" s="195"/>
      <c r="H31" s="195"/>
    </row>
    <row r="32" spans="1:8" x14ac:dyDescent="0.3">
      <c r="A32" s="195"/>
      <c r="B32" s="195"/>
      <c r="C32" s="195"/>
      <c r="D32" s="195"/>
      <c r="E32" s="195"/>
      <c r="F32" s="195"/>
      <c r="G32" s="195"/>
      <c r="H32" s="195"/>
    </row>
    <row r="51" spans="1:8" x14ac:dyDescent="0.3">
      <c r="A51" s="196" t="s">
        <v>787</v>
      </c>
      <c r="B51" s="196"/>
      <c r="C51" s="196"/>
      <c r="D51" s="196"/>
      <c r="E51" s="196"/>
      <c r="F51" s="196"/>
      <c r="G51" s="196"/>
      <c r="H51" s="196"/>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98" t="s">
        <v>325</v>
      </c>
      <c r="B1" s="198"/>
      <c r="C1" s="198"/>
      <c r="D1" s="198"/>
      <c r="E1" s="198"/>
      <c r="F1" s="198"/>
      <c r="G1" s="198"/>
      <c r="H1" s="198"/>
      <c r="I1" s="198"/>
      <c r="J1" s="198"/>
      <c r="K1" s="198"/>
    </row>
    <row r="2" spans="1:22" ht="15" customHeight="1" x14ac:dyDescent="0.3">
      <c r="A2" s="198"/>
      <c r="B2" s="198"/>
      <c r="C2" s="198"/>
      <c r="D2" s="198"/>
      <c r="E2" s="198"/>
      <c r="F2" s="198"/>
      <c r="G2" s="198"/>
      <c r="H2" s="198"/>
      <c r="I2" s="198"/>
      <c r="J2" s="198"/>
      <c r="K2" s="198"/>
    </row>
    <row r="3" spans="1:22" ht="18.75" customHeight="1" x14ac:dyDescent="0.3">
      <c r="A3" s="198"/>
      <c r="B3" s="198"/>
      <c r="C3" s="198"/>
      <c r="D3" s="198"/>
      <c r="E3" s="198"/>
      <c r="F3" s="198"/>
      <c r="G3" s="198"/>
      <c r="H3" s="198"/>
      <c r="I3" s="198"/>
      <c r="J3" s="198"/>
      <c r="K3" s="198"/>
    </row>
    <row r="4" spans="1:22" ht="15" customHeight="1" x14ac:dyDescent="0.3">
      <c r="A4" s="198"/>
      <c r="B4" s="198"/>
      <c r="C4" s="198"/>
      <c r="D4" s="198"/>
      <c r="E4" s="198"/>
      <c r="F4" s="198"/>
      <c r="G4" s="198"/>
      <c r="H4" s="198"/>
      <c r="I4" s="198"/>
      <c r="J4" s="198"/>
      <c r="K4" s="198"/>
      <c r="L4" s="2"/>
      <c r="M4" s="2"/>
      <c r="N4" s="2"/>
      <c r="O4" s="2"/>
      <c r="P4" s="2"/>
      <c r="Q4" s="2"/>
      <c r="R4" s="2"/>
      <c r="S4" s="2"/>
    </row>
    <row r="5" spans="1:22" ht="5.25" customHeight="1" x14ac:dyDescent="0.3">
      <c r="A5" s="198"/>
      <c r="B5" s="198"/>
      <c r="C5" s="198"/>
      <c r="D5" s="198"/>
      <c r="E5" s="198"/>
      <c r="F5" s="198"/>
      <c r="G5" s="198"/>
      <c r="H5" s="198"/>
      <c r="I5" s="198"/>
      <c r="J5" s="198"/>
      <c r="K5" s="198"/>
      <c r="L5" s="2"/>
      <c r="M5" s="2"/>
      <c r="N5" s="2"/>
      <c r="O5" s="2"/>
      <c r="P5" s="2"/>
      <c r="Q5" s="2"/>
      <c r="R5" s="2"/>
      <c r="S5" s="2"/>
    </row>
    <row r="6" spans="1:22" ht="50.25" customHeight="1" x14ac:dyDescent="0.3">
      <c r="A6" s="198"/>
      <c r="B6" s="198"/>
      <c r="C6" s="198"/>
      <c r="D6" s="198"/>
      <c r="E6" s="198"/>
      <c r="F6" s="198"/>
      <c r="G6" s="198"/>
      <c r="H6" s="198"/>
      <c r="I6" s="198"/>
      <c r="J6" s="198"/>
      <c r="K6" s="198"/>
      <c r="L6" s="2"/>
      <c r="M6" s="2"/>
      <c r="N6" s="180"/>
      <c r="O6" s="180"/>
      <c r="P6" s="180"/>
      <c r="Q6" s="180"/>
      <c r="R6" s="2"/>
      <c r="S6" s="2"/>
    </row>
    <row r="7" spans="1:22" ht="32.25" customHeight="1" thickBot="1" x14ac:dyDescent="0.65">
      <c r="A7" s="198"/>
      <c r="B7" s="198"/>
      <c r="C7" s="198"/>
      <c r="D7" s="198"/>
      <c r="E7" s="198"/>
      <c r="F7" s="198"/>
      <c r="G7" s="198"/>
      <c r="H7" s="198"/>
      <c r="I7" s="198"/>
      <c r="J7" s="198"/>
      <c r="K7" s="198"/>
      <c r="L7" s="2"/>
      <c r="M7" s="2"/>
      <c r="N7" s="180"/>
      <c r="O7" s="180"/>
      <c r="P7" s="180"/>
      <c r="Q7" s="180"/>
      <c r="R7" s="51"/>
      <c r="S7" s="51"/>
      <c r="T7" s="50"/>
      <c r="U7" s="50"/>
      <c r="V7" s="50"/>
    </row>
    <row r="8" spans="1:22" ht="21.75" customHeight="1" thickBot="1" x14ac:dyDescent="0.45">
      <c r="A8" s="198"/>
      <c r="B8" s="198"/>
      <c r="C8" s="198"/>
      <c r="D8" s="198"/>
      <c r="E8" s="198"/>
      <c r="F8" s="198"/>
      <c r="G8" s="198"/>
      <c r="H8" s="198"/>
      <c r="I8" s="198"/>
      <c r="J8" s="198"/>
      <c r="K8" s="198"/>
      <c r="L8" s="2"/>
      <c r="M8" s="2"/>
      <c r="N8" s="48"/>
      <c r="O8" s="166"/>
      <c r="P8" s="167"/>
      <c r="Q8" s="168"/>
      <c r="R8" s="2"/>
      <c r="S8" s="2"/>
    </row>
    <row r="9" spans="1:22" ht="19.5" customHeight="1" thickBot="1" x14ac:dyDescent="0.4">
      <c r="A9" s="198"/>
      <c r="B9" s="198"/>
      <c r="C9" s="198"/>
      <c r="D9" s="198"/>
      <c r="E9" s="198"/>
      <c r="F9" s="198"/>
      <c r="G9" s="198"/>
      <c r="H9" s="198"/>
      <c r="I9" s="198"/>
      <c r="J9" s="198"/>
      <c r="K9" s="198"/>
      <c r="L9" s="2"/>
      <c r="M9" s="2"/>
      <c r="N9" s="49"/>
      <c r="O9" s="24"/>
      <c r="P9" s="23"/>
      <c r="Q9" s="23"/>
      <c r="R9" s="2"/>
      <c r="S9" s="2"/>
    </row>
    <row r="10" spans="1:22" ht="18.75" customHeight="1" x14ac:dyDescent="0.35">
      <c r="A10" s="198"/>
      <c r="B10" s="198"/>
      <c r="C10" s="198"/>
      <c r="D10" s="198"/>
      <c r="E10" s="198"/>
      <c r="F10" s="198"/>
      <c r="G10" s="198"/>
      <c r="H10" s="198"/>
      <c r="I10" s="198"/>
      <c r="J10" s="198"/>
      <c r="K10" s="198"/>
      <c r="L10" s="2"/>
      <c r="M10" s="2"/>
      <c r="N10" s="31"/>
      <c r="O10" s="35"/>
      <c r="P10" s="36"/>
      <c r="Q10" s="37"/>
      <c r="R10" s="2"/>
      <c r="S10" s="2"/>
      <c r="T10" s="25"/>
    </row>
    <row r="11" spans="1:22" ht="18.75" customHeight="1" x14ac:dyDescent="0.35">
      <c r="A11" s="198"/>
      <c r="B11" s="198"/>
      <c r="C11" s="198"/>
      <c r="D11" s="198"/>
      <c r="E11" s="198"/>
      <c r="F11" s="198"/>
      <c r="G11" s="198"/>
      <c r="H11" s="198"/>
      <c r="I11" s="198"/>
      <c r="J11" s="198"/>
      <c r="K11" s="198"/>
      <c r="L11" s="2"/>
      <c r="M11" s="2"/>
      <c r="N11" s="31"/>
      <c r="O11" s="35"/>
      <c r="P11" s="36"/>
      <c r="Q11" s="37"/>
      <c r="R11" s="2"/>
      <c r="S11" s="2"/>
      <c r="T11" s="25"/>
    </row>
    <row r="12" spans="1:22" ht="18.75" customHeight="1" x14ac:dyDescent="0.35">
      <c r="A12" s="198"/>
      <c r="B12" s="198"/>
      <c r="C12" s="198"/>
      <c r="D12" s="198"/>
      <c r="E12" s="198"/>
      <c r="F12" s="198"/>
      <c r="G12" s="198"/>
      <c r="H12" s="198"/>
      <c r="I12" s="198"/>
      <c r="J12" s="198"/>
      <c r="K12" s="198"/>
      <c r="L12" s="2"/>
      <c r="M12" s="2"/>
      <c r="N12" s="31"/>
      <c r="O12" s="35"/>
      <c r="P12" s="36"/>
      <c r="Q12" s="37"/>
      <c r="R12" s="2"/>
      <c r="S12" s="2"/>
      <c r="T12" s="25"/>
    </row>
    <row r="13" spans="1:22" ht="18.75" customHeight="1" x14ac:dyDescent="0.35">
      <c r="A13" s="198"/>
      <c r="B13" s="198"/>
      <c r="C13" s="198"/>
      <c r="D13" s="198"/>
      <c r="E13" s="198"/>
      <c r="F13" s="198"/>
      <c r="G13" s="198"/>
      <c r="H13" s="198"/>
      <c r="I13" s="198"/>
      <c r="J13" s="198"/>
      <c r="K13" s="198"/>
      <c r="L13" s="2"/>
      <c r="M13" s="2"/>
      <c r="N13" s="31"/>
      <c r="O13" s="35"/>
      <c r="P13" s="36"/>
      <c r="Q13" s="37"/>
      <c r="R13" s="2"/>
      <c r="S13" s="2"/>
      <c r="T13" s="25"/>
    </row>
    <row r="14" spans="1:22" ht="18.75" customHeight="1" x14ac:dyDescent="0.35">
      <c r="A14" s="198"/>
      <c r="B14" s="198"/>
      <c r="C14" s="198"/>
      <c r="D14" s="198"/>
      <c r="E14" s="198"/>
      <c r="F14" s="198"/>
      <c r="G14" s="198"/>
      <c r="H14" s="198"/>
      <c r="I14" s="198"/>
      <c r="J14" s="198"/>
      <c r="K14" s="198"/>
      <c r="L14" s="2"/>
      <c r="M14" s="2"/>
      <c r="N14" s="31"/>
      <c r="O14" s="35"/>
      <c r="P14" s="36"/>
      <c r="Q14" s="37"/>
      <c r="R14" s="2"/>
      <c r="S14" s="2"/>
      <c r="T14" s="25"/>
    </row>
    <row r="15" spans="1:22" ht="18.75" customHeight="1" x14ac:dyDescent="0.35">
      <c r="A15" s="198"/>
      <c r="B15" s="198"/>
      <c r="C15" s="198"/>
      <c r="D15" s="198"/>
      <c r="E15" s="198"/>
      <c r="F15" s="198"/>
      <c r="G15" s="198"/>
      <c r="H15" s="198"/>
      <c r="I15" s="198"/>
      <c r="J15" s="198"/>
      <c r="K15" s="198"/>
      <c r="L15" s="2"/>
      <c r="M15" s="2"/>
      <c r="N15" s="31"/>
      <c r="O15" s="35"/>
      <c r="P15" s="36"/>
      <c r="Q15" s="37"/>
      <c r="R15" s="2"/>
      <c r="S15" s="2"/>
      <c r="T15" s="25"/>
    </row>
    <row r="16" spans="1:22" ht="18.75" customHeight="1" x14ac:dyDescent="0.35">
      <c r="A16" s="198"/>
      <c r="B16" s="198"/>
      <c r="C16" s="198"/>
      <c r="D16" s="198"/>
      <c r="E16" s="198"/>
      <c r="F16" s="198"/>
      <c r="G16" s="198"/>
      <c r="H16" s="198"/>
      <c r="I16" s="198"/>
      <c r="J16" s="198"/>
      <c r="K16" s="198"/>
      <c r="L16" s="2"/>
      <c r="M16" s="2"/>
      <c r="N16" s="31"/>
      <c r="O16" s="35"/>
      <c r="P16" s="36"/>
      <c r="Q16" s="37"/>
      <c r="R16" s="2"/>
      <c r="S16" s="2"/>
      <c r="T16" s="25"/>
    </row>
    <row r="17" spans="1:20" ht="18.75" customHeight="1" x14ac:dyDescent="0.35">
      <c r="A17" s="198"/>
      <c r="B17" s="198"/>
      <c r="C17" s="198"/>
      <c r="D17" s="198"/>
      <c r="E17" s="198"/>
      <c r="F17" s="198"/>
      <c r="G17" s="198"/>
      <c r="H17" s="198"/>
      <c r="I17" s="198"/>
      <c r="J17" s="198"/>
      <c r="K17" s="198"/>
      <c r="L17" s="2"/>
      <c r="M17" s="2"/>
      <c r="N17" s="31"/>
      <c r="O17" s="35"/>
      <c r="P17" s="36"/>
      <c r="Q17" s="37"/>
      <c r="R17" s="2"/>
      <c r="S17" s="2"/>
      <c r="T17" s="25"/>
    </row>
    <row r="18" spans="1:20" ht="18.75" customHeight="1" x14ac:dyDescent="0.35">
      <c r="A18" s="198"/>
      <c r="B18" s="198"/>
      <c r="C18" s="198"/>
      <c r="D18" s="198"/>
      <c r="E18" s="198"/>
      <c r="F18" s="198"/>
      <c r="G18" s="198"/>
      <c r="H18" s="198"/>
      <c r="I18" s="198"/>
      <c r="J18" s="198"/>
      <c r="K18" s="198"/>
      <c r="L18" s="2"/>
      <c r="M18" s="2"/>
      <c r="N18" s="31"/>
      <c r="O18" s="35"/>
      <c r="P18" s="36"/>
      <c r="Q18" s="37"/>
      <c r="R18" s="2"/>
      <c r="S18" s="2"/>
      <c r="T18" s="25"/>
    </row>
    <row r="19" spans="1:20" ht="18.75" customHeight="1" x14ac:dyDescent="0.35">
      <c r="A19" s="198"/>
      <c r="B19" s="198"/>
      <c r="C19" s="198"/>
      <c r="D19" s="198"/>
      <c r="E19" s="198"/>
      <c r="F19" s="198"/>
      <c r="G19" s="198"/>
      <c r="H19" s="198"/>
      <c r="I19" s="198"/>
      <c r="J19" s="198"/>
      <c r="K19" s="198"/>
      <c r="L19" s="2"/>
      <c r="M19" s="2"/>
      <c r="N19" s="31"/>
      <c r="O19" s="35"/>
      <c r="P19" s="36"/>
      <c r="Q19" s="37"/>
      <c r="R19" s="2"/>
      <c r="S19" s="2"/>
      <c r="T19" s="25"/>
    </row>
    <row r="20" spans="1:20" ht="18.75" customHeight="1" x14ac:dyDescent="0.35">
      <c r="A20" s="198"/>
      <c r="B20" s="198"/>
      <c r="C20" s="198"/>
      <c r="D20" s="198"/>
      <c r="E20" s="198"/>
      <c r="F20" s="198"/>
      <c r="G20" s="198"/>
      <c r="H20" s="198"/>
      <c r="I20" s="198"/>
      <c r="J20" s="198"/>
      <c r="K20" s="198"/>
      <c r="L20" s="2"/>
      <c r="M20" s="2"/>
      <c r="N20" s="31"/>
      <c r="O20" s="35"/>
      <c r="P20" s="36"/>
      <c r="Q20" s="37"/>
      <c r="R20" s="2"/>
      <c r="S20" s="2"/>
      <c r="T20" s="25"/>
    </row>
    <row r="21" spans="1:20" ht="18.75" customHeight="1" x14ac:dyDescent="0.35">
      <c r="A21" s="198"/>
      <c r="B21" s="198"/>
      <c r="C21" s="198"/>
      <c r="D21" s="198"/>
      <c r="E21" s="198"/>
      <c r="F21" s="198"/>
      <c r="G21" s="198"/>
      <c r="H21" s="198"/>
      <c r="I21" s="198"/>
      <c r="J21" s="198"/>
      <c r="K21" s="198"/>
      <c r="L21" s="2"/>
      <c r="M21" s="2"/>
      <c r="N21" s="31"/>
      <c r="O21" s="35"/>
      <c r="P21" s="36"/>
      <c r="Q21" s="37"/>
      <c r="R21" s="2"/>
      <c r="S21" s="2"/>
      <c r="T21" s="25"/>
    </row>
    <row r="22" spans="1:20" ht="18.75" customHeight="1" x14ac:dyDescent="0.35">
      <c r="A22" s="198"/>
      <c r="B22" s="198"/>
      <c r="C22" s="198"/>
      <c r="D22" s="198"/>
      <c r="E22" s="198"/>
      <c r="F22" s="198"/>
      <c r="G22" s="198"/>
      <c r="H22" s="198"/>
      <c r="I22" s="198"/>
      <c r="J22" s="198"/>
      <c r="K22" s="198"/>
      <c r="L22" s="2"/>
      <c r="M22" s="2"/>
      <c r="N22" s="31"/>
      <c r="O22" s="35"/>
      <c r="P22" s="36"/>
      <c r="Q22" s="37"/>
      <c r="R22" s="2"/>
      <c r="S22" s="2"/>
      <c r="T22" s="25"/>
    </row>
    <row r="23" spans="1:20" ht="18.75" customHeight="1" x14ac:dyDescent="0.35">
      <c r="A23" s="198"/>
      <c r="B23" s="198"/>
      <c r="C23" s="198"/>
      <c r="D23" s="198"/>
      <c r="E23" s="198"/>
      <c r="F23" s="198"/>
      <c r="G23" s="198"/>
      <c r="H23" s="198"/>
      <c r="I23" s="198"/>
      <c r="J23" s="198"/>
      <c r="K23" s="198"/>
      <c r="L23" s="2"/>
      <c r="M23" s="2"/>
      <c r="N23" s="31"/>
      <c r="O23" s="35"/>
      <c r="P23" s="36"/>
      <c r="Q23" s="37"/>
      <c r="R23" s="2"/>
      <c r="S23" s="2"/>
      <c r="T23" s="25"/>
    </row>
    <row r="24" spans="1:20" ht="18.75" customHeight="1" x14ac:dyDescent="0.35">
      <c r="A24" s="198"/>
      <c r="B24" s="198"/>
      <c r="C24" s="198"/>
      <c r="D24" s="198"/>
      <c r="E24" s="198"/>
      <c r="F24" s="198"/>
      <c r="G24" s="198"/>
      <c r="H24" s="198"/>
      <c r="I24" s="198"/>
      <c r="J24" s="198"/>
      <c r="K24" s="198"/>
      <c r="L24" s="2"/>
      <c r="M24" s="2"/>
      <c r="N24" s="31"/>
      <c r="O24" s="35"/>
      <c r="P24" s="36"/>
      <c r="Q24" s="37"/>
      <c r="R24" s="2"/>
      <c r="S24" s="2"/>
      <c r="T24" s="25"/>
    </row>
    <row r="25" spans="1:20" ht="18.75" customHeight="1" x14ac:dyDescent="0.35">
      <c r="A25" s="198"/>
      <c r="B25" s="198"/>
      <c r="C25" s="198"/>
      <c r="D25" s="198"/>
      <c r="E25" s="198"/>
      <c r="F25" s="198"/>
      <c r="G25" s="198"/>
      <c r="H25" s="198"/>
      <c r="I25" s="198"/>
      <c r="J25" s="198"/>
      <c r="K25" s="198"/>
      <c r="L25" s="2"/>
      <c r="M25" s="2"/>
      <c r="N25" s="31"/>
      <c r="O25" s="35"/>
      <c r="P25" s="36"/>
      <c r="Q25" s="37"/>
      <c r="R25" s="2"/>
      <c r="S25" s="2"/>
      <c r="T25" s="25"/>
    </row>
    <row r="26" spans="1:20" ht="18.75" customHeight="1" x14ac:dyDescent="0.35">
      <c r="A26" s="198"/>
      <c r="B26" s="198"/>
      <c r="C26" s="198"/>
      <c r="D26" s="198"/>
      <c r="E26" s="198"/>
      <c r="F26" s="198"/>
      <c r="G26" s="198"/>
      <c r="H26" s="198"/>
      <c r="I26" s="198"/>
      <c r="J26" s="198"/>
      <c r="K26" s="198"/>
      <c r="L26" s="2"/>
      <c r="M26" s="2"/>
      <c r="N26" s="31"/>
      <c r="O26" s="35"/>
      <c r="P26" s="36"/>
      <c r="Q26" s="37"/>
      <c r="R26" s="2"/>
      <c r="S26" s="2"/>
      <c r="T26" s="25"/>
    </row>
    <row r="27" spans="1:20" ht="18" x14ac:dyDescent="0.35">
      <c r="A27" s="92"/>
      <c r="B27" s="36"/>
      <c r="C27" s="36"/>
      <c r="D27" s="36"/>
      <c r="E27" s="2"/>
      <c r="F27" s="2"/>
      <c r="G27" s="2"/>
      <c r="H27" s="2"/>
      <c r="I27" s="2"/>
      <c r="J27" s="2"/>
      <c r="K27" s="2"/>
      <c r="L27" s="2"/>
      <c r="M27" s="2"/>
      <c r="N27" s="31"/>
      <c r="O27" s="35"/>
      <c r="P27" s="36"/>
      <c r="Q27" s="37"/>
      <c r="R27" s="2"/>
      <c r="S27" s="2"/>
      <c r="T27" s="25"/>
    </row>
    <row r="28" spans="1:20" ht="18" x14ac:dyDescent="0.35">
      <c r="A28" s="92"/>
      <c r="B28" s="36"/>
      <c r="C28" s="36"/>
      <c r="D28" s="36"/>
      <c r="E28" s="2"/>
      <c r="F28" s="2"/>
      <c r="G28" s="2"/>
      <c r="H28" s="2"/>
      <c r="I28" s="2"/>
      <c r="J28" s="2"/>
      <c r="K28" s="2"/>
      <c r="L28" s="2"/>
      <c r="M28" s="2"/>
      <c r="N28" s="31"/>
      <c r="O28" s="35"/>
      <c r="P28" s="36"/>
      <c r="Q28" s="37"/>
      <c r="R28" s="2"/>
      <c r="S28" s="2"/>
      <c r="T28" s="25"/>
    </row>
    <row r="29" spans="1:20" ht="18" x14ac:dyDescent="0.35">
      <c r="A29" s="92"/>
      <c r="B29" s="36"/>
      <c r="C29" s="36"/>
      <c r="D29" s="36"/>
      <c r="E29" s="2"/>
      <c r="F29" s="2"/>
      <c r="G29" s="2"/>
      <c r="H29" s="2"/>
      <c r="I29" s="2"/>
      <c r="J29" s="2"/>
      <c r="K29" s="2"/>
      <c r="L29" s="2"/>
      <c r="M29" s="2"/>
      <c r="N29" s="31"/>
      <c r="O29" s="35"/>
      <c r="P29" s="36"/>
      <c r="Q29" s="37"/>
      <c r="R29" s="2"/>
      <c r="S29" s="2"/>
      <c r="T29" s="25"/>
    </row>
    <row r="30" spans="1:20" ht="18" x14ac:dyDescent="0.35">
      <c r="A30" s="92"/>
      <c r="B30" s="36"/>
      <c r="C30" s="36"/>
      <c r="D30" s="36"/>
      <c r="E30" s="2"/>
      <c r="F30" s="2"/>
      <c r="G30" s="2"/>
      <c r="H30" s="2"/>
      <c r="I30" s="2"/>
      <c r="J30" s="2"/>
      <c r="K30" s="2"/>
      <c r="L30" s="2"/>
      <c r="M30" s="2"/>
      <c r="N30" s="31"/>
      <c r="O30" s="35"/>
      <c r="P30" s="36"/>
      <c r="Q30" s="37"/>
      <c r="R30" s="2"/>
      <c r="S30" s="2"/>
      <c r="T30" s="25"/>
    </row>
    <row r="31" spans="1:20" ht="18" x14ac:dyDescent="0.35">
      <c r="A31" s="92"/>
      <c r="B31" s="36"/>
      <c r="C31" s="36"/>
      <c r="D31" s="36"/>
      <c r="E31" s="2"/>
      <c r="F31" s="2"/>
      <c r="G31" s="2"/>
      <c r="H31" s="2"/>
      <c r="I31" s="2"/>
      <c r="J31" s="2"/>
      <c r="K31" s="2"/>
      <c r="L31" s="2"/>
      <c r="M31" s="2"/>
      <c r="N31" s="31"/>
      <c r="O31" s="35"/>
      <c r="P31" s="36"/>
      <c r="Q31" s="37"/>
      <c r="R31" s="2"/>
      <c r="S31" s="2"/>
      <c r="T31" s="25"/>
    </row>
    <row r="32" spans="1:20" ht="18" x14ac:dyDescent="0.35">
      <c r="A32" s="92"/>
      <c r="B32" s="36" t="s">
        <v>198</v>
      </c>
      <c r="C32" s="36"/>
      <c r="D32" s="36"/>
      <c r="E32" s="2"/>
      <c r="F32" s="2"/>
      <c r="G32" s="2"/>
      <c r="H32" s="2"/>
      <c r="I32" s="2"/>
      <c r="J32" s="2"/>
      <c r="K32" s="2"/>
      <c r="L32" s="2"/>
      <c r="M32" s="2"/>
      <c r="N32" s="31"/>
      <c r="O32" s="35"/>
      <c r="P32" s="36"/>
      <c r="Q32" s="37"/>
      <c r="R32" s="2"/>
      <c r="S32" s="2"/>
      <c r="T32" s="25"/>
    </row>
    <row r="33" spans="1:20" ht="18" x14ac:dyDescent="0.35">
      <c r="A33" s="92"/>
      <c r="B33" s="36"/>
      <c r="C33" s="36"/>
      <c r="D33" s="36"/>
      <c r="E33" s="2"/>
      <c r="F33" s="2"/>
      <c r="G33" s="2"/>
      <c r="H33" s="2"/>
      <c r="I33" s="2"/>
      <c r="J33" s="2"/>
      <c r="K33" s="2"/>
      <c r="L33" s="2"/>
      <c r="M33" s="2"/>
      <c r="N33" s="31"/>
      <c r="O33" s="35"/>
      <c r="P33" s="36"/>
      <c r="Q33" s="37"/>
      <c r="R33" s="2"/>
      <c r="S33" s="2"/>
      <c r="T33" s="25"/>
    </row>
    <row r="34" spans="1:20" ht="18" x14ac:dyDescent="0.35">
      <c r="A34" s="92"/>
      <c r="B34" s="36"/>
      <c r="C34" s="36"/>
      <c r="D34" s="36"/>
      <c r="E34" s="2"/>
      <c r="F34" s="2"/>
      <c r="G34" s="2"/>
      <c r="H34" s="2"/>
      <c r="I34" s="2"/>
      <c r="J34" s="2"/>
      <c r="K34" s="2"/>
      <c r="L34" s="2"/>
      <c r="M34" s="2"/>
      <c r="N34" s="31"/>
      <c r="O34" s="35"/>
      <c r="P34" s="36"/>
      <c r="Q34" s="37"/>
      <c r="R34" s="2"/>
      <c r="S34" s="2"/>
      <c r="T34" s="25"/>
    </row>
    <row r="35" spans="1:20" ht="18" x14ac:dyDescent="0.35">
      <c r="A35" s="92"/>
      <c r="B35" s="36"/>
      <c r="C35" s="36"/>
      <c r="D35" s="36"/>
      <c r="E35" s="2"/>
      <c r="F35" s="2"/>
      <c r="G35" s="2"/>
      <c r="H35" s="2"/>
      <c r="I35" s="2"/>
      <c r="J35" s="2"/>
      <c r="K35" s="2"/>
      <c r="L35" s="2"/>
      <c r="M35" s="2"/>
      <c r="N35" s="31"/>
      <c r="O35" s="35"/>
      <c r="P35" s="36"/>
      <c r="Q35" s="37"/>
      <c r="R35" s="2"/>
      <c r="S35" s="2"/>
      <c r="T35" s="25"/>
    </row>
    <row r="36" spans="1:20" ht="18" x14ac:dyDescent="0.35">
      <c r="A36" s="92"/>
      <c r="B36" s="36"/>
      <c r="C36" s="36"/>
      <c r="D36" s="36"/>
      <c r="E36" s="2"/>
      <c r="F36" s="2"/>
      <c r="G36" s="2"/>
      <c r="H36" s="2"/>
      <c r="I36" s="2"/>
      <c r="J36" s="2"/>
      <c r="K36" s="2"/>
      <c r="L36" s="2"/>
      <c r="M36" s="2"/>
      <c r="N36" s="31"/>
      <c r="O36" s="35"/>
      <c r="P36" s="36"/>
      <c r="Q36" s="37"/>
      <c r="R36" s="2"/>
      <c r="S36" s="2"/>
      <c r="T36" s="25"/>
    </row>
    <row r="37" spans="1:20" ht="18" x14ac:dyDescent="0.35">
      <c r="A37" s="92"/>
      <c r="B37" s="36"/>
      <c r="C37" s="36"/>
      <c r="D37" s="36"/>
      <c r="E37" s="2"/>
      <c r="F37" s="2"/>
      <c r="G37" s="2"/>
      <c r="H37" s="2"/>
      <c r="I37" s="2"/>
      <c r="J37" s="2"/>
      <c r="K37" s="2"/>
      <c r="L37" s="2"/>
      <c r="M37" s="2"/>
      <c r="N37" s="31"/>
      <c r="O37" s="35"/>
      <c r="P37" s="36"/>
      <c r="Q37" s="37"/>
      <c r="R37" s="2"/>
      <c r="S37" s="2"/>
      <c r="T37" s="25"/>
    </row>
    <row r="38" spans="1:20" ht="18" x14ac:dyDescent="0.35">
      <c r="A38" s="92"/>
      <c r="B38" s="36"/>
      <c r="C38" s="36"/>
      <c r="D38" s="36"/>
      <c r="E38" s="2"/>
      <c r="F38" s="2"/>
      <c r="G38" s="2"/>
      <c r="H38" s="2"/>
      <c r="I38" s="2"/>
      <c r="J38" s="2"/>
      <c r="K38" s="2"/>
      <c r="L38" s="2"/>
      <c r="M38" s="2"/>
      <c r="N38" s="31"/>
      <c r="O38" s="35"/>
      <c r="P38" s="36"/>
      <c r="Q38" s="37"/>
      <c r="R38" s="2"/>
      <c r="S38" s="2"/>
      <c r="T38" s="25"/>
    </row>
    <row r="39" spans="1:20" ht="18" x14ac:dyDescent="0.35">
      <c r="A39" s="92"/>
      <c r="B39" s="36"/>
      <c r="C39" s="36"/>
      <c r="D39" s="36"/>
      <c r="E39" s="2"/>
      <c r="F39" s="2"/>
      <c r="G39" s="2"/>
      <c r="H39" s="2"/>
      <c r="I39" s="2"/>
      <c r="J39" s="2"/>
      <c r="K39" s="2"/>
      <c r="L39" s="2"/>
      <c r="M39" s="2"/>
      <c r="N39" s="31"/>
      <c r="O39" s="35"/>
      <c r="P39" s="36"/>
      <c r="Q39" s="37"/>
      <c r="R39" s="2"/>
      <c r="S39" s="2"/>
      <c r="T39" s="25"/>
    </row>
    <row r="40" spans="1:20" ht="18" x14ac:dyDescent="0.35">
      <c r="A40" s="92"/>
      <c r="B40" s="36"/>
      <c r="C40" s="36"/>
      <c r="D40" s="36"/>
      <c r="E40" s="2"/>
      <c r="F40" s="2"/>
      <c r="G40" s="2"/>
      <c r="H40" s="2"/>
      <c r="I40" s="2"/>
      <c r="J40" s="2"/>
      <c r="K40" s="2"/>
      <c r="L40" s="2"/>
      <c r="M40" s="2"/>
      <c r="N40" s="31"/>
      <c r="O40" s="35"/>
      <c r="P40" s="36"/>
      <c r="Q40" s="37"/>
      <c r="R40" s="2"/>
      <c r="S40" s="2"/>
      <c r="T40" s="25"/>
    </row>
    <row r="41" spans="1:20" ht="18" x14ac:dyDescent="0.35">
      <c r="A41" s="92"/>
      <c r="B41" s="36"/>
      <c r="C41" s="36"/>
      <c r="D41" s="36"/>
      <c r="E41" s="2"/>
      <c r="F41" s="2"/>
      <c r="G41" s="2"/>
      <c r="H41" s="2"/>
      <c r="I41" s="2"/>
      <c r="J41" s="2"/>
      <c r="K41" s="2"/>
      <c r="L41" s="2"/>
      <c r="M41" s="2"/>
      <c r="N41" s="31"/>
      <c r="O41" s="35"/>
      <c r="P41" s="36"/>
      <c r="Q41" s="37"/>
      <c r="R41" s="2"/>
      <c r="S41" s="2"/>
      <c r="T41" s="25"/>
    </row>
    <row r="42" spans="1:20" ht="18" x14ac:dyDescent="0.35">
      <c r="A42" s="92"/>
      <c r="B42" s="36"/>
      <c r="C42" s="36"/>
      <c r="D42" s="36"/>
      <c r="E42" s="2"/>
      <c r="F42" s="2"/>
      <c r="G42" s="2"/>
      <c r="H42" s="2"/>
      <c r="I42" s="2"/>
      <c r="J42" s="2"/>
      <c r="K42" s="2"/>
      <c r="L42" s="2"/>
      <c r="M42" s="2"/>
      <c r="N42" s="31"/>
      <c r="O42" s="35"/>
      <c r="P42" s="36"/>
      <c r="Q42" s="37"/>
      <c r="R42" s="2"/>
      <c r="S42" s="2"/>
      <c r="T42" s="25"/>
    </row>
    <row r="43" spans="1:20" ht="18" x14ac:dyDescent="0.35">
      <c r="A43" s="92"/>
      <c r="B43" s="36"/>
      <c r="C43" s="36"/>
      <c r="D43" s="36"/>
      <c r="E43" s="2"/>
      <c r="F43" s="2"/>
      <c r="G43" s="2"/>
      <c r="H43" s="2"/>
      <c r="I43" s="2"/>
      <c r="J43" s="2"/>
      <c r="K43" s="2"/>
      <c r="L43" s="2"/>
      <c r="M43" s="2"/>
      <c r="N43" s="31"/>
      <c r="O43" s="35"/>
      <c r="P43" s="36"/>
      <c r="Q43" s="37"/>
      <c r="R43" s="2"/>
      <c r="S43" s="2"/>
      <c r="T43" s="25"/>
    </row>
    <row r="44" spans="1:20" ht="18" x14ac:dyDescent="0.35">
      <c r="A44" s="92"/>
      <c r="B44" s="36"/>
      <c r="C44" s="36"/>
      <c r="D44" s="36"/>
      <c r="E44" s="2"/>
      <c r="F44" s="2"/>
      <c r="G44" s="2"/>
      <c r="H44" s="2"/>
      <c r="I44" s="2"/>
      <c r="J44" s="2"/>
      <c r="K44" s="2"/>
      <c r="L44" s="2"/>
      <c r="M44" s="2"/>
      <c r="N44" s="31"/>
      <c r="O44" s="35"/>
      <c r="P44" s="36"/>
      <c r="Q44" s="37"/>
      <c r="R44" s="2"/>
      <c r="S44" s="2"/>
      <c r="T44" s="25"/>
    </row>
    <row r="45" spans="1:20" ht="18" x14ac:dyDescent="0.35">
      <c r="A45" s="92"/>
      <c r="B45" s="36"/>
      <c r="C45" s="36"/>
      <c r="D45" s="36"/>
      <c r="E45" s="2"/>
      <c r="F45" s="2"/>
      <c r="G45" s="2"/>
      <c r="H45" s="2"/>
      <c r="I45" s="2"/>
      <c r="J45" s="2"/>
      <c r="K45" s="2"/>
      <c r="L45" s="2"/>
      <c r="M45" s="2"/>
      <c r="N45" s="31"/>
      <c r="O45" s="35"/>
      <c r="P45" s="36"/>
      <c r="Q45" s="37"/>
      <c r="R45" s="2"/>
      <c r="S45" s="2"/>
      <c r="T45" s="25"/>
    </row>
    <row r="46" spans="1:20" ht="18" x14ac:dyDescent="0.35">
      <c r="A46" s="92"/>
      <c r="B46" s="36"/>
      <c r="C46" s="36"/>
      <c r="D46" s="36"/>
      <c r="E46" s="2"/>
      <c r="F46" s="2"/>
      <c r="G46" s="2"/>
      <c r="H46" s="2"/>
      <c r="I46" s="2"/>
      <c r="J46" s="2"/>
      <c r="K46" s="2"/>
      <c r="L46" s="2"/>
      <c r="M46" s="2"/>
      <c r="N46" s="31"/>
      <c r="O46" s="35"/>
      <c r="P46" s="36"/>
      <c r="Q46" s="37"/>
      <c r="R46" s="2"/>
      <c r="S46" s="2"/>
      <c r="T46" s="25"/>
    </row>
    <row r="47" spans="1:20" ht="18" x14ac:dyDescent="0.35">
      <c r="A47" s="92"/>
      <c r="B47" s="36"/>
      <c r="C47" s="36"/>
      <c r="D47" s="36"/>
      <c r="E47" s="2"/>
      <c r="F47" s="2"/>
      <c r="G47" s="2"/>
      <c r="H47" s="2"/>
      <c r="I47" s="2"/>
      <c r="J47" s="2"/>
      <c r="K47" s="2"/>
      <c r="L47" s="2"/>
      <c r="M47" s="2"/>
      <c r="N47" s="31"/>
      <c r="O47" s="35"/>
      <c r="P47" s="36"/>
      <c r="Q47" s="37"/>
      <c r="R47" s="2"/>
      <c r="S47" s="2"/>
      <c r="T47" s="25"/>
    </row>
    <row r="48" spans="1:20" ht="18" x14ac:dyDescent="0.35">
      <c r="A48" s="92"/>
      <c r="B48" s="36"/>
      <c r="C48" s="36"/>
      <c r="D48" s="36"/>
      <c r="E48" s="2"/>
      <c r="F48" s="2"/>
      <c r="G48" s="2"/>
      <c r="H48" s="2"/>
      <c r="I48" s="2"/>
      <c r="J48" s="2"/>
      <c r="K48" s="2"/>
      <c r="L48" s="2"/>
      <c r="M48" s="2"/>
      <c r="N48" s="31"/>
      <c r="O48" s="35"/>
      <c r="P48" s="36"/>
      <c r="Q48" s="37"/>
      <c r="R48" s="2"/>
      <c r="S48" s="2"/>
      <c r="T48" s="25"/>
    </row>
    <row r="49" spans="1:20" ht="18" x14ac:dyDescent="0.35">
      <c r="A49" s="92"/>
      <c r="B49" s="36"/>
      <c r="C49" s="36"/>
      <c r="D49" s="36"/>
      <c r="E49" s="2"/>
      <c r="F49" s="2"/>
      <c r="G49" s="2"/>
      <c r="H49" s="2"/>
      <c r="I49" s="2"/>
      <c r="J49" s="2"/>
      <c r="K49" s="2"/>
      <c r="L49" s="2"/>
      <c r="M49" s="2"/>
      <c r="N49" s="31"/>
      <c r="O49" s="35"/>
      <c r="P49" s="36"/>
      <c r="Q49" s="37"/>
      <c r="R49" s="2"/>
      <c r="S49" s="2"/>
      <c r="T49" s="25"/>
    </row>
    <row r="50" spans="1:20" ht="18.600000000000001" thickBot="1" x14ac:dyDescent="0.4">
      <c r="A50" s="92"/>
      <c r="B50" s="36"/>
      <c r="C50" s="36"/>
      <c r="D50" s="36"/>
      <c r="E50" s="2"/>
      <c r="F50" s="2"/>
      <c r="G50" s="2"/>
      <c r="H50" s="2"/>
      <c r="I50" s="2"/>
      <c r="J50" s="2"/>
      <c r="K50" s="2"/>
      <c r="L50" s="2"/>
      <c r="M50" s="2"/>
      <c r="N50" s="38"/>
      <c r="O50" s="35"/>
      <c r="P50" s="36"/>
      <c r="Q50" s="41"/>
      <c r="R50" s="2"/>
      <c r="S50" s="2"/>
      <c r="T50" s="25"/>
    </row>
    <row r="51" spans="1:20" ht="18.60000000000000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97"/>
      <c r="C52" s="197"/>
      <c r="D52" s="197"/>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93"/>
      <c r="B54" s="93"/>
      <c r="C54" s="93"/>
      <c r="D54" s="93"/>
      <c r="E54" s="28"/>
      <c r="F54" s="28"/>
      <c r="G54" s="28"/>
      <c r="H54" s="28"/>
      <c r="I54" s="2"/>
      <c r="J54" s="2"/>
      <c r="K54" s="2"/>
      <c r="L54" s="2"/>
      <c r="M54" s="2"/>
      <c r="N54" s="42"/>
      <c r="O54" s="42"/>
      <c r="P54" s="42"/>
      <c r="Q54" s="42"/>
      <c r="R54" s="2"/>
      <c r="S54" s="2"/>
    </row>
    <row r="55" spans="1:20" ht="18" x14ac:dyDescent="0.35">
      <c r="A55" s="93"/>
      <c r="B55" s="93"/>
      <c r="C55" s="93"/>
      <c r="D55" s="93"/>
      <c r="E55" s="28"/>
      <c r="F55" s="28"/>
      <c r="G55" s="71"/>
      <c r="H55" s="28"/>
      <c r="I55" s="2"/>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4.4" x14ac:dyDescent="0.3"/>
  <cols>
    <col min="1" max="1" width="36.44140625" style="126" customWidth="1"/>
    <col min="2" max="2" width="112.5546875" customWidth="1"/>
  </cols>
  <sheetData>
    <row r="2" spans="1:2" ht="15.6" x14ac:dyDescent="0.3">
      <c r="A2" s="125"/>
    </row>
    <row r="4" spans="1:2" x14ac:dyDescent="0.3">
      <c r="A4" s="130" t="s">
        <v>321</v>
      </c>
    </row>
    <row r="5" spans="1:2" ht="24.6" x14ac:dyDescent="0.3">
      <c r="A5" s="124" t="s">
        <v>30</v>
      </c>
      <c r="B5" s="127" t="s">
        <v>304</v>
      </c>
    </row>
    <row r="6" spans="1:2" ht="24.6" x14ac:dyDescent="0.3">
      <c r="A6" s="124" t="s">
        <v>35</v>
      </c>
      <c r="B6" s="128" t="s">
        <v>305</v>
      </c>
    </row>
    <row r="7" spans="1:2" ht="24.6" x14ac:dyDescent="0.3">
      <c r="A7" s="124" t="s">
        <v>306</v>
      </c>
      <c r="B7" s="128" t="s">
        <v>307</v>
      </c>
    </row>
    <row r="8" spans="1:2" ht="24.6" x14ac:dyDescent="0.3">
      <c r="A8" s="124" t="s">
        <v>308</v>
      </c>
      <c r="B8" s="128" t="s">
        <v>320</v>
      </c>
    </row>
    <row r="9" spans="1:2" ht="73.8" x14ac:dyDescent="0.3">
      <c r="A9" s="124" t="s">
        <v>40</v>
      </c>
      <c r="B9" s="129" t="s">
        <v>316</v>
      </c>
    </row>
    <row r="10" spans="1:2" ht="24.6" x14ac:dyDescent="0.3">
      <c r="A10" s="124" t="s">
        <v>309</v>
      </c>
      <c r="B10" s="128" t="s">
        <v>310</v>
      </c>
    </row>
    <row r="11" spans="1:2" ht="24.6" x14ac:dyDescent="0.3">
      <c r="A11" s="124" t="s">
        <v>311</v>
      </c>
      <c r="B11" s="128" t="s">
        <v>312</v>
      </c>
    </row>
    <row r="12" spans="1:2" ht="49.2" x14ac:dyDescent="0.3">
      <c r="A12" s="124" t="s">
        <v>313</v>
      </c>
      <c r="B12" s="129" t="s">
        <v>317</v>
      </c>
    </row>
    <row r="13" spans="1:2" ht="73.8" x14ac:dyDescent="0.3">
      <c r="A13" s="124" t="s">
        <v>314</v>
      </c>
      <c r="B13" s="129" t="s">
        <v>318</v>
      </c>
    </row>
    <row r="14" spans="1:2" ht="24.6" x14ac:dyDescent="0.3">
      <c r="A14" s="124"/>
    </row>
    <row r="15" spans="1:2" ht="24.6" x14ac:dyDescent="0.3">
      <c r="A15" s="124"/>
    </row>
    <row r="16" spans="1:2" ht="98.4" x14ac:dyDescent="0.3">
      <c r="A16" s="124" t="s">
        <v>315</v>
      </c>
      <c r="B16" s="129" t="s">
        <v>319</v>
      </c>
    </row>
    <row r="17" spans="1:1" ht="24.6" x14ac:dyDescent="0.3">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zoomScaleNormal="100" workbookViewId="0">
      <pane xSplit="1" topLeftCell="B1" activePane="topRight" state="frozen"/>
      <selection pane="topRight" activeCell="C4" sqref="C4"/>
    </sheetView>
  </sheetViews>
  <sheetFormatPr baseColWidth="10" defaultColWidth="11.44140625" defaultRowHeight="14.4" x14ac:dyDescent="0.3"/>
  <cols>
    <col min="1" max="16384" width="11.44140625" style="6"/>
  </cols>
  <sheetData>
    <row r="4" spans="1:54" x14ac:dyDescent="0.3">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3">
      <c r="A5" s="5">
        <v>17000</v>
      </c>
      <c r="B5" s="5"/>
      <c r="C5" s="5">
        <v>-3.379911732451077</v>
      </c>
      <c r="D5" s="5">
        <v>-4.7294311740027952</v>
      </c>
      <c r="E5" s="5">
        <v>-0.40944343342233969</v>
      </c>
      <c r="F5" s="5">
        <v>-1.5093262690185225</v>
      </c>
      <c r="G5" s="5">
        <v>-5.7662545538519863E-2</v>
      </c>
      <c r="H5" s="5">
        <v>-5.289341712453409E-2</v>
      </c>
      <c r="I5" s="5">
        <v>-8.1463326792160248E-4</v>
      </c>
      <c r="J5" s="5">
        <v>-2.4923222579945753E-4</v>
      </c>
      <c r="K5" s="5">
        <v>-2.5890925716780365E-6</v>
      </c>
      <c r="L5" s="5">
        <v>-1.7078155775008593E-7</v>
      </c>
      <c r="M5" s="5">
        <v>-4.0859702837510969E-10</v>
      </c>
      <c r="N5" s="5">
        <v>-1.898553863204689E-11</v>
      </c>
      <c r="O5" s="5">
        <v>-9.9384614718658224E-15</v>
      </c>
      <c r="P5" s="5">
        <v>-6.1151331123312624E-17</v>
      </c>
      <c r="Q5" s="5">
        <v>-3.0393740118616059E-20</v>
      </c>
      <c r="R5" s="5">
        <v>-3.5037930988639528E-23</v>
      </c>
      <c r="S5" s="5">
        <v>4.7731352103484319E-27</v>
      </c>
      <c r="T5" s="5">
        <v>-2.6437475363805649E-30</v>
      </c>
      <c r="U5" s="5">
        <v>-3.8478793983053659E-34</v>
      </c>
      <c r="V5" s="5">
        <v>-8.6755439544413142E-39</v>
      </c>
      <c r="W5" s="5">
        <v>-1.7025517074978041E-43</v>
      </c>
      <c r="X5" s="5">
        <v>1.1778918829483225E-48</v>
      </c>
      <c r="Y5" s="5">
        <v>7.4780188849476392E-53</v>
      </c>
      <c r="Z5" s="5">
        <v>1.1644255189619046E-57</v>
      </c>
      <c r="AA5" s="5">
        <v>-2.2933908694569913E-64</v>
      </c>
      <c r="AB5" s="5">
        <v>8.3652092152387866E-69</v>
      </c>
      <c r="AC5" s="5">
        <v>-9.2551249236643562E-78</v>
      </c>
      <c r="AD5" s="5">
        <v>-3.8361428887987608E-82</v>
      </c>
      <c r="AE5" s="5">
        <v>9.3353831727667159E-88</v>
      </c>
      <c r="AF5" s="5">
        <v>2.5984852860357726E-94</v>
      </c>
      <c r="AG5" s="5">
        <v>3.7037914064973971E-102</v>
      </c>
      <c r="AH5" s="5">
        <v>5.2559652509208299E-109</v>
      </c>
      <c r="AI5" s="5">
        <v>3.1941696565888057E-117</v>
      </c>
      <c r="AJ5" s="5">
        <v>4.245733201264389E-125</v>
      </c>
      <c r="AK5" s="5">
        <v>7.5051088335498423E-134</v>
      </c>
      <c r="AL5" s="5">
        <v>1.0105004085069922E-141</v>
      </c>
      <c r="AM5" s="5">
        <v>2.8860062043717803E-151</v>
      </c>
      <c r="AN5" s="5">
        <v>5.4360047061561046E-160</v>
      </c>
      <c r="AO5" s="5">
        <v>1.820192633484922E-170</v>
      </c>
      <c r="AP5" s="5">
        <v>7.7152526760928416E-179</v>
      </c>
      <c r="AQ5" s="5">
        <v>2.6469783914476321E-190</v>
      </c>
      <c r="AR5" s="5">
        <v>1.8055122052945995E-199</v>
      </c>
      <c r="AS5" s="5"/>
      <c r="AT5" s="5"/>
      <c r="AU5" s="5"/>
      <c r="AV5" s="5"/>
      <c r="AW5" s="5"/>
      <c r="AX5" s="5"/>
      <c r="AY5" s="5"/>
      <c r="AZ5" s="5"/>
      <c r="BA5" s="5"/>
      <c r="BB5" s="5"/>
    </row>
    <row r="6" spans="1:54" x14ac:dyDescent="0.3">
      <c r="A6" s="5">
        <v>16990</v>
      </c>
      <c r="B6" s="5"/>
      <c r="C6" s="5">
        <v>-3.6135348750299729</v>
      </c>
      <c r="D6" s="5">
        <v>-4.7535300444734565</v>
      </c>
      <c r="E6" s="5">
        <v>-0.45536028103028175</v>
      </c>
      <c r="F6" s="5">
        <v>-1.8579247435524806</v>
      </c>
      <c r="G6" s="5">
        <v>-7.8587444919173174E-2</v>
      </c>
      <c r="H6" s="5">
        <v>-7.983746688086818E-2</v>
      </c>
      <c r="I6" s="5">
        <v>-1.3622135930078066E-3</v>
      </c>
      <c r="J6" s="5">
        <v>-4.6184705259248303E-4</v>
      </c>
      <c r="K6" s="5">
        <v>-5.318464168424624E-6</v>
      </c>
      <c r="L6" s="5">
        <v>-3.8900830997058675E-7</v>
      </c>
      <c r="M6" s="5">
        <v>-1.0323518581992562E-9</v>
      </c>
      <c r="N6" s="5">
        <v>-5.3223851233332327E-11</v>
      </c>
      <c r="O6" s="5">
        <v>-3.0923624728535721E-14</v>
      </c>
      <c r="P6" s="5">
        <v>-2.1125299552613284E-16</v>
      </c>
      <c r="Q6" s="5">
        <v>-1.1661261549690176E-19</v>
      </c>
      <c r="R6" s="5">
        <v>-1.4934951873300873E-22</v>
      </c>
      <c r="S6" s="5">
        <v>2.2610673949964214E-26</v>
      </c>
      <c r="T6" s="5">
        <v>-1.3922442202678565E-29</v>
      </c>
      <c r="U6" s="5">
        <v>-2.2534333593340117E-33</v>
      </c>
      <c r="V6" s="5">
        <v>-5.6518527441817973E-38</v>
      </c>
      <c r="W6" s="5">
        <v>-1.2342672688549021E-42</v>
      </c>
      <c r="X6" s="5">
        <v>9.5054772968298667E-48</v>
      </c>
      <c r="Y6" s="5">
        <v>6.7198624331624877E-52</v>
      </c>
      <c r="Z6" s="5">
        <v>1.1655677062263333E-56</v>
      </c>
      <c r="AA6" s="5">
        <v>-2.5580168613268113E-63</v>
      </c>
      <c r="AB6" s="5">
        <v>1.0400402836405019E-67</v>
      </c>
      <c r="AC6" s="5">
        <v>-1.2830781476031513E-76</v>
      </c>
      <c r="AD6" s="5">
        <v>-5.9321682195642599E-81</v>
      </c>
      <c r="AE6" s="5">
        <v>1.6108312232329801E-86</v>
      </c>
      <c r="AF6" s="5">
        <v>5.0048340143856115E-93</v>
      </c>
      <c r="AG6" s="5">
        <v>7.9656415238835411E-101</v>
      </c>
      <c r="AH6" s="5">
        <v>1.2626582723908572E-107</v>
      </c>
      <c r="AI6" s="5">
        <v>8.5744388546928991E-116</v>
      </c>
      <c r="AJ6" s="5">
        <v>1.2740049034295519E-123</v>
      </c>
      <c r="AK6" s="5">
        <v>2.5182762458490067E-132</v>
      </c>
      <c r="AL6" s="5">
        <v>3.7928806106223662E-140</v>
      </c>
      <c r="AM6" s="5">
        <v>1.2122037143252773E-149</v>
      </c>
      <c r="AN6" s="5">
        <v>2.5560200601011107E-158</v>
      </c>
      <c r="AO6" s="5">
        <v>9.5844973191537985E-169</v>
      </c>
      <c r="AP6" s="5">
        <v>4.551266153410567E-177</v>
      </c>
      <c r="AQ6" s="5">
        <v>1.749952187354106E-188</v>
      </c>
      <c r="AR6" s="5">
        <v>1.3382419138901208E-197</v>
      </c>
      <c r="AS6" s="5"/>
      <c r="AT6" s="5"/>
      <c r="AU6" s="5"/>
      <c r="AV6" s="5"/>
      <c r="AW6" s="5"/>
      <c r="AX6" s="5"/>
      <c r="AY6" s="5"/>
      <c r="AZ6" s="5"/>
      <c r="BA6" s="5"/>
      <c r="BB6" s="5"/>
    </row>
    <row r="7" spans="1:54" x14ac:dyDescent="0.3">
      <c r="A7" s="5">
        <v>16980</v>
      </c>
      <c r="B7" s="5"/>
      <c r="C7" s="5">
        <v>-3.8230251613540425</v>
      </c>
      <c r="D7" s="5">
        <v>-4.6820569421996607</v>
      </c>
      <c r="E7" s="5">
        <v>-0.49631268479024271</v>
      </c>
      <c r="F7" s="5">
        <v>-2.2414964407107587</v>
      </c>
      <c r="G7" s="5">
        <v>-0.10497925969910656</v>
      </c>
      <c r="H7" s="5">
        <v>-0.1181215018758222</v>
      </c>
      <c r="I7" s="5">
        <v>-2.2329117104360027E-3</v>
      </c>
      <c r="J7" s="5">
        <v>-8.3899948753252541E-4</v>
      </c>
      <c r="K7" s="5">
        <v>-1.0710772110209181E-5</v>
      </c>
      <c r="L7" s="5">
        <v>-8.6875855109262595E-7</v>
      </c>
      <c r="M7" s="5">
        <v>-2.5574614245894777E-9</v>
      </c>
      <c r="N7" s="5">
        <v>-1.463069850428488E-10</v>
      </c>
      <c r="O7" s="5">
        <v>-9.4354731740310338E-14</v>
      </c>
      <c r="P7" s="5">
        <v>-7.1569607489510841E-16</v>
      </c>
      <c r="Q7" s="5">
        <v>-4.3879589065162794E-19</v>
      </c>
      <c r="R7" s="5">
        <v>-6.2438395664496988E-22</v>
      </c>
      <c r="S7" s="5">
        <v>1.0505888866981159E-25</v>
      </c>
      <c r="T7" s="5">
        <v>-7.1919633587894646E-29</v>
      </c>
      <c r="U7" s="5">
        <v>-1.2945884961621695E-32</v>
      </c>
      <c r="V7" s="5">
        <v>-3.6122347028326194E-37</v>
      </c>
      <c r="W7" s="5">
        <v>-8.7788259717946746E-42</v>
      </c>
      <c r="X7" s="5">
        <v>7.5264150979989098E-47</v>
      </c>
      <c r="Y7" s="5">
        <v>5.9252604287312704E-51</v>
      </c>
      <c r="Z7" s="5">
        <v>1.1448909385789345E-55</v>
      </c>
      <c r="AA7" s="5">
        <v>-2.7999947571079549E-62</v>
      </c>
      <c r="AB7" s="5">
        <v>1.2690530147585586E-66</v>
      </c>
      <c r="AC7" s="5">
        <v>-1.7458544276944687E-75</v>
      </c>
      <c r="AD7" s="5">
        <v>-9.0041800855927018E-80</v>
      </c>
      <c r="AE7" s="5">
        <v>2.7283996558886117E-85</v>
      </c>
      <c r="AF7" s="5">
        <v>9.4629656921272409E-92</v>
      </c>
      <c r="AG7" s="5">
        <v>1.681865921362807E-99</v>
      </c>
      <c r="AH7" s="5">
        <v>2.9781312993829372E-106</v>
      </c>
      <c r="AI7" s="5">
        <v>2.2599898650387905E-114</v>
      </c>
      <c r="AJ7" s="5">
        <v>3.7537991659464151E-122</v>
      </c>
      <c r="AK7" s="5">
        <v>8.2977405018171368E-131</v>
      </c>
      <c r="AL7" s="5">
        <v>1.3981076800805731E-138</v>
      </c>
      <c r="AM7" s="5">
        <v>5.0005927657342916E-148</v>
      </c>
      <c r="AN7" s="5">
        <v>1.1804431388055987E-156</v>
      </c>
      <c r="AO7" s="5">
        <v>4.9573166007793284E-167</v>
      </c>
      <c r="AP7" s="5">
        <v>2.6373555616430354E-175</v>
      </c>
      <c r="AQ7" s="5">
        <v>1.1365419780632466E-186</v>
      </c>
      <c r="AR7" s="5">
        <v>9.7449939738980564E-196</v>
      </c>
      <c r="AS7" s="5"/>
      <c r="AT7" s="5"/>
      <c r="AU7" s="5"/>
      <c r="AV7" s="5"/>
      <c r="AW7" s="5"/>
      <c r="AX7" s="5"/>
      <c r="AY7" s="5"/>
      <c r="AZ7" s="5"/>
      <c r="BA7" s="5"/>
      <c r="BB7" s="5"/>
    </row>
    <row r="8" spans="1:54" x14ac:dyDescent="0.3">
      <c r="A8" s="5">
        <v>16970</v>
      </c>
      <c r="B8" s="5"/>
      <c r="C8" s="5">
        <v>-4.0067089662303292</v>
      </c>
      <c r="D8" s="5">
        <v>-4.5191288304324271</v>
      </c>
      <c r="E8" s="5">
        <v>-0.53012598859730387</v>
      </c>
      <c r="F8" s="5">
        <v>-2.6503148214437777</v>
      </c>
      <c r="G8" s="5">
        <v>-0.13744513797543109</v>
      </c>
      <c r="H8" s="5">
        <v>-0.1712982198966479</v>
      </c>
      <c r="I8" s="5">
        <v>-3.5877798709556623E-3</v>
      </c>
      <c r="J8" s="5">
        <v>-1.4940991078124283E-3</v>
      </c>
      <c r="K8" s="5">
        <v>-2.1146372921927595E-5</v>
      </c>
      <c r="L8" s="5">
        <v>-1.9021568529329981E-6</v>
      </c>
      <c r="M8" s="5">
        <v>-6.2118933932440731E-9</v>
      </c>
      <c r="N8" s="5">
        <v>-3.9435195073087243E-10</v>
      </c>
      <c r="O8" s="5">
        <v>-2.8230842384101155E-13</v>
      </c>
      <c r="P8" s="5">
        <v>-2.3777600951357967E-15</v>
      </c>
      <c r="Q8" s="5">
        <v>-1.619272962483406E-18</v>
      </c>
      <c r="R8" s="5">
        <v>-2.5601598402590177E-21</v>
      </c>
      <c r="S8" s="5">
        <v>4.7879163882082726E-25</v>
      </c>
      <c r="T8" s="5">
        <v>-3.6441905279992405E-28</v>
      </c>
      <c r="U8" s="5">
        <v>-7.2957093523340236E-32</v>
      </c>
      <c r="V8" s="5">
        <v>-2.2648378471168851E-36</v>
      </c>
      <c r="W8" s="5">
        <v>-6.1258598580216078E-41</v>
      </c>
      <c r="X8" s="5">
        <v>5.8470019570351717E-46</v>
      </c>
      <c r="Y8" s="5">
        <v>5.1264044717749683E-50</v>
      </c>
      <c r="Z8" s="5">
        <v>1.1035111139345619E-54</v>
      </c>
      <c r="AA8" s="5">
        <v>-3.0076321511139233E-61</v>
      </c>
      <c r="AB8" s="5">
        <v>1.5196754438657807E-65</v>
      </c>
      <c r="AC8" s="5">
        <v>-2.3314832777764212E-74</v>
      </c>
      <c r="AD8" s="5">
        <v>-1.3414429612169926E-78</v>
      </c>
      <c r="AE8" s="5">
        <v>4.536190810663293E-84</v>
      </c>
      <c r="AF8" s="5">
        <v>1.7563795866434965E-90</v>
      </c>
      <c r="AG8" s="5">
        <v>3.4861313746098858E-98</v>
      </c>
      <c r="AH8" s="5">
        <v>6.8962333390039336E-105</v>
      </c>
      <c r="AI8" s="5">
        <v>5.8485174433352398E-113</v>
      </c>
      <c r="AJ8" s="5">
        <v>1.0860204259706492E-120</v>
      </c>
      <c r="AK8" s="5">
        <v>2.6848001269184227E-129</v>
      </c>
      <c r="AL8" s="5">
        <v>5.0610007211637191E-137</v>
      </c>
      <c r="AM8" s="5">
        <v>2.0259115810890068E-146</v>
      </c>
      <c r="AN8" s="5">
        <v>5.3543640250705393E-155</v>
      </c>
      <c r="AO8" s="5">
        <v>2.5184594425678311E-165</v>
      </c>
      <c r="AP8" s="5">
        <v>1.50122297364965E-173</v>
      </c>
      <c r="AQ8" s="5">
        <v>7.2512690566725595E-185</v>
      </c>
      <c r="AR8" s="5">
        <v>6.9715128750073177E-194</v>
      </c>
      <c r="AS8" s="5"/>
      <c r="AT8" s="5"/>
      <c r="AU8" s="5"/>
      <c r="AV8" s="5"/>
      <c r="AW8" s="5"/>
      <c r="AX8" s="5"/>
      <c r="AY8" s="5"/>
      <c r="AZ8" s="5"/>
      <c r="BA8" s="5"/>
      <c r="BB8" s="5"/>
    </row>
    <row r="9" spans="1:54" x14ac:dyDescent="0.3">
      <c r="A9" s="5">
        <v>16960</v>
      </c>
      <c r="B9" s="5"/>
      <c r="C9" s="5">
        <v>-4.1641610382739351</v>
      </c>
      <c r="D9" s="5">
        <v>-4.2741993262335436</v>
      </c>
      <c r="E9" s="5">
        <v>-0.55489495062245975</v>
      </c>
      <c r="F9" s="5">
        <v>-3.0710780217224762</v>
      </c>
      <c r="G9" s="5">
        <v>-0.17636618597033848</v>
      </c>
      <c r="H9" s="5">
        <v>-0.24347982203886934</v>
      </c>
      <c r="I9" s="5">
        <v>-5.6505732744565555E-3</v>
      </c>
      <c r="J9" s="5">
        <v>-2.6081702006360199E-3</v>
      </c>
      <c r="K9" s="5">
        <v>-4.0927593727034012E-5</v>
      </c>
      <c r="L9" s="5">
        <v>-4.0830553049785784E-6</v>
      </c>
      <c r="M9" s="5">
        <v>-1.4793030865577362E-8</v>
      </c>
      <c r="N9" s="5">
        <v>-1.0421922491395402E-9</v>
      </c>
      <c r="O9" s="5">
        <v>-8.2823891029226352E-13</v>
      </c>
      <c r="P9" s="5">
        <v>-7.7465063266897704E-15</v>
      </c>
      <c r="Q9" s="5">
        <v>-5.8600714799145215E-18</v>
      </c>
      <c r="R9" s="5">
        <v>-1.0295198732881363E-20</v>
      </c>
      <c r="S9" s="5">
        <v>2.1401276400394868E-24</v>
      </c>
      <c r="T9" s="5">
        <v>-1.8111782119513649E-27</v>
      </c>
      <c r="U9" s="5">
        <v>-4.0330817771456369E-31</v>
      </c>
      <c r="V9" s="5">
        <v>-1.3930262386085686E-35</v>
      </c>
      <c r="W9" s="5">
        <v>-4.1935912326515179E-40</v>
      </c>
      <c r="X9" s="5">
        <v>4.4565030636217759E-45</v>
      </c>
      <c r="Y9" s="5">
        <v>4.351728128383543E-49</v>
      </c>
      <c r="Z9" s="5">
        <v>1.0436633074279306E-53</v>
      </c>
      <c r="AA9" s="5">
        <v>-3.1702321498639198E-60</v>
      </c>
      <c r="AB9" s="5">
        <v>1.7858648822287857E-64</v>
      </c>
      <c r="AC9" s="5">
        <v>-3.0557031656636381E-73</v>
      </c>
      <c r="AD9" s="5">
        <v>-1.9614752549133304E-77</v>
      </c>
      <c r="AE9" s="5">
        <v>7.402617630870322E-83</v>
      </c>
      <c r="AF9" s="5">
        <v>3.1999880088752042E-89</v>
      </c>
      <c r="AG9" s="5">
        <v>7.093543779495342E-97</v>
      </c>
      <c r="AH9" s="5">
        <v>1.5677454233933893E-103</v>
      </c>
      <c r="AI9" s="5">
        <v>1.4859665320364537E-111</v>
      </c>
      <c r="AJ9" s="5">
        <v>3.0850161353746072E-119</v>
      </c>
      <c r="AK9" s="5">
        <v>8.5299246563723763E-128</v>
      </c>
      <c r="AL9" s="5">
        <v>1.7990450286714049E-135</v>
      </c>
      <c r="AM9" s="5">
        <v>8.0604292137732666E-145</v>
      </c>
      <c r="AN9" s="5">
        <v>2.3852742454614383E-153</v>
      </c>
      <c r="AO9" s="5">
        <v>1.256666059127053E-163</v>
      </c>
      <c r="AP9" s="5">
        <v>8.3935841816056525E-172</v>
      </c>
      <c r="AQ9" s="5">
        <v>4.5446191888678749E-183</v>
      </c>
      <c r="AR9" s="5">
        <v>4.8995561305743836E-192</v>
      </c>
      <c r="AS9" s="5"/>
      <c r="AT9" s="5"/>
      <c r="AU9" s="5"/>
      <c r="AV9" s="5"/>
      <c r="AW9" s="5"/>
      <c r="AX9" s="5"/>
      <c r="AY9" s="5"/>
      <c r="AZ9" s="5"/>
      <c r="BA9" s="5"/>
      <c r="BB9" s="5"/>
    </row>
    <row r="10" spans="1:54" x14ac:dyDescent="0.3">
      <c r="A10" s="5">
        <v>16950</v>
      </c>
      <c r="B10" s="5"/>
      <c r="C10" s="5">
        <v>-4.2959860235093776</v>
      </c>
      <c r="D10" s="5">
        <v>-3.9611495599632383</v>
      </c>
      <c r="E10" s="5">
        <v>-0.5691606145277126</v>
      </c>
      <c r="F10" s="5">
        <v>-3.4874072837652412</v>
      </c>
      <c r="G10" s="5">
        <v>-0.22179197278104207</v>
      </c>
      <c r="H10" s="5">
        <v>-0.33919064198079052</v>
      </c>
      <c r="I10" s="5">
        <v>-8.7228071912222559E-3</v>
      </c>
      <c r="J10" s="5">
        <v>-4.4628865665550833E-3</v>
      </c>
      <c r="K10" s="5">
        <v>-7.7650878101780203E-5</v>
      </c>
      <c r="L10" s="5">
        <v>-8.5921242706832265E-6</v>
      </c>
      <c r="M10" s="5">
        <v>-3.4537689466552647E-8</v>
      </c>
      <c r="N10" s="5">
        <v>-2.7004821364613087E-9</v>
      </c>
      <c r="O10" s="5">
        <v>-2.382559768592971E-12</v>
      </c>
      <c r="P10" s="5">
        <v>-2.4747250084248494E-14</v>
      </c>
      <c r="Q10" s="5">
        <v>-2.0796770793138749E-17</v>
      </c>
      <c r="R10" s="5">
        <v>-4.0601262159447625E-20</v>
      </c>
      <c r="S10" s="5">
        <v>9.3820345415908403E-24</v>
      </c>
      <c r="T10" s="5">
        <v>-8.8290240236486266E-27</v>
      </c>
      <c r="U10" s="5">
        <v>-2.1868811921251414E-30</v>
      </c>
      <c r="V10" s="5">
        <v>-8.4048017871513927E-35</v>
      </c>
      <c r="W10" s="5">
        <v>-2.8162976573792324E-39</v>
      </c>
      <c r="X10" s="5">
        <v>3.3323921956749116E-44</v>
      </c>
      <c r="Y10" s="5">
        <v>3.6244254061008192E-48</v>
      </c>
      <c r="Z10" s="5">
        <v>9.6850156091280391E-53</v>
      </c>
      <c r="AA10" s="5">
        <v>-3.2789997888383972E-59</v>
      </c>
      <c r="AB10" s="5">
        <v>2.059482856621586E-63</v>
      </c>
      <c r="AC10" s="5">
        <v>-3.9303371018994719E-72</v>
      </c>
      <c r="AD10" s="5">
        <v>-2.8148889621426481E-76</v>
      </c>
      <c r="AE10" s="5">
        <v>1.1857011888701014E-81</v>
      </c>
      <c r="AF10" s="5">
        <v>5.7227196354801014E-88</v>
      </c>
      <c r="AG10" s="5">
        <v>1.416886982451356E-95</v>
      </c>
      <c r="AH10" s="5">
        <v>3.4988069748595839E-102</v>
      </c>
      <c r="AI10" s="5">
        <v>3.7066501863686325E-110</v>
      </c>
      <c r="AJ10" s="5">
        <v>8.6042852639763651E-118</v>
      </c>
      <c r="AK10" s="5">
        <v>2.661000873663857E-126</v>
      </c>
      <c r="AL10" s="5">
        <v>6.2797596247869205E-134</v>
      </c>
      <c r="AM10" s="5">
        <v>3.1493437184759654E-143</v>
      </c>
      <c r="AN10" s="5">
        <v>1.043570781497579E-151</v>
      </c>
      <c r="AO10" s="5">
        <v>6.1586713184819182E-162</v>
      </c>
      <c r="AP10" s="5">
        <v>4.6095768762487703E-170</v>
      </c>
      <c r="AQ10" s="5">
        <v>2.7978316717146614E-181</v>
      </c>
      <c r="AR10" s="5">
        <v>3.3826447301054973E-190</v>
      </c>
      <c r="AS10" s="5"/>
      <c r="AT10" s="5"/>
      <c r="AU10" s="5"/>
      <c r="AV10" s="5"/>
      <c r="AW10" s="5"/>
      <c r="AX10" s="5"/>
      <c r="AY10" s="5"/>
      <c r="AZ10" s="5"/>
      <c r="BA10" s="5"/>
      <c r="BB10" s="5"/>
    </row>
    <row r="11" spans="1:54" x14ac:dyDescent="0.3">
      <c r="A11" s="5">
        <v>16940</v>
      </c>
      <c r="B11" s="5"/>
      <c r="C11" s="5">
        <v>-4.4035467036316858</v>
      </c>
      <c r="D11" s="5">
        <v>-3.5969839178356202</v>
      </c>
      <c r="E11" s="5">
        <v>-0.57205224433435997</v>
      </c>
      <c r="F11" s="5">
        <v>-3.8807650930800852</v>
      </c>
      <c r="G11" s="5">
        <v>-0.27334135545615584</v>
      </c>
      <c r="H11" s="5">
        <v>-0.46310556449996287</v>
      </c>
      <c r="I11" s="5">
        <v>-1.3197801629957859E-2</v>
      </c>
      <c r="J11" s="5">
        <v>-7.4852053432036963E-3</v>
      </c>
      <c r="K11" s="5">
        <v>-1.4441454937427032E-4</v>
      </c>
      <c r="L11" s="5">
        <v>-1.7724614709099054E-5</v>
      </c>
      <c r="M11" s="5">
        <v>-7.9052751693944603E-8</v>
      </c>
      <c r="N11" s="5">
        <v>-6.8603943603564012E-9</v>
      </c>
      <c r="O11" s="5">
        <v>-6.7200587621151203E-12</v>
      </c>
      <c r="P11" s="5">
        <v>-7.7520395076719013E-14</v>
      </c>
      <c r="Q11" s="5">
        <v>-7.2374206187624744E-17</v>
      </c>
      <c r="R11" s="5">
        <v>-1.5702409043098541E-19</v>
      </c>
      <c r="S11" s="5">
        <v>4.0336986466699487E-23</v>
      </c>
      <c r="T11" s="5">
        <v>-4.2212442740647073E-26</v>
      </c>
      <c r="U11" s="5">
        <v>-1.1630996092347303E-29</v>
      </c>
      <c r="V11" s="5">
        <v>-4.9742382720141225E-34</v>
      </c>
      <c r="W11" s="5">
        <v>-1.8553651637489265E-38</v>
      </c>
      <c r="X11" s="5">
        <v>2.4445782056666139E-43</v>
      </c>
      <c r="Y11" s="5">
        <v>2.9616254420429461E-47</v>
      </c>
      <c r="Z11" s="5">
        <v>8.8182316865073769E-52</v>
      </c>
      <c r="AA11" s="5">
        <v>-3.3278273261927787E-58</v>
      </c>
      <c r="AB11" s="5">
        <v>2.3305838198257362E-62</v>
      </c>
      <c r="AC11" s="5">
        <v>-4.9610474185910715E-71</v>
      </c>
      <c r="AD11" s="5">
        <v>-3.9645391398605293E-75</v>
      </c>
      <c r="AE11" s="5">
        <v>1.8640019285174645E-80</v>
      </c>
      <c r="AF11" s="5">
        <v>1.004537142293104E-86</v>
      </c>
      <c r="AG11" s="5">
        <v>2.7780810708307549E-94</v>
      </c>
      <c r="AH11" s="5">
        <v>7.6653255192294864E-101</v>
      </c>
      <c r="AI11" s="5">
        <v>9.0771366325076623E-109</v>
      </c>
      <c r="AJ11" s="5">
        <v>2.356109506460958E-116</v>
      </c>
      <c r="AK11" s="5">
        <v>8.1507365463943477E-125</v>
      </c>
      <c r="AL11" s="5">
        <v>2.1524091189646066E-132</v>
      </c>
      <c r="AM11" s="5">
        <v>1.2083469940032977E-141</v>
      </c>
      <c r="AN11" s="5">
        <v>4.4837790377367737E-150</v>
      </c>
      <c r="AO11" s="5">
        <v>2.9642986210796891E-160</v>
      </c>
      <c r="AP11" s="5">
        <v>2.4864036719941511E-168</v>
      </c>
      <c r="AQ11" s="5">
        <v>1.6918891605152012E-179</v>
      </c>
      <c r="AR11" s="5">
        <v>2.2940963496813645E-188</v>
      </c>
      <c r="AS11" s="5"/>
      <c r="AT11" s="5"/>
      <c r="AU11" s="5"/>
      <c r="AV11" s="5"/>
      <c r="AW11" s="5"/>
      <c r="AX11" s="5"/>
      <c r="AY11" s="5"/>
      <c r="AZ11" s="5"/>
      <c r="BA11" s="5"/>
      <c r="BB11" s="5"/>
    </row>
    <row r="12" spans="1:54" x14ac:dyDescent="0.3">
      <c r="A12" s="5">
        <v>16930</v>
      </c>
      <c r="B12" s="5"/>
      <c r="C12" s="5">
        <v>-4.4886916720895611</v>
      </c>
      <c r="D12" s="5">
        <v>-3.200301335996103</v>
      </c>
      <c r="E12" s="5">
        <v>-0.56337516718757508</v>
      </c>
      <c r="F12" s="5">
        <v>-4.2317431519080033</v>
      </c>
      <c r="G12" s="5">
        <v>-0.33012491981924541</v>
      </c>
      <c r="H12" s="5">
        <v>-0.6196633993842261</v>
      </c>
      <c r="I12" s="5">
        <v>-1.9570997868087192E-2</v>
      </c>
      <c r="J12" s="5">
        <v>-1.2305069169861944E-2</v>
      </c>
      <c r="K12" s="5">
        <v>-2.6326583149918E-4</v>
      </c>
      <c r="L12" s="5">
        <v>-3.5842525718412522E-5</v>
      </c>
      <c r="M12" s="5">
        <v>-1.7738337365591542E-7</v>
      </c>
      <c r="N12" s="5">
        <v>-1.7086605848702452E-8</v>
      </c>
      <c r="O12" s="5">
        <v>-1.8583525413534285E-11</v>
      </c>
      <c r="P12" s="5">
        <v>-2.3809905903410766E-13</v>
      </c>
      <c r="Q12" s="5">
        <v>-2.4697408073249261E-16</v>
      </c>
      <c r="R12" s="5">
        <v>-5.9552467676455652E-19</v>
      </c>
      <c r="S12" s="5">
        <v>1.7007627905889778E-22</v>
      </c>
      <c r="T12" s="5">
        <v>-1.9793809189131006E-25</v>
      </c>
      <c r="U12" s="5">
        <v>-6.0673221870374452E-29</v>
      </c>
      <c r="V12" s="5">
        <v>-2.8876298604394843E-33</v>
      </c>
      <c r="W12" s="5">
        <v>-1.1990120872543058E-37</v>
      </c>
      <c r="X12" s="5">
        <v>1.7592301349485975E-42</v>
      </c>
      <c r="Y12" s="5">
        <v>2.3742128565052261E-46</v>
      </c>
      <c r="Z12" s="5">
        <v>7.8775104233956881E-51</v>
      </c>
      <c r="AA12" s="5">
        <v>-3.3138612028666616E-57</v>
      </c>
      <c r="AB12" s="5">
        <v>2.5879348063405941E-61</v>
      </c>
      <c r="AC12" s="5">
        <v>-6.145072699914225E-70</v>
      </c>
      <c r="AD12" s="5">
        <v>-5.4797698915852654E-74</v>
      </c>
      <c r="AE12" s="5">
        <v>2.8759664780617053E-79</v>
      </c>
      <c r="AF12" s="5">
        <v>1.7307094665642099E-85</v>
      </c>
      <c r="AG12" s="5">
        <v>5.3465992325449553E-93</v>
      </c>
      <c r="AH12" s="5">
        <v>1.6485142102149075E-99</v>
      </c>
      <c r="AI12" s="5">
        <v>2.1822081412015357E-107</v>
      </c>
      <c r="AJ12" s="5">
        <v>6.3340985700759292E-115</v>
      </c>
      <c r="AK12" s="5">
        <v>2.4512415481283206E-123</v>
      </c>
      <c r="AL12" s="5">
        <v>7.2439071483706264E-131</v>
      </c>
      <c r="AM12" s="5">
        <v>4.5525890209521218E-140</v>
      </c>
      <c r="AN12" s="5">
        <v>1.8918673986606553E-148</v>
      </c>
      <c r="AO12" s="5">
        <v>1.4012324804183943E-158</v>
      </c>
      <c r="AP12" s="5">
        <v>1.3172395087195379E-166</v>
      </c>
      <c r="AQ12" s="5">
        <v>1.0049259925376749E-177</v>
      </c>
      <c r="AR12" s="5">
        <v>1.528298459377374E-186</v>
      </c>
      <c r="AS12" s="5"/>
      <c r="AT12" s="5"/>
      <c r="AU12" s="5"/>
      <c r="AV12" s="5"/>
      <c r="AW12" s="5"/>
      <c r="AX12" s="5"/>
      <c r="AY12" s="5"/>
      <c r="AZ12" s="5"/>
      <c r="BA12" s="5"/>
      <c r="BB12" s="5"/>
    </row>
    <row r="13" spans="1:54" x14ac:dyDescent="0.3">
      <c r="A13" s="5">
        <v>16920</v>
      </c>
      <c r="B13" s="5"/>
      <c r="C13" s="5">
        <v>-4.5535249828125615</v>
      </c>
      <c r="D13" s="5">
        <v>-2.7897331960097898</v>
      </c>
      <c r="E13" s="5">
        <v>-0.54363222008700129</v>
      </c>
      <c r="F13" s="5">
        <v>-4.5216075599395484</v>
      </c>
      <c r="G13" s="5">
        <v>-0.39070512803262836</v>
      </c>
      <c r="H13" s="5">
        <v>-0.81256071722876455</v>
      </c>
      <c r="I13" s="5">
        <v>-2.8442963711404305E-2</v>
      </c>
      <c r="J13" s="5">
        <v>-1.9826285485314992E-2</v>
      </c>
      <c r="K13" s="5">
        <v>-4.7041540010616355E-4</v>
      </c>
      <c r="L13" s="5">
        <v>-7.1047778740340807E-5</v>
      </c>
      <c r="M13" s="5">
        <v>-3.9018055044342826E-7</v>
      </c>
      <c r="N13" s="5">
        <v>-4.1720171072524348E-8</v>
      </c>
      <c r="O13" s="5">
        <v>-5.038410555438591E-11</v>
      </c>
      <c r="P13" s="5">
        <v>-7.1702901046423254E-13</v>
      </c>
      <c r="Q13" s="5">
        <v>-8.2638667367328782E-16</v>
      </c>
      <c r="R13" s="5">
        <v>-2.2147499495511176E-18</v>
      </c>
      <c r="S13" s="5">
        <v>7.0323857887728574E-22</v>
      </c>
      <c r="T13" s="5">
        <v>-9.1025733298519449E-25</v>
      </c>
      <c r="U13" s="5">
        <v>-3.1042055281007949E-28</v>
      </c>
      <c r="V13" s="5">
        <v>-1.6442095337297571E-32</v>
      </c>
      <c r="W13" s="5">
        <v>-7.6005661630746196E-37</v>
      </c>
      <c r="X13" s="5">
        <v>1.2419302406871974E-41</v>
      </c>
      <c r="Y13" s="5">
        <v>1.8672079682017207E-45</v>
      </c>
      <c r="Z13" s="5">
        <v>6.9041110399108728E-50</v>
      </c>
      <c r="AA13" s="5">
        <v>-3.237777590721581E-56</v>
      </c>
      <c r="AB13" s="5">
        <v>2.8197399628006365E-60</v>
      </c>
      <c r="AC13" s="5">
        <v>-7.4692301186542558E-69</v>
      </c>
      <c r="AD13" s="5">
        <v>-7.4328477118707086E-73</v>
      </c>
      <c r="AE13" s="5">
        <v>4.3548460449526948E-78</v>
      </c>
      <c r="AF13" s="5">
        <v>2.9265919718081641E-84</v>
      </c>
      <c r="AG13" s="5">
        <v>1.0099935268848749E-91</v>
      </c>
      <c r="AH13" s="5">
        <v>3.4800984166110066E-98</v>
      </c>
      <c r="AI13" s="5">
        <v>5.1500185919762745E-106</v>
      </c>
      <c r="AJ13" s="5">
        <v>1.67173783006066E-113</v>
      </c>
      <c r="AK13" s="5">
        <v>7.2376594313171318E-122</v>
      </c>
      <c r="AL13" s="5">
        <v>2.39371573824197E-129</v>
      </c>
      <c r="AM13" s="5">
        <v>1.6842472168597911E-138</v>
      </c>
      <c r="AN13" s="5">
        <v>7.8387507053294405E-147</v>
      </c>
      <c r="AO13" s="5">
        <v>6.5048496199300475E-157</v>
      </c>
      <c r="AP13" s="5">
        <v>6.8537132345675438E-165</v>
      </c>
      <c r="AQ13" s="5">
        <v>5.8626459638280875E-176</v>
      </c>
      <c r="AR13" s="5">
        <v>1.0000726692471074E-184</v>
      </c>
      <c r="AS13" s="5"/>
      <c r="AT13" s="5"/>
      <c r="AU13" s="5"/>
      <c r="AV13" s="5"/>
      <c r="AW13" s="5"/>
      <c r="AX13" s="5"/>
      <c r="AY13" s="5"/>
      <c r="AZ13" s="5"/>
      <c r="BA13" s="5"/>
      <c r="BB13" s="5"/>
    </row>
    <row r="14" spans="1:54" x14ac:dyDescent="0.3">
      <c r="A14" s="5">
        <v>16910</v>
      </c>
      <c r="B14" s="5"/>
      <c r="C14" s="5">
        <v>-4.6002421064422165</v>
      </c>
      <c r="D14" s="5">
        <v>-2.3825287736821412</v>
      </c>
      <c r="E14" s="5">
        <v>-0.51397554598092421</v>
      </c>
      <c r="F14" s="5">
        <v>-4.7339359910869216</v>
      </c>
      <c r="G14" s="5">
        <v>-0.45310839663457836</v>
      </c>
      <c r="H14" s="5">
        <v>-1.0441534356979407</v>
      </c>
      <c r="I14" s="5">
        <v>-4.0510877449430112E-2</v>
      </c>
      <c r="J14" s="5">
        <v>-3.1308341288267386E-2</v>
      </c>
      <c r="K14" s="5">
        <v>-8.2386591338724584E-4</v>
      </c>
      <c r="L14" s="5">
        <v>-1.3804383483490731E-4</v>
      </c>
      <c r="M14" s="5">
        <v>-8.4131698695330826E-7</v>
      </c>
      <c r="N14" s="5">
        <v>-9.9862974372575989E-8</v>
      </c>
      <c r="O14" s="5">
        <v>-1.3392264625841092E-10</v>
      </c>
      <c r="P14" s="5">
        <v>-2.1170824093598967E-12</v>
      </c>
      <c r="Q14" s="5">
        <v>-2.7112169413037106E-15</v>
      </c>
      <c r="R14" s="5">
        <v>-8.0765485366415494E-18</v>
      </c>
      <c r="S14" s="5">
        <v>2.8514450902213183E-21</v>
      </c>
      <c r="T14" s="5">
        <v>-4.1051560937534024E-24</v>
      </c>
      <c r="U14" s="5">
        <v>-1.557621538167805E-27</v>
      </c>
      <c r="V14" s="5">
        <v>-9.1824449503931676E-32</v>
      </c>
      <c r="W14" s="5">
        <v>-4.7258661109482335E-36</v>
      </c>
      <c r="X14" s="5">
        <v>8.600277705441968E-41</v>
      </c>
      <c r="Y14" s="5">
        <v>1.4405693952357101E-44</v>
      </c>
      <c r="Z14" s="5">
        <v>5.9363953199637973E-49</v>
      </c>
      <c r="AA14" s="5">
        <v>-3.1037295940213493E-55</v>
      </c>
      <c r="AB14" s="5">
        <v>3.0145114787809078E-59</v>
      </c>
      <c r="AC14" s="5">
        <v>-8.9085062001814473E-68</v>
      </c>
      <c r="AD14" s="5">
        <v>-9.8936500978716131E-72</v>
      </c>
      <c r="AE14" s="5">
        <v>6.4714030368024672E-77</v>
      </c>
      <c r="AF14" s="5">
        <v>4.8569673872944116E-83</v>
      </c>
      <c r="AG14" s="5">
        <v>1.8726343686739445E-90</v>
      </c>
      <c r="AH14" s="5">
        <v>7.2112794746264638E-97</v>
      </c>
      <c r="AI14" s="5">
        <v>1.1930867271444867E-104</v>
      </c>
      <c r="AJ14" s="5">
        <v>4.3314253095721454E-112</v>
      </c>
      <c r="AK14" s="5">
        <v>2.0980618772368576E-120</v>
      </c>
      <c r="AL14" s="5">
        <v>7.7662129044257106E-128</v>
      </c>
      <c r="AM14" s="5">
        <v>6.1181376432478743E-137</v>
      </c>
      <c r="AN14" s="5">
        <v>3.1893201553121903E-145</v>
      </c>
      <c r="AO14" s="5">
        <v>2.9654364329159702E-155</v>
      </c>
      <c r="AP14" s="5">
        <v>3.5021979300808838E-163</v>
      </c>
      <c r="AQ14" s="5">
        <v>3.3592027401381293E-174</v>
      </c>
      <c r="AR14" s="5">
        <v>6.427874358137469E-183</v>
      </c>
      <c r="AS14" s="5"/>
      <c r="AT14" s="5"/>
      <c r="AU14" s="5"/>
      <c r="AV14" s="5"/>
      <c r="AW14" s="5"/>
      <c r="AX14" s="5"/>
      <c r="AY14" s="5"/>
      <c r="AZ14" s="5"/>
      <c r="BA14" s="5"/>
      <c r="BB14" s="5"/>
    </row>
    <row r="15" spans="1:54" x14ac:dyDescent="0.3">
      <c r="A15" s="5">
        <v>16900</v>
      </c>
      <c r="B15" s="5"/>
      <c r="C15" s="5">
        <v>-4.6310358172232533</v>
      </c>
      <c r="D15" s="5">
        <v>-1.9934326011366181</v>
      </c>
      <c r="E15" s="5">
        <v>-0.47609515971537908</v>
      </c>
      <c r="F15" s="5">
        <v>-4.856150513382568</v>
      </c>
      <c r="G15" s="5">
        <v>-0.51489850377042801</v>
      </c>
      <c r="H15" s="5">
        <v>-1.3148181726589112</v>
      </c>
      <c r="I15" s="5">
        <v>-5.6544161046619898E-2</v>
      </c>
      <c r="J15" s="5">
        <v>-4.8453437070627728E-2</v>
      </c>
      <c r="K15" s="5">
        <v>-1.4141776138515726E-3</v>
      </c>
      <c r="L15" s="5">
        <v>-2.6289517736988058E-4</v>
      </c>
      <c r="M15" s="5">
        <v>-1.7781956584171861E-6</v>
      </c>
      <c r="N15" s="5">
        <v>-2.3432336514638908E-7</v>
      </c>
      <c r="O15" s="5">
        <v>-3.489748180856481E-10</v>
      </c>
      <c r="P15" s="5">
        <v>-6.1283759073549833E-12</v>
      </c>
      <c r="Q15" s="5">
        <v>-8.721253518790952E-15</v>
      </c>
      <c r="R15" s="5">
        <v>-2.887937266996279E-17</v>
      </c>
      <c r="S15" s="5">
        <v>1.1337451078079776E-20</v>
      </c>
      <c r="T15" s="5">
        <v>-1.8155599057597949E-23</v>
      </c>
      <c r="U15" s="5">
        <v>-7.6650722742009766E-27</v>
      </c>
      <c r="V15" s="5">
        <v>-5.029558221279554E-31</v>
      </c>
      <c r="W15" s="5">
        <v>-2.8821382169197751E-35</v>
      </c>
      <c r="X15" s="5">
        <v>5.8418895425826585E-40</v>
      </c>
      <c r="Y15" s="5">
        <v>1.0902573624736952E-43</v>
      </c>
      <c r="Z15" s="5">
        <v>5.0074780998439348E-48</v>
      </c>
      <c r="AA15" s="5">
        <v>-2.9189716252551306E-54</v>
      </c>
      <c r="AB15" s="5">
        <v>3.1620008191633762E-58</v>
      </c>
      <c r="AC15" s="5">
        <v>-1.0425555337217309E-66</v>
      </c>
      <c r="AD15" s="5">
        <v>-1.2922642307461162E-70</v>
      </c>
      <c r="AE15" s="5">
        <v>9.4372583683323781E-76</v>
      </c>
      <c r="AF15" s="5">
        <v>7.9107622588820345E-82</v>
      </c>
      <c r="AG15" s="5">
        <v>3.4077364215411113E-89</v>
      </c>
      <c r="AH15" s="5">
        <v>1.4666966444892546E-95</v>
      </c>
      <c r="AI15" s="5">
        <v>2.7131328363525755E-103</v>
      </c>
      <c r="AJ15" s="5">
        <v>1.1016865919775414E-110</v>
      </c>
      <c r="AK15" s="5">
        <v>5.9707908416433634E-119</v>
      </c>
      <c r="AL15" s="5">
        <v>2.4738215123689933E-126</v>
      </c>
      <c r="AM15" s="5">
        <v>2.1821471425514259E-135</v>
      </c>
      <c r="AN15" s="5">
        <v>1.2741773824187732E-143</v>
      </c>
      <c r="AO15" s="5">
        <v>1.3275463984307356E-153</v>
      </c>
      <c r="AP15" s="5">
        <v>1.7574966079848089E-161</v>
      </c>
      <c r="AQ15" s="5">
        <v>1.8903717994959197E-172</v>
      </c>
      <c r="AR15" s="5">
        <v>4.0578985057977588E-181</v>
      </c>
      <c r="AS15" s="5"/>
      <c r="AT15" s="5"/>
      <c r="AU15" s="5"/>
      <c r="AV15" s="5"/>
      <c r="AW15" s="5"/>
      <c r="AX15" s="5"/>
      <c r="AY15" s="5"/>
      <c r="AZ15" s="5"/>
      <c r="BA15" s="5"/>
      <c r="BB15" s="5"/>
    </row>
    <row r="16" spans="1:54" x14ac:dyDescent="0.3">
      <c r="A16" s="5">
        <v>16890</v>
      </c>
      <c r="B16" s="5"/>
      <c r="C16" s="5">
        <v>-4.6480581883879539</v>
      </c>
      <c r="D16" s="5">
        <v>-1.6339436487077041</v>
      </c>
      <c r="E16" s="5">
        <v>-0.43205928836615276</v>
      </c>
      <c r="F16" s="5">
        <v>-4.8807481505016543</v>
      </c>
      <c r="G16" s="5">
        <v>-0.57331322584099054</v>
      </c>
      <c r="H16" s="5">
        <v>-1.6223489539382996</v>
      </c>
      <c r="I16" s="5">
        <v>-7.7340601387333979E-2</v>
      </c>
      <c r="J16" s="5">
        <v>-7.3488491034494702E-2</v>
      </c>
      <c r="K16" s="5">
        <v>-2.379075458915358E-3</v>
      </c>
      <c r="L16" s="5">
        <v>-4.9071774602325153E-4</v>
      </c>
      <c r="M16" s="5">
        <v>-3.6839163437869085E-6</v>
      </c>
      <c r="N16" s="5">
        <v>-5.3896912472135736E-7</v>
      </c>
      <c r="O16" s="5">
        <v>-8.9145268597210279E-10</v>
      </c>
      <c r="P16" s="5">
        <v>-1.7391786711040872E-11</v>
      </c>
      <c r="Q16" s="5">
        <v>-2.7505011879223284E-14</v>
      </c>
      <c r="R16" s="5">
        <v>-1.0125003513624332E-16</v>
      </c>
      <c r="S16" s="5">
        <v>4.4201661908826937E-20</v>
      </c>
      <c r="T16" s="5">
        <v>-7.8739311680996585E-23</v>
      </c>
      <c r="U16" s="5">
        <v>-3.6991175727148232E-26</v>
      </c>
      <c r="V16" s="5">
        <v>-2.7018202350179056E-30</v>
      </c>
      <c r="W16" s="5">
        <v>-1.7239748161843214E-34</v>
      </c>
      <c r="X16" s="5">
        <v>3.8922850192366953E-39</v>
      </c>
      <c r="Y16" s="5">
        <v>8.0939793358993096E-43</v>
      </c>
      <c r="Z16" s="5">
        <v>4.1436341251125963E-47</v>
      </c>
      <c r="AA16" s="5">
        <v>-2.6932082368527899E-53</v>
      </c>
      <c r="AB16" s="5">
        <v>3.2540868059587747E-57</v>
      </c>
      <c r="AC16" s="5">
        <v>-1.1971367764535667E-65</v>
      </c>
      <c r="AD16" s="5">
        <v>-1.6562450645954204E-69</v>
      </c>
      <c r="AE16" s="5">
        <v>1.3505170223314132E-74</v>
      </c>
      <c r="AF16" s="5">
        <v>1.264464710750378E-80</v>
      </c>
      <c r="AG16" s="5">
        <v>6.0861512703712708E-88</v>
      </c>
      <c r="AH16" s="5">
        <v>2.9279294451604533E-94</v>
      </c>
      <c r="AI16" s="5">
        <v>6.0560733681121519E-102</v>
      </c>
      <c r="AJ16" s="5">
        <v>2.7506485716132847E-109</v>
      </c>
      <c r="AK16" s="5">
        <v>1.6681077856467484E-117</v>
      </c>
      <c r="AL16" s="5">
        <v>7.7363318001900709E-125</v>
      </c>
      <c r="AM16" s="5">
        <v>7.6416218359680963E-134</v>
      </c>
      <c r="AN16" s="5">
        <v>4.9983601832409895E-142</v>
      </c>
      <c r="AO16" s="5">
        <v>5.8358744176577056E-152</v>
      </c>
      <c r="AP16" s="5">
        <v>8.6610948849804982E-160</v>
      </c>
      <c r="AQ16" s="5">
        <v>1.0447495366533481E-170</v>
      </c>
      <c r="AR16" s="5">
        <v>2.5160454029639892E-179</v>
      </c>
      <c r="AS16" s="5"/>
      <c r="AT16" s="5"/>
      <c r="AU16" s="5"/>
      <c r="AV16" s="5"/>
      <c r="AW16" s="5"/>
      <c r="AX16" s="5"/>
      <c r="AY16" s="5"/>
      <c r="AZ16" s="5"/>
      <c r="BA16" s="5"/>
      <c r="BB16" s="5"/>
    </row>
    <row r="17" spans="1:54" x14ac:dyDescent="0.3">
      <c r="A17" s="5">
        <v>16880</v>
      </c>
      <c r="B17" s="5"/>
      <c r="C17" s="5">
        <v>-4.6534150250135546</v>
      </c>
      <c r="D17" s="5">
        <v>-1.3119850051925255</v>
      </c>
      <c r="E17" s="5">
        <v>-0.38412749147447411</v>
      </c>
      <c r="F17" s="5">
        <v>-4.8060621752895525</v>
      </c>
      <c r="G17" s="5">
        <v>-0.62545685859706901</v>
      </c>
      <c r="H17" s="5">
        <v>-1.9614820345591557</v>
      </c>
      <c r="I17" s="5">
        <v>-0.1036609796638492</v>
      </c>
      <c r="J17" s="5">
        <v>-0.10922665440316533</v>
      </c>
      <c r="K17" s="5">
        <v>-3.9224163769727583E-3</v>
      </c>
      <c r="L17" s="5">
        <v>-8.9773645758588325E-4</v>
      </c>
      <c r="M17" s="5">
        <v>-7.4805709239515793E-6</v>
      </c>
      <c r="N17" s="5">
        <v>-1.2151610718712235E-6</v>
      </c>
      <c r="O17" s="5">
        <v>-2.2322927886150223E-9</v>
      </c>
      <c r="P17" s="5">
        <v>-4.8385888147997208E-11</v>
      </c>
      <c r="Q17" s="5">
        <v>-8.5044771715725386E-14</v>
      </c>
      <c r="R17" s="5">
        <v>-3.480428332322672E-16</v>
      </c>
      <c r="S17" s="5">
        <v>1.6897372091996152E-19</v>
      </c>
      <c r="T17" s="5">
        <v>-3.3485550055256645E-22</v>
      </c>
      <c r="U17" s="5">
        <v>-1.7506216268421027E-25</v>
      </c>
      <c r="V17" s="5">
        <v>-1.4233866854987128E-29</v>
      </c>
      <c r="W17" s="5">
        <v>-1.0113803720901979E-33</v>
      </c>
      <c r="X17" s="5">
        <v>2.5436137060410945E-38</v>
      </c>
      <c r="Y17" s="5">
        <v>5.8941095997960003E-42</v>
      </c>
      <c r="Z17" s="5">
        <v>3.3635253734541233E-46</v>
      </c>
      <c r="AA17" s="5">
        <v>-2.4377488445557913E-52</v>
      </c>
      <c r="AB17" s="5">
        <v>3.2855141555735045E-56</v>
      </c>
      <c r="AC17" s="5">
        <v>-1.348725528088827E-64</v>
      </c>
      <c r="AD17" s="5">
        <v>-2.082866178215644E-68</v>
      </c>
      <c r="AE17" s="5">
        <v>1.8964706859724494E-73</v>
      </c>
      <c r="AF17" s="5">
        <v>1.9834232317734649E-79</v>
      </c>
      <c r="AG17" s="5">
        <v>1.0667639483222533E-86</v>
      </c>
      <c r="AH17" s="5">
        <v>5.7366504549290157E-93</v>
      </c>
      <c r="AI17" s="5">
        <v>1.3268364512184369E-100</v>
      </c>
      <c r="AJ17" s="5">
        <v>6.7413544734114443E-108</v>
      </c>
      <c r="AK17" s="5">
        <v>4.5748860750650647E-116</v>
      </c>
      <c r="AL17" s="5">
        <v>2.3751702301241995E-123</v>
      </c>
      <c r="AM17" s="5">
        <v>2.6272964502315925E-132</v>
      </c>
      <c r="AN17" s="5">
        <v>1.9252025460032158E-140</v>
      </c>
      <c r="AO17" s="5">
        <v>2.5190841802281346E-150</v>
      </c>
      <c r="AP17" s="5">
        <v>4.1914182459514842E-158</v>
      </c>
      <c r="AQ17" s="5">
        <v>5.6704370362612292E-169</v>
      </c>
      <c r="AR17" s="5">
        <v>1.5321621836318669E-177</v>
      </c>
      <c r="AS17" s="5"/>
      <c r="AT17" s="5"/>
      <c r="AU17" s="5"/>
      <c r="AV17" s="5"/>
      <c r="AW17" s="5"/>
      <c r="AX17" s="5"/>
      <c r="AY17" s="5"/>
      <c r="AZ17" s="5"/>
      <c r="BA17" s="5"/>
      <c r="BB17" s="5"/>
    </row>
    <row r="18" spans="1:54" x14ac:dyDescent="0.3">
      <c r="A18" s="5">
        <v>16870</v>
      </c>
      <c r="B18" s="5"/>
      <c r="C18" s="5">
        <v>-4.6491684600599807</v>
      </c>
      <c r="D18" s="5">
        <v>-1.0319557520739679</v>
      </c>
      <c r="E18" s="5">
        <v>-0.33456003310806859</v>
      </c>
      <c r="F18" s="5">
        <v>-4.6364468915358659</v>
      </c>
      <c r="G18" s="5">
        <v>-0.66853176539817005</v>
      </c>
      <c r="H18" s="5">
        <v>-2.3236469149785921</v>
      </c>
      <c r="I18" s="5">
        <v>-0.13614300806931237</v>
      </c>
      <c r="J18" s="5">
        <v>-0.15908777593012902</v>
      </c>
      <c r="K18" s="5">
        <v>-6.3375986918217785E-3</v>
      </c>
      <c r="L18" s="5">
        <v>-1.6096012290330148E-3</v>
      </c>
      <c r="M18" s="5">
        <v>-1.4888087524069202E-5</v>
      </c>
      <c r="N18" s="5">
        <v>-2.6854058021064138E-6</v>
      </c>
      <c r="O18" s="5">
        <v>-5.4794521671270856E-9</v>
      </c>
      <c r="P18" s="5">
        <v>-1.3196338689440998E-10</v>
      </c>
      <c r="Q18" s="5">
        <v>-2.5779280935048343E-13</v>
      </c>
      <c r="R18" s="5">
        <v>-1.1729644915673311E-15</v>
      </c>
      <c r="S18" s="5">
        <v>6.3334702952161051E-19</v>
      </c>
      <c r="T18" s="5">
        <v>-1.3963448579966325E-21</v>
      </c>
      <c r="U18" s="5">
        <v>-8.1242520010626725E-25</v>
      </c>
      <c r="V18" s="5">
        <v>-7.3538351322925592E-29</v>
      </c>
      <c r="W18" s="5">
        <v>-5.8190266980659133E-33</v>
      </c>
      <c r="X18" s="5">
        <v>1.6303380854186303E-37</v>
      </c>
      <c r="Y18" s="5">
        <v>4.210000781049552E-41</v>
      </c>
      <c r="Z18" s="5">
        <v>2.6782049825165207E-45</v>
      </c>
      <c r="AA18" s="5">
        <v>-2.1645709010242164E-51</v>
      </c>
      <c r="AB18" s="5">
        <v>3.254389306967968E-55</v>
      </c>
      <c r="AC18" s="5">
        <v>-1.4908142879594712E-63</v>
      </c>
      <c r="AD18" s="5">
        <v>-2.5700797676086578E-67</v>
      </c>
      <c r="AE18" s="5">
        <v>2.6131784044533903E-72</v>
      </c>
      <c r="AF18" s="5">
        <v>3.0530183495332175E-78</v>
      </c>
      <c r="AG18" s="5">
        <v>1.8349651778233843E-85</v>
      </c>
      <c r="AH18" s="5">
        <v>1.1031098019577683E-91</v>
      </c>
      <c r="AI18" s="5">
        <v>2.8532182427948756E-99</v>
      </c>
      <c r="AJ18" s="5">
        <v>1.6217331815725905E-106</v>
      </c>
      <c r="AK18" s="5">
        <v>1.2316451054365886E-114</v>
      </c>
      <c r="AL18" s="5">
        <v>7.1586736018254987E-122</v>
      </c>
      <c r="AM18" s="5">
        <v>8.8682906234913788E-131</v>
      </c>
      <c r="AN18" s="5">
        <v>7.2805105727071034E-139</v>
      </c>
      <c r="AO18" s="5">
        <v>1.0676902578908688E-148</v>
      </c>
      <c r="AP18" s="5">
        <v>1.9917942876870183E-156</v>
      </c>
      <c r="AQ18" s="5">
        <v>3.0223564178248807E-167</v>
      </c>
      <c r="AR18" s="5">
        <v>9.1631632398954769E-176</v>
      </c>
      <c r="AS18" s="5"/>
      <c r="AT18" s="5"/>
      <c r="AU18" s="5"/>
      <c r="AV18" s="5"/>
      <c r="AW18" s="5"/>
      <c r="AX18" s="5"/>
      <c r="AY18" s="5"/>
      <c r="AZ18" s="5"/>
      <c r="BA18" s="5"/>
      <c r="BB18" s="5"/>
    </row>
    <row r="19" spans="1:54" x14ac:dyDescent="0.3">
      <c r="A19" s="5">
        <v>16860</v>
      </c>
      <c r="B19" s="5"/>
      <c r="C19" s="5">
        <v>-4.6373307106418702</v>
      </c>
      <c r="D19" s="5">
        <v>-0.7950927306510901</v>
      </c>
      <c r="E19" s="5">
        <v>-0.2854456810937579</v>
      </c>
      <c r="F19" s="5">
        <v>-4.3818576890320102</v>
      </c>
      <c r="G19" s="5">
        <v>-0.70008409927463244</v>
      </c>
      <c r="H19" s="5">
        <v>-2.6970307455190596</v>
      </c>
      <c r="I19" s="5">
        <v>-0.1751991097390477</v>
      </c>
      <c r="J19" s="5">
        <v>-0.22705347282109573</v>
      </c>
      <c r="K19" s="5">
        <v>-1.0034729192760945E-2</v>
      </c>
      <c r="L19" s="5">
        <v>-2.8282930541661897E-3</v>
      </c>
      <c r="M19" s="5">
        <v>-2.9040670688071764E-5</v>
      </c>
      <c r="N19" s="5">
        <v>-5.8166980568759433E-6</v>
      </c>
      <c r="O19" s="5">
        <v>-1.3183802571259289E-8</v>
      </c>
      <c r="P19" s="5">
        <v>-3.5280349833783504E-10</v>
      </c>
      <c r="Q19" s="5">
        <v>-7.6606546009759153E-13</v>
      </c>
      <c r="R19" s="5">
        <v>-3.8755757535847746E-15</v>
      </c>
      <c r="S19" s="5">
        <v>2.3275063793600049E-18</v>
      </c>
      <c r="T19" s="5">
        <v>-5.7092883176005859E-21</v>
      </c>
      <c r="U19" s="5">
        <v>-3.6970562722271896E-24</v>
      </c>
      <c r="V19" s="5">
        <v>-3.7257532451018612E-28</v>
      </c>
      <c r="W19" s="5">
        <v>-3.2833947915651123E-32</v>
      </c>
      <c r="X19" s="5">
        <v>1.0248703322296943E-36</v>
      </c>
      <c r="Y19" s="5">
        <v>2.9494345691117256E-40</v>
      </c>
      <c r="Z19" s="5">
        <v>2.0917680141075769E-44</v>
      </c>
      <c r="AA19" s="5">
        <v>-1.8853992816071415E-50</v>
      </c>
      <c r="AB19" s="5">
        <v>3.1623685752914551E-54</v>
      </c>
      <c r="AC19" s="5">
        <v>-1.6166968014647172E-62</v>
      </c>
      <c r="AD19" s="5">
        <v>-3.1114672605408453E-66</v>
      </c>
      <c r="AE19" s="5">
        <v>3.5330827489082515E-71</v>
      </c>
      <c r="AF19" s="5">
        <v>4.6114103610015679E-77</v>
      </c>
      <c r="AG19" s="5">
        <v>3.097464007449946E-84</v>
      </c>
      <c r="AH19" s="5">
        <v>2.081741224469967E-90</v>
      </c>
      <c r="AI19" s="5">
        <v>6.0218374122564228E-98</v>
      </c>
      <c r="AJ19" s="5">
        <v>3.829278576446913E-105</v>
      </c>
      <c r="AK19" s="5">
        <v>3.2548065877358917E-113</v>
      </c>
      <c r="AL19" s="5">
        <v>2.1180380325408279E-120</v>
      </c>
      <c r="AM19" s="5">
        <v>2.938754428046965E-129</v>
      </c>
      <c r="AN19" s="5">
        <v>2.7031431957592084E-137</v>
      </c>
      <c r="AO19" s="5">
        <v>4.44323257646386E-147</v>
      </c>
      <c r="AP19" s="5">
        <v>9.2941267388828198E-155</v>
      </c>
      <c r="AQ19" s="5">
        <v>1.5819217763611962E-165</v>
      </c>
      <c r="AR19" s="5">
        <v>5.3817800287638584E-174</v>
      </c>
      <c r="AS19" s="5"/>
      <c r="AT19" s="5"/>
      <c r="AU19" s="5"/>
      <c r="AV19" s="5"/>
      <c r="AW19" s="5"/>
      <c r="AX19" s="5"/>
      <c r="AY19" s="5"/>
      <c r="AZ19" s="5"/>
      <c r="BA19" s="5"/>
      <c r="BB19" s="5"/>
    </row>
    <row r="20" spans="1:54" x14ac:dyDescent="0.3">
      <c r="A20" s="5">
        <v>16850</v>
      </c>
      <c r="B20" s="5"/>
      <c r="C20" s="5">
        <v>-4.6198434023050057</v>
      </c>
      <c r="D20" s="5">
        <v>-0.60004393619163254</v>
      </c>
      <c r="E20" s="5">
        <v>-0.23856555275867017</v>
      </c>
      <c r="F20" s="5">
        <v>-4.0568826437132897</v>
      </c>
      <c r="G20" s="5">
        <v>-0.71823408447244408</v>
      </c>
      <c r="H20" s="5">
        <v>-3.06701431071146</v>
      </c>
      <c r="I20" s="5">
        <v>-0.22090685057573539</v>
      </c>
      <c r="J20" s="5">
        <v>-0.31753155852228754</v>
      </c>
      <c r="K20" s="5">
        <v>-1.5569717653810924E-2</v>
      </c>
      <c r="L20" s="5">
        <v>-4.8702528586322203E-3</v>
      </c>
      <c r="M20" s="5">
        <v>-5.5516525084927953E-5</v>
      </c>
      <c r="N20" s="5">
        <v>-1.2348608323322933E-5</v>
      </c>
      <c r="O20" s="5">
        <v>-3.1091825086526406E-8</v>
      </c>
      <c r="P20" s="5">
        <v>-9.2457350800804886E-10</v>
      </c>
      <c r="Q20" s="5">
        <v>-2.2316050644126217E-12</v>
      </c>
      <c r="R20" s="5">
        <v>-1.2553686957828155E-14</v>
      </c>
      <c r="S20" s="5">
        <v>8.3859280225237858E-18</v>
      </c>
      <c r="T20" s="5">
        <v>-2.2888106333941492E-20</v>
      </c>
      <c r="U20" s="5">
        <v>-1.6496617933492801E-23</v>
      </c>
      <c r="V20" s="5">
        <v>-1.8510073016928706E-27</v>
      </c>
      <c r="W20" s="5">
        <v>-1.8168432271562981E-31</v>
      </c>
      <c r="X20" s="5">
        <v>6.31843612741883E-36</v>
      </c>
      <c r="Y20" s="5">
        <v>2.0266218012670078E-39</v>
      </c>
      <c r="Z20" s="5">
        <v>1.602465128769531E-43</v>
      </c>
      <c r="AA20" s="5">
        <v>-1.6108990449243822E-49</v>
      </c>
      <c r="AB20" s="5">
        <v>3.0145127206754558E-53</v>
      </c>
      <c r="AC20" s="5">
        <v>-1.7199805790120566E-61</v>
      </c>
      <c r="AD20" s="5">
        <v>-3.695746441664341E-65</v>
      </c>
      <c r="AE20" s="5">
        <v>4.686895980475575E-70</v>
      </c>
      <c r="AF20" s="5">
        <v>6.8346052159779981E-76</v>
      </c>
      <c r="AG20" s="5">
        <v>5.1308421888373711E-83</v>
      </c>
      <c r="AH20" s="5">
        <v>3.8553820548419043E-89</v>
      </c>
      <c r="AI20" s="5">
        <v>1.2473391821171803E-96</v>
      </c>
      <c r="AJ20" s="5">
        <v>8.8745215145427341E-104</v>
      </c>
      <c r="AK20" s="5">
        <v>8.4427557650521173E-112</v>
      </c>
      <c r="AL20" s="5">
        <v>6.1515349229226129E-119</v>
      </c>
      <c r="AM20" s="5">
        <v>9.5601438276761257E-128</v>
      </c>
      <c r="AN20" s="5">
        <v>9.8533365644985773E-136</v>
      </c>
      <c r="AO20" s="5">
        <v>1.8154707578331666E-145</v>
      </c>
      <c r="AP20" s="5">
        <v>4.2583233532996277E-153</v>
      </c>
      <c r="AQ20" s="5">
        <v>8.1305487760382124E-164</v>
      </c>
      <c r="AR20" s="5">
        <v>3.104071239293896E-172</v>
      </c>
      <c r="AS20" s="5"/>
      <c r="AT20" s="5"/>
      <c r="AU20" s="5"/>
      <c r="AV20" s="5"/>
      <c r="AW20" s="5"/>
      <c r="AX20" s="5"/>
      <c r="AY20" s="5"/>
      <c r="AZ20" s="5"/>
      <c r="BA20" s="5"/>
      <c r="BB20" s="5"/>
    </row>
    <row r="21" spans="1:54" x14ac:dyDescent="0.3">
      <c r="A21" s="5">
        <v>16840</v>
      </c>
      <c r="B21" s="5"/>
      <c r="C21" s="5">
        <v>-4.5985477305946958</v>
      </c>
      <c r="D21" s="5">
        <v>-0.44354828729337542</v>
      </c>
      <c r="E21" s="5">
        <v>-0.19530388831639106</v>
      </c>
      <c r="F21" s="5">
        <v>-3.6793568013992108</v>
      </c>
      <c r="G21" s="5">
        <v>-0.72186096635799679</v>
      </c>
      <c r="H21" s="5">
        <v>-3.4169923149222945</v>
      </c>
      <c r="I21" s="5">
        <v>-0.27290493627877932</v>
      </c>
      <c r="J21" s="5">
        <v>-0.43510819436342923</v>
      </c>
      <c r="K21" s="5">
        <v>-2.3671960192318358E-2</v>
      </c>
      <c r="L21" s="5">
        <v>-8.2183357747223264E-3</v>
      </c>
      <c r="M21" s="5">
        <v>-1.0400880832014279E-4</v>
      </c>
      <c r="N21" s="5">
        <v>-2.5693232724459722E-5</v>
      </c>
      <c r="O21" s="5">
        <v>-7.1868418587567975E-8</v>
      </c>
      <c r="P21" s="5">
        <v>-2.3749996310205092E-9</v>
      </c>
      <c r="Q21" s="5">
        <v>-6.3724965298795956E-12</v>
      </c>
      <c r="R21" s="5">
        <v>-3.9863417609947489E-14</v>
      </c>
      <c r="S21" s="5">
        <v>2.9621496284273778E-17</v>
      </c>
      <c r="T21" s="5">
        <v>-8.9962369795948299E-20</v>
      </c>
      <c r="U21" s="5">
        <v>-7.2174622329065698E-23</v>
      </c>
      <c r="V21" s="5">
        <v>-9.0173851764381349E-27</v>
      </c>
      <c r="W21" s="5">
        <v>-9.8586632414220392E-31</v>
      </c>
      <c r="X21" s="5">
        <v>3.8201848304962733E-35</v>
      </c>
      <c r="Y21" s="5">
        <v>1.3657421379271276E-38</v>
      </c>
      <c r="Z21" s="5">
        <v>1.2040756030742333E-42</v>
      </c>
      <c r="AA21" s="5">
        <v>-1.3500552532905554E-48</v>
      </c>
      <c r="AB21" s="5">
        <v>2.8188256198520403E-52</v>
      </c>
      <c r="AC21" s="5">
        <v>-1.7951191196846397E-60</v>
      </c>
      <c r="AD21" s="5">
        <v>-4.3066766523720557E-64</v>
      </c>
      <c r="AE21" s="5">
        <v>6.100261880183346E-69</v>
      </c>
      <c r="AF21" s="5">
        <v>9.9392436722887811E-75</v>
      </c>
      <c r="AG21" s="5">
        <v>8.3398830788304458E-82</v>
      </c>
      <c r="AH21" s="5">
        <v>7.0068978178035987E-88</v>
      </c>
      <c r="AI21" s="5">
        <v>2.5356344751276367E-95</v>
      </c>
      <c r="AJ21" s="5">
        <v>2.018591446125749E-102</v>
      </c>
      <c r="AK21" s="5">
        <v>2.149551283805354E-110</v>
      </c>
      <c r="AL21" s="5">
        <v>1.7537469200526665E-117</v>
      </c>
      <c r="AM21" s="5">
        <v>3.0530117898160365E-126</v>
      </c>
      <c r="AN21" s="5">
        <v>3.5260611695630293E-134</v>
      </c>
      <c r="AO21" s="5">
        <v>7.2828465592239696E-144</v>
      </c>
      <c r="AP21" s="5">
        <v>1.9156664817895127E-151</v>
      </c>
      <c r="AQ21" s="5">
        <v>4.103321623910948E-162</v>
      </c>
      <c r="AR21" s="5">
        <v>1.7581178601451656E-170</v>
      </c>
      <c r="AS21" s="5"/>
      <c r="AT21" s="5"/>
      <c r="AU21" s="5"/>
      <c r="AV21" s="5"/>
      <c r="AW21" s="5"/>
      <c r="AX21" s="5"/>
      <c r="AY21" s="5"/>
      <c r="AZ21" s="5"/>
      <c r="BA21" s="5"/>
      <c r="BB21" s="5"/>
    </row>
    <row r="22" spans="1:54" x14ac:dyDescent="0.3">
      <c r="A22" s="5">
        <v>16830</v>
      </c>
      <c r="B22" s="5"/>
      <c r="C22" s="5">
        <v>-4.5751570661724861</v>
      </c>
      <c r="D22" s="5">
        <v>-0.32112590341690628</v>
      </c>
      <c r="E22" s="5">
        <v>-0.15660908894699785</v>
      </c>
      <c r="F22" s="5">
        <v>-3.2687424466217436</v>
      </c>
      <c r="G22" s="5">
        <v>-0.71071738751035118</v>
      </c>
      <c r="H22" s="5">
        <v>-3.7295343554312943</v>
      </c>
      <c r="I22" s="5">
        <v>-0.33031071648052607</v>
      </c>
      <c r="J22" s="5">
        <v>-0.5841756228833439</v>
      </c>
      <c r="K22" s="5">
        <v>-3.5265522449716674E-2</v>
      </c>
      <c r="L22" s="5">
        <v>-1.3589571520075306E-2</v>
      </c>
      <c r="M22" s="5">
        <v>-1.9095650364201066E-4</v>
      </c>
      <c r="N22" s="5">
        <v>-5.239176531821844E-5</v>
      </c>
      <c r="O22" s="5">
        <v>-1.6281733746253166E-7</v>
      </c>
      <c r="P22" s="5">
        <v>-5.9797573028022795E-9</v>
      </c>
      <c r="Q22" s="5">
        <v>-1.783721690674789E-11</v>
      </c>
      <c r="R22" s="5">
        <v>-1.2408816730359496E-13</v>
      </c>
      <c r="S22" s="5">
        <v>1.025753328785264E-16</v>
      </c>
      <c r="T22" s="5">
        <v>-3.4667262675862738E-19</v>
      </c>
      <c r="U22" s="5">
        <v>-3.0960602757822874E-22</v>
      </c>
      <c r="V22" s="5">
        <v>-4.3074091159484213E-26</v>
      </c>
      <c r="W22" s="5">
        <v>-5.2457723362305197E-30</v>
      </c>
      <c r="X22" s="5">
        <v>2.2650504698457152E-34</v>
      </c>
      <c r="Y22" s="5">
        <v>9.0263346234123235E-38</v>
      </c>
      <c r="Z22" s="5">
        <v>8.8734749079368232E-42</v>
      </c>
      <c r="AA22" s="5">
        <v>-1.1097821315791475E-47</v>
      </c>
      <c r="AB22" s="5">
        <v>2.5855355917325162E-51</v>
      </c>
      <c r="AC22" s="5">
        <v>-1.8379029216296785E-59</v>
      </c>
      <c r="AD22" s="5">
        <v>-4.9234594519613055E-63</v>
      </c>
      <c r="AE22" s="5">
        <v>7.7898334185845332E-68</v>
      </c>
      <c r="AF22" s="5">
        <v>1.4182029556866428E-73</v>
      </c>
      <c r="AG22" s="5">
        <v>1.3301637857814323E-80</v>
      </c>
      <c r="AH22" s="5">
        <v>1.249645417373612E-86</v>
      </c>
      <c r="AI22" s="5">
        <v>5.0584828216833585E-94</v>
      </c>
      <c r="AJ22" s="5">
        <v>4.5062205847593801E-101</v>
      </c>
      <c r="AK22" s="5">
        <v>5.3715672183896155E-109</v>
      </c>
      <c r="AL22" s="5">
        <v>4.9075998542619109E-116</v>
      </c>
      <c r="AM22" s="5">
        <v>9.5706317378265534E-125</v>
      </c>
      <c r="AN22" s="5">
        <v>1.2387218678209194E-132</v>
      </c>
      <c r="AO22" s="5">
        <v>2.8682695690514586E-142</v>
      </c>
      <c r="AP22" s="5">
        <v>8.4613104749181967E-150</v>
      </c>
      <c r="AQ22" s="5">
        <v>2.0333745599943711E-160</v>
      </c>
      <c r="AR22" s="5">
        <v>9.778228437865826E-169</v>
      </c>
      <c r="AS22" s="5"/>
      <c r="AT22" s="5"/>
      <c r="AU22" s="5"/>
      <c r="AV22" s="5"/>
      <c r="AW22" s="5"/>
      <c r="AX22" s="5"/>
      <c r="AY22" s="5"/>
      <c r="AZ22" s="5"/>
      <c r="BA22" s="5"/>
      <c r="BB22" s="5"/>
    </row>
    <row r="23" spans="1:54" x14ac:dyDescent="0.3">
      <c r="A23" s="5">
        <v>16820</v>
      </c>
      <c r="B23" s="5"/>
      <c r="C23" s="5">
        <v>-4.5512434980811554</v>
      </c>
      <c r="D23" s="5">
        <v>-0.22770381351363511</v>
      </c>
      <c r="E23" s="5">
        <v>-0.12300136796681978</v>
      </c>
      <c r="F23" s="5">
        <v>-2.844479810611273</v>
      </c>
      <c r="G23" s="5">
        <v>-0.68545698518490439</v>
      </c>
      <c r="H23" s="5">
        <v>-3.987784801829283</v>
      </c>
      <c r="I23" s="5">
        <v>-0.39167613929575251</v>
      </c>
      <c r="J23" s="5">
        <v>-0.768439256991855</v>
      </c>
      <c r="K23" s="5">
        <v>-5.1476998307738754E-2</v>
      </c>
      <c r="L23" s="5">
        <v>-2.2019191365502948E-2</v>
      </c>
      <c r="M23" s="5">
        <v>-3.4355756559583832E-4</v>
      </c>
      <c r="N23" s="5">
        <v>-1.0469721581109442E-4</v>
      </c>
      <c r="O23" s="5">
        <v>-3.6150823972195247E-7</v>
      </c>
      <c r="P23" s="5">
        <v>-1.4756583407574374E-8</v>
      </c>
      <c r="Q23" s="5">
        <v>-4.8938895754970844E-11</v>
      </c>
      <c r="R23" s="5">
        <v>-3.7863714810017864E-13</v>
      </c>
      <c r="S23" s="5">
        <v>3.4821172711903745E-16</v>
      </c>
      <c r="T23" s="5">
        <v>-1.309695460928762E-18</v>
      </c>
      <c r="U23" s="5">
        <v>-1.3021292010472529E-21</v>
      </c>
      <c r="V23" s="5">
        <v>-2.017433236417144E-25</v>
      </c>
      <c r="W23" s="5">
        <v>-2.7370090956460419E-29</v>
      </c>
      <c r="X23" s="5">
        <v>1.3169664839680207E-33</v>
      </c>
      <c r="Y23" s="5">
        <v>5.8503992517230159E-37</v>
      </c>
      <c r="Z23" s="5">
        <v>6.4134713698971789E-41</v>
      </c>
      <c r="AA23" s="5">
        <v>-8.9477033850585643E-47</v>
      </c>
      <c r="AB23" s="5">
        <v>2.3262092900017906E-50</v>
      </c>
      <c r="AC23" s="5">
        <v>-1.845849112737345E-58</v>
      </c>
      <c r="AD23" s="5">
        <v>-5.5216804228837707E-62</v>
      </c>
      <c r="AE23" s="5">
        <v>9.7590877662445088E-67</v>
      </c>
      <c r="AF23" s="5">
        <v>1.9854248224394628E-72</v>
      </c>
      <c r="AG23" s="5">
        <v>2.0816563398217751E-79</v>
      </c>
      <c r="AH23" s="5">
        <v>2.186932653454652E-85</v>
      </c>
      <c r="AI23" s="5">
        <v>9.9030832816682193E-93</v>
      </c>
      <c r="AJ23" s="5">
        <v>9.8723832946228886E-100</v>
      </c>
      <c r="AK23" s="5">
        <v>1.3174340328922001E-107</v>
      </c>
      <c r="AL23" s="5">
        <v>1.3479545221903729E-114</v>
      </c>
      <c r="AM23" s="5">
        <v>2.9450041351269635E-123</v>
      </c>
      <c r="AN23" s="5">
        <v>4.2718928384863006E-131</v>
      </c>
      <c r="AO23" s="5">
        <v>1.1089982328334811E-140</v>
      </c>
      <c r="AP23" s="5">
        <v>3.6692478078745771E-148</v>
      </c>
      <c r="AQ23" s="5">
        <v>9.8935144076461267E-159</v>
      </c>
      <c r="AR23" s="5">
        <v>5.3401510973077149E-167</v>
      </c>
      <c r="AS23" s="5"/>
      <c r="AT23" s="5"/>
      <c r="AU23" s="5"/>
      <c r="AV23" s="5"/>
      <c r="AW23" s="5"/>
      <c r="AX23" s="5"/>
      <c r="AY23" s="5"/>
      <c r="AZ23" s="5"/>
      <c r="BA23" s="5"/>
      <c r="BB23" s="5"/>
    </row>
    <row r="24" spans="1:54" x14ac:dyDescent="0.3">
      <c r="A24" s="5">
        <v>16810</v>
      </c>
      <c r="B24" s="5"/>
      <c r="C24" s="5">
        <v>-4.5282439263541319</v>
      </c>
      <c r="D24" s="5">
        <v>-0.15812834378453075</v>
      </c>
      <c r="E24" s="5">
        <v>-9.4618002812069529E-2</v>
      </c>
      <c r="F24" s="5">
        <v>-2.4245008865762281</v>
      </c>
      <c r="G24" s="5">
        <v>-0.64757096998330277</v>
      </c>
      <c r="H24" s="5">
        <v>-4.1769507426440136</v>
      </c>
      <c r="I24" s="5">
        <v>-0.45499730420257717</v>
      </c>
      <c r="J24" s="5">
        <v>-0.99032949039613227</v>
      </c>
      <c r="K24" s="5">
        <v>-7.3621903390670068E-2</v>
      </c>
      <c r="L24" s="5">
        <v>-3.4958666810355157E-2</v>
      </c>
      <c r="M24" s="5">
        <v>-6.0568875954327122E-4</v>
      </c>
      <c r="N24" s="5">
        <v>-2.0503088726784088E-4</v>
      </c>
      <c r="O24" s="5">
        <v>-7.8663816895734637E-7</v>
      </c>
      <c r="P24" s="5">
        <v>-3.5690663914313383E-8</v>
      </c>
      <c r="Q24" s="5">
        <v>-1.3160583960485872E-10</v>
      </c>
      <c r="R24" s="5">
        <v>-1.1324980099627617E-12</v>
      </c>
      <c r="S24" s="5">
        <v>1.158758060414003E-15</v>
      </c>
      <c r="T24" s="5">
        <v>-4.8506242604664658E-18</v>
      </c>
      <c r="U24" s="5">
        <v>-5.3691186356905638E-21</v>
      </c>
      <c r="V24" s="5">
        <v>-9.264335329899393E-25</v>
      </c>
      <c r="W24" s="5">
        <v>-1.4002415847007889E-28</v>
      </c>
      <c r="X24" s="5">
        <v>7.508608474909868E-33</v>
      </c>
      <c r="Y24" s="5">
        <v>3.7185663446616725E-36</v>
      </c>
      <c r="Z24" s="5">
        <v>4.5460760234963349E-40</v>
      </c>
      <c r="AA24" s="5">
        <v>-7.0755102105295241E-46</v>
      </c>
      <c r="AB24" s="5">
        <v>2.0528050431872522E-49</v>
      </c>
      <c r="AC24" s="5">
        <v>-1.8184396542330364E-57</v>
      </c>
      <c r="AD24" s="5">
        <v>-6.0747685979197379E-61</v>
      </c>
      <c r="AE24" s="5">
        <v>1.1994342345827653E-65</v>
      </c>
      <c r="AF24" s="5">
        <v>2.7269888174665469E-71</v>
      </c>
      <c r="AG24" s="5">
        <v>3.1963665200207912E-78</v>
      </c>
      <c r="AH24" s="5">
        <v>3.7554026908766921E-84</v>
      </c>
      <c r="AI24" s="5">
        <v>1.9024885078859167E-91</v>
      </c>
      <c r="AJ24" s="5">
        <v>2.1225703129415465E-98</v>
      </c>
      <c r="AK24" s="5">
        <v>3.1711472540741287E-106</v>
      </c>
      <c r="AL24" s="5">
        <v>3.6338772188376331E-113</v>
      </c>
      <c r="AM24" s="5">
        <v>8.8950720192280072E-122</v>
      </c>
      <c r="AN24" s="5">
        <v>1.4461541568663099E-129</v>
      </c>
      <c r="AO24" s="5">
        <v>4.2093881477752919E-139</v>
      </c>
      <c r="AP24" s="5">
        <v>1.5621521112598302E-146</v>
      </c>
      <c r="AQ24" s="5">
        <v>4.7262902772299352E-157</v>
      </c>
      <c r="AR24" s="5">
        <v>2.8636064924233789E-165</v>
      </c>
      <c r="AS24" s="5"/>
      <c r="AT24" s="5"/>
      <c r="AU24" s="5"/>
      <c r="AV24" s="5"/>
      <c r="AW24" s="5"/>
      <c r="AX24" s="5"/>
      <c r="AY24" s="5"/>
      <c r="AZ24" s="5"/>
      <c r="BA24" s="5"/>
      <c r="BB24" s="5"/>
    </row>
    <row r="25" spans="1:54" x14ac:dyDescent="0.3">
      <c r="A25" s="5">
        <v>16800</v>
      </c>
      <c r="B25" s="5"/>
      <c r="C25" s="5">
        <v>-4.5074825284605753</v>
      </c>
      <c r="D25" s="5">
        <v>-0.10754184396560582</v>
      </c>
      <c r="E25" s="5">
        <v>-7.1284053221152471E-2</v>
      </c>
      <c r="F25" s="5">
        <v>-2.0240588054195419</v>
      </c>
      <c r="G25" s="5">
        <v>-0.59924223545690014</v>
      </c>
      <c r="H25" s="5">
        <v>-4.2856977954395896</v>
      </c>
      <c r="I25" s="5">
        <v>-0.5177878220959572</v>
      </c>
      <c r="J25" s="5">
        <v>-1.2503684619335933</v>
      </c>
      <c r="K25" s="5">
        <v>-0.10316108697377627</v>
      </c>
      <c r="L25" s="5">
        <v>-5.4381400929567156E-2</v>
      </c>
      <c r="M25" s="5">
        <v>-1.0463298564496787E-3</v>
      </c>
      <c r="N25" s="5">
        <v>-3.934592058736375E-4</v>
      </c>
      <c r="O25" s="5">
        <v>-1.6774721909529679E-6</v>
      </c>
      <c r="P25" s="5">
        <v>-8.4600758373680602E-8</v>
      </c>
      <c r="Q25" s="5">
        <v>-3.4687610024622095E-10</v>
      </c>
      <c r="R25" s="5">
        <v>-3.3201475608180368E-12</v>
      </c>
      <c r="S25" s="5">
        <v>3.7798574930059177E-15</v>
      </c>
      <c r="T25" s="5">
        <v>-1.7611075845107337E-17</v>
      </c>
      <c r="U25" s="5">
        <v>-2.1704041215362818E-20</v>
      </c>
      <c r="V25" s="5">
        <v>-4.1710545848947052E-24</v>
      </c>
      <c r="W25" s="5">
        <v>-7.023832226084982E-28</v>
      </c>
      <c r="X25" s="5">
        <v>4.1977505363336726E-32</v>
      </c>
      <c r="Y25" s="5">
        <v>2.3177472988804215E-35</v>
      </c>
      <c r="Z25" s="5">
        <v>3.1601589392414099E-39</v>
      </c>
      <c r="AA25" s="5">
        <v>-5.4873278693028301E-45</v>
      </c>
      <c r="AB25" s="5">
        <v>1.7767730058482116E-48</v>
      </c>
      <c r="AC25" s="5">
        <v>-1.7571763808786911E-56</v>
      </c>
      <c r="AD25" s="5">
        <v>-6.5558727486794301E-60</v>
      </c>
      <c r="AE25" s="5">
        <v>1.4461541520457321E-64</v>
      </c>
      <c r="AF25" s="5">
        <v>3.67462408930564E-70</v>
      </c>
      <c r="AG25" s="5">
        <v>4.8154022903554131E-77</v>
      </c>
      <c r="AH25" s="5">
        <v>6.3275412306677696E-83</v>
      </c>
      <c r="AI25" s="5">
        <v>3.5864106626923461E-90</v>
      </c>
      <c r="AJ25" s="5">
        <v>4.4783457365957457E-97</v>
      </c>
      <c r="AK25" s="5">
        <v>7.4911515347322908E-105</v>
      </c>
      <c r="AL25" s="5">
        <v>9.6147762525584712E-112</v>
      </c>
      <c r="AM25" s="5">
        <v>2.6370376435631902E-120</v>
      </c>
      <c r="AN25" s="5">
        <v>4.8055334588954199E-128</v>
      </c>
      <c r="AO25" s="5">
        <v>1.568445524171244E-137</v>
      </c>
      <c r="AP25" s="5">
        <v>6.5292246408118409E-145</v>
      </c>
      <c r="AQ25" s="5">
        <v>2.2167257874946028E-155</v>
      </c>
      <c r="AR25" s="5">
        <v>1.5077341745467048E-163</v>
      </c>
      <c r="AS25" s="5"/>
      <c r="AT25" s="5"/>
      <c r="AU25" s="5"/>
      <c r="AV25" s="5"/>
      <c r="AW25" s="5"/>
      <c r="AX25" s="5"/>
      <c r="AY25" s="5"/>
      <c r="AZ25" s="5"/>
      <c r="BA25" s="5"/>
      <c r="BB25" s="5"/>
    </row>
    <row r="26" spans="1:54" x14ac:dyDescent="0.3">
      <c r="A26" s="5">
        <v>16790</v>
      </c>
      <c r="B26" s="5"/>
      <c r="C26" s="5">
        <v>-4.4901986038024502</v>
      </c>
      <c r="D26" s="5">
        <v>-7.1623810799037416E-2</v>
      </c>
      <c r="E26" s="5">
        <v>-5.2595628641109851E-2</v>
      </c>
      <c r="F26" s="5">
        <v>-1.6549661113466658</v>
      </c>
      <c r="G26" s="5">
        <v>-0.5431368678075571</v>
      </c>
      <c r="H26" s="5">
        <v>-4.3072716258176786</v>
      </c>
      <c r="I26" s="5">
        <v>-0.5772183770921594</v>
      </c>
      <c r="J26" s="5">
        <v>-1.5465660818404268</v>
      </c>
      <c r="K26" s="5">
        <v>-0.14161977231982406</v>
      </c>
      <c r="L26" s="5">
        <v>-8.2884258931898658E-2</v>
      </c>
      <c r="M26" s="5">
        <v>-1.7710913630610936E-3</v>
      </c>
      <c r="N26" s="5">
        <v>-7.3987876335065777E-4</v>
      </c>
      <c r="O26" s="5">
        <v>-3.5054465058622863E-6</v>
      </c>
      <c r="P26" s="5">
        <v>-1.9653003858899339E-7</v>
      </c>
      <c r="Q26" s="5">
        <v>-8.9605792699893847E-10</v>
      </c>
      <c r="R26" s="5">
        <v>-9.5404165089967296E-12</v>
      </c>
      <c r="S26" s="5">
        <v>1.2085808285702367E-14</v>
      </c>
      <c r="T26" s="5">
        <v>-6.2678622950381094E-17</v>
      </c>
      <c r="U26" s="5">
        <v>-8.6010464402502132E-20</v>
      </c>
      <c r="V26" s="5">
        <v>-1.8411044345895394E-23</v>
      </c>
      <c r="W26" s="5">
        <v>-3.4544123652634012E-27</v>
      </c>
      <c r="X26" s="5">
        <v>2.301074715058863E-31</v>
      </c>
      <c r="Y26" s="5">
        <v>1.4165818868063066E-34</v>
      </c>
      <c r="Z26" s="5">
        <v>2.1542416630998507E-38</v>
      </c>
      <c r="AA26" s="5">
        <v>-4.1735500136988221E-44</v>
      </c>
      <c r="AB26" s="5">
        <v>1.5082944842320212E-47</v>
      </c>
      <c r="AC26" s="5">
        <v>-1.6654448454362129E-55</v>
      </c>
      <c r="AD26" s="5">
        <v>-6.9399812273197161E-59</v>
      </c>
      <c r="AE26" s="5">
        <v>1.7104422024159558E-63</v>
      </c>
      <c r="AF26" s="5">
        <v>4.8576575849940328E-69</v>
      </c>
      <c r="AG26" s="5">
        <v>7.1174076770744346E-76</v>
      </c>
      <c r="AH26" s="5">
        <v>1.0460577430017583E-81</v>
      </c>
      <c r="AI26" s="5">
        <v>6.6339047005281021E-89</v>
      </c>
      <c r="AJ26" s="5">
        <v>9.2720019567511539E-96</v>
      </c>
      <c r="AK26" s="5">
        <v>1.7366421554437515E-103</v>
      </c>
      <c r="AL26" s="5">
        <v>2.4967037573906694E-110</v>
      </c>
      <c r="AM26" s="5">
        <v>7.6731113781732216E-119</v>
      </c>
      <c r="AN26" s="5">
        <v>1.5674238170508872E-126</v>
      </c>
      <c r="AO26" s="5">
        <v>5.7367685906840552E-136</v>
      </c>
      <c r="AP26" s="5">
        <v>2.6790266444149261E-143</v>
      </c>
      <c r="AQ26" s="5">
        <v>1.0207290835064652E-153</v>
      </c>
      <c r="AR26" s="5">
        <v>7.7942270771506551E-162</v>
      </c>
      <c r="AS26" s="5"/>
      <c r="AT26" s="5"/>
      <c r="AU26" s="5"/>
      <c r="AV26" s="5"/>
      <c r="AW26" s="5"/>
      <c r="AX26" s="5"/>
      <c r="AY26" s="5"/>
      <c r="AZ26" s="5"/>
      <c r="BA26" s="5"/>
      <c r="BB26" s="5"/>
    </row>
    <row r="27" spans="1:54" x14ac:dyDescent="0.3">
      <c r="A27" s="5">
        <v>16780</v>
      </c>
      <c r="B27" s="5"/>
      <c r="C27" s="5">
        <v>-4.4775653051048243</v>
      </c>
      <c r="D27" s="5">
        <v>-4.6712528254868435E-2</v>
      </c>
      <c r="E27" s="5">
        <v>-3.8004009412010639E-2</v>
      </c>
      <c r="F27" s="5">
        <v>-1.3252693775180391</v>
      </c>
      <c r="G27" s="5">
        <v>-0.48216078480994568</v>
      </c>
      <c r="H27" s="5">
        <v>-4.2401912463854519</v>
      </c>
      <c r="I27" s="5">
        <v>-0.6303151553336217</v>
      </c>
      <c r="J27" s="5">
        <v>-1.8739376146092437</v>
      </c>
      <c r="K27" s="5">
        <v>-0.19046493205956921</v>
      </c>
      <c r="L27" s="5">
        <v>-0.12376673501071214</v>
      </c>
      <c r="M27" s="5">
        <v>-2.9373159142670273E-3</v>
      </c>
      <c r="N27" s="5">
        <v>-1.3632828726375433E-3</v>
      </c>
      <c r="O27" s="5">
        <v>-7.1783268143641636E-6</v>
      </c>
      <c r="P27" s="5">
        <v>-4.4740710478279051E-7</v>
      </c>
      <c r="Q27" s="5">
        <v>-2.2685299492173045E-9</v>
      </c>
      <c r="R27" s="5">
        <v>-2.6869003550475514E-11</v>
      </c>
      <c r="S27" s="5">
        <v>3.7877201936477497E-14</v>
      </c>
      <c r="T27" s="5">
        <v>-2.1866669590078068E-16</v>
      </c>
      <c r="U27" s="5">
        <v>-3.3413304293126761E-19</v>
      </c>
      <c r="V27" s="5">
        <v>-7.9670274955091794E-23</v>
      </c>
      <c r="W27" s="5">
        <v>-1.6656645883788182E-26</v>
      </c>
      <c r="X27" s="5">
        <v>1.236762210726731E-30</v>
      </c>
      <c r="Y27" s="5">
        <v>8.4895922969514636E-34</v>
      </c>
      <c r="Z27" s="5">
        <v>1.4400504607252651E-37</v>
      </c>
      <c r="AA27" s="5">
        <v>-3.112980951071038E-43</v>
      </c>
      <c r="AB27" s="5">
        <v>1.2557260131405365E-46</v>
      </c>
      <c r="AC27" s="5">
        <v>-1.5482041210354928E-54</v>
      </c>
      <c r="AD27" s="5">
        <v>-7.2060579037867663E-58</v>
      </c>
      <c r="AE27" s="5">
        <v>1.98446107856711E-62</v>
      </c>
      <c r="AF27" s="5">
        <v>6.2995573451050817E-68</v>
      </c>
      <c r="AG27" s="5">
        <v>1.0320699779481036E-74</v>
      </c>
      <c r="AH27" s="5">
        <v>1.6966932868013902E-80</v>
      </c>
      <c r="AI27" s="5">
        <v>1.2040222555692218E-87</v>
      </c>
      <c r="AJ27" s="5">
        <v>1.8837126153301233E-94</v>
      </c>
      <c r="AK27" s="5">
        <v>3.9508140296575438E-102</v>
      </c>
      <c r="AL27" s="5">
        <v>6.3626596191820946E-109</v>
      </c>
      <c r="AM27" s="5">
        <v>2.1912905476222843E-117</v>
      </c>
      <c r="AN27" s="5">
        <v>5.0180399225736952E-125</v>
      </c>
      <c r="AO27" s="5">
        <v>2.0596702683147054E-134</v>
      </c>
      <c r="AP27" s="5">
        <v>1.0790825511681963E-141</v>
      </c>
      <c r="AQ27" s="5">
        <v>4.6142493328285963E-152</v>
      </c>
      <c r="AR27" s="5">
        <v>3.9558819263444537E-160</v>
      </c>
      <c r="AS27" s="5"/>
      <c r="AT27" s="5"/>
      <c r="AU27" s="5"/>
      <c r="AV27" s="5"/>
      <c r="AW27" s="5"/>
      <c r="AX27" s="5"/>
      <c r="AY27" s="5"/>
      <c r="AZ27" s="5"/>
      <c r="BA27" s="5"/>
      <c r="BB27" s="5"/>
    </row>
    <row r="28" spans="1:54" x14ac:dyDescent="0.3">
      <c r="A28" s="5">
        <v>16770</v>
      </c>
      <c r="B28" s="5"/>
      <c r="C28" s="5">
        <v>-4.4706871743624541</v>
      </c>
      <c r="D28" s="5">
        <v>-2.9832462709765761E-2</v>
      </c>
      <c r="E28" s="5">
        <v>-2.6891529062874703E-2</v>
      </c>
      <c r="F28" s="5">
        <v>-1.0393268392384869</v>
      </c>
      <c r="G28" s="5">
        <v>-0.41921237656055077</v>
      </c>
      <c r="H28" s="5">
        <v>-4.0884153028759815</v>
      </c>
      <c r="I28" s="5">
        <v>-0.67419972452495514</v>
      </c>
      <c r="J28" s="5">
        <v>-2.2242414185265127</v>
      </c>
      <c r="K28" s="5">
        <v>-0.25094197702125148</v>
      </c>
      <c r="L28" s="5">
        <v>-0.18106314224384334</v>
      </c>
      <c r="M28" s="5">
        <v>-4.772893728808853E-3</v>
      </c>
      <c r="N28" s="5">
        <v>-2.4612745479837611E-3</v>
      </c>
      <c r="O28" s="5">
        <v>-1.4403867261147201E-5</v>
      </c>
      <c r="P28" s="5">
        <v>-9.9811419500682238E-7</v>
      </c>
      <c r="Q28" s="5">
        <v>-5.6283859332024902E-9</v>
      </c>
      <c r="R28" s="5">
        <v>-7.4164196014544599E-11</v>
      </c>
      <c r="S28" s="5">
        <v>1.163499646295176E-13</v>
      </c>
      <c r="T28" s="5">
        <v>-7.4775577010419918E-16</v>
      </c>
      <c r="U28" s="5">
        <v>-1.2724166255471575E-18</v>
      </c>
      <c r="V28" s="5">
        <v>-3.3797448287110394E-22</v>
      </c>
      <c r="W28" s="5">
        <v>-7.8740586553812641E-26</v>
      </c>
      <c r="X28" s="5">
        <v>6.517297044048661E-30</v>
      </c>
      <c r="Y28" s="5">
        <v>4.9886840188275793E-33</v>
      </c>
      <c r="Z28" s="5">
        <v>9.4393761299398506E-37</v>
      </c>
      <c r="AA28" s="5">
        <v>-2.2769734357346764E-42</v>
      </c>
      <c r="AB28" s="5">
        <v>1.0252806400203607E-45</v>
      </c>
      <c r="AC28" s="5">
        <v>-1.4115421435839344E-53</v>
      </c>
      <c r="AD28" s="5">
        <v>-7.3389428160271182E-57</v>
      </c>
      <c r="AE28" s="5">
        <v>2.2584048711198665E-61</v>
      </c>
      <c r="AF28" s="5">
        <v>8.0139573279322156E-67</v>
      </c>
      <c r="AG28" s="5">
        <v>1.4681797121733241E-73</v>
      </c>
      <c r="AH28" s="5">
        <v>2.6999940258086134E-79</v>
      </c>
      <c r="AI28" s="5">
        <v>2.1440784957907148E-86</v>
      </c>
      <c r="AJ28" s="5">
        <v>3.7551375850610435E-93</v>
      </c>
      <c r="AK28" s="5">
        <v>8.8198703720732518E-101</v>
      </c>
      <c r="AL28" s="5">
        <v>1.5912525736194955E-107</v>
      </c>
      <c r="AM28" s="5">
        <v>6.1416726334826399E-116</v>
      </c>
      <c r="AN28" s="5">
        <v>1.5767745341042565E-123</v>
      </c>
      <c r="AO28" s="5">
        <v>7.2584779082918027E-133</v>
      </c>
      <c r="AP28" s="5">
        <v>4.2665768555250022E-140</v>
      </c>
      <c r="AQ28" s="5">
        <v>2.0477114870882358E-150</v>
      </c>
      <c r="AR28" s="5">
        <v>1.9711546513119218E-158</v>
      </c>
      <c r="AS28" s="5"/>
      <c r="AT28" s="5"/>
      <c r="AU28" s="5"/>
      <c r="AV28" s="5"/>
      <c r="AW28" s="5"/>
      <c r="AX28" s="5"/>
      <c r="AY28" s="5"/>
      <c r="AZ28" s="5"/>
      <c r="BA28" s="5"/>
      <c r="BB28" s="5"/>
    </row>
    <row r="29" spans="1:54" x14ac:dyDescent="0.3">
      <c r="A29" s="5">
        <v>16760</v>
      </c>
      <c r="B29" s="5"/>
      <c r="C29" s="5">
        <v>-4.4705719549212262</v>
      </c>
      <c r="D29" s="5">
        <v>-1.8655563309639567E-2</v>
      </c>
      <c r="E29" s="5">
        <v>-1.8633381103899803E-2</v>
      </c>
      <c r="F29" s="5">
        <v>-0.79820942477350898</v>
      </c>
      <c r="G29" s="5">
        <v>-0.35696016599338309</v>
      </c>
      <c r="H29" s="5">
        <v>-3.8609556391602036</v>
      </c>
      <c r="I29" s="5">
        <v>-0.70634441689050964</v>
      </c>
      <c r="J29" s="5">
        <v>-2.5860254935900922</v>
      </c>
      <c r="K29" s="5">
        <v>-0.32387895319817361</v>
      </c>
      <c r="L29" s="5">
        <v>-0.25949823902553687</v>
      </c>
      <c r="M29" s="5">
        <v>-7.5983328965197215E-3</v>
      </c>
      <c r="N29" s="5">
        <v>-4.3537839440024474E-3</v>
      </c>
      <c r="O29" s="5">
        <v>-2.8320120193508683E-5</v>
      </c>
      <c r="P29" s="5">
        <v>-2.181951721213635E-6</v>
      </c>
      <c r="Q29" s="5">
        <v>-1.3684795270735752E-8</v>
      </c>
      <c r="R29" s="5">
        <v>-2.0062254178455099E-10</v>
      </c>
      <c r="S29" s="5">
        <v>3.5028781373028587E-13</v>
      </c>
      <c r="T29" s="5">
        <v>-2.5063118036366846E-15</v>
      </c>
      <c r="U29" s="5">
        <v>-4.7496905508509818E-18</v>
      </c>
      <c r="V29" s="5">
        <v>-1.4054828204516965E-21</v>
      </c>
      <c r="W29" s="5">
        <v>-3.6491508775560944E-25</v>
      </c>
      <c r="X29" s="5">
        <v>3.3671234716368463E-29</v>
      </c>
      <c r="Y29" s="5">
        <v>2.8742437873037524E-32</v>
      </c>
      <c r="Z29" s="5">
        <v>6.0670228107118508E-36</v>
      </c>
      <c r="AA29" s="5">
        <v>-1.6331821384006856E-41</v>
      </c>
      <c r="AB29" s="5">
        <v>8.2094539512884389E-45</v>
      </c>
      <c r="AC29" s="5">
        <v>-1.2621521449772516E-52</v>
      </c>
      <c r="AD29" s="5">
        <v>-7.3307796129058057E-56</v>
      </c>
      <c r="AE29" s="5">
        <v>2.5209874638639913E-60</v>
      </c>
      <c r="AF29" s="5">
        <v>1.00005190562881E-65</v>
      </c>
      <c r="AG29" s="5">
        <v>2.0488811428509066E-72</v>
      </c>
      <c r="AH29" s="5">
        <v>4.2152057741096729E-78</v>
      </c>
      <c r="AI29" s="5">
        <v>3.7460407650296258E-85</v>
      </c>
      <c r="AJ29" s="5">
        <v>7.3450024262329606E-92</v>
      </c>
      <c r="AK29" s="5">
        <v>1.9320662983211528E-99</v>
      </c>
      <c r="AL29" s="5">
        <v>3.9052889873142234E-106</v>
      </c>
      <c r="AM29" s="5">
        <v>1.6893378354829192E-114</v>
      </c>
      <c r="AN29" s="5">
        <v>4.862704104651797E-122</v>
      </c>
      <c r="AO29" s="5">
        <v>2.5107061838587165E-131</v>
      </c>
      <c r="AP29" s="5">
        <v>1.655910119107803E-138</v>
      </c>
      <c r="AQ29" s="5">
        <v>8.9206945281409148E-149</v>
      </c>
      <c r="AR29" s="5">
        <v>9.6425140338394422E-157</v>
      </c>
      <c r="AS29" s="5"/>
      <c r="AT29" s="5"/>
      <c r="AU29" s="5"/>
      <c r="AV29" s="5"/>
      <c r="AW29" s="5"/>
      <c r="AX29" s="5"/>
      <c r="AY29" s="5"/>
      <c r="AZ29" s="5"/>
      <c r="BA29" s="5"/>
      <c r="BB29" s="5"/>
    </row>
    <row r="30" spans="1:54" x14ac:dyDescent="0.3">
      <c r="A30" s="5">
        <v>16750</v>
      </c>
      <c r="B30" s="5"/>
      <c r="C30" s="5">
        <v>-4.478082091507404</v>
      </c>
      <c r="D30" s="5">
        <v>-1.1422860278677546E-2</v>
      </c>
      <c r="E30" s="5">
        <v>-1.2642753368986574E-2</v>
      </c>
      <c r="F30" s="5">
        <v>-0.60031896257941442</v>
      </c>
      <c r="G30" s="5">
        <v>-0.29766835416607074</v>
      </c>
      <c r="H30" s="5">
        <v>-3.5709905516010871</v>
      </c>
      <c r="I30" s="5">
        <v>-0.72481213489011154</v>
      </c>
      <c r="J30" s="5">
        <v>-2.9450431604945591</v>
      </c>
      <c r="K30" s="5">
        <v>-0.40947481368986194</v>
      </c>
      <c r="L30" s="5">
        <v>-0.36433507676985799</v>
      </c>
      <c r="M30" s="5">
        <v>-1.1850708412336387E-2</v>
      </c>
      <c r="N30" s="5">
        <v>-7.5455421058151437E-3</v>
      </c>
      <c r="O30" s="5">
        <v>-5.4557597186050976E-5</v>
      </c>
      <c r="P30" s="5">
        <v>-4.6739244333607025E-6</v>
      </c>
      <c r="Q30" s="5">
        <v>-3.2605581694110046E-8</v>
      </c>
      <c r="R30" s="5">
        <v>-5.3185350798721935E-10</v>
      </c>
      <c r="S30" s="5">
        <v>1.0335664495804227E-12</v>
      </c>
      <c r="T30" s="5">
        <v>-8.2336584917727464E-15</v>
      </c>
      <c r="U30" s="5">
        <v>-1.737847360370999E-17</v>
      </c>
      <c r="V30" s="5">
        <v>-5.7293519056751169E-21</v>
      </c>
      <c r="W30" s="5">
        <v>-1.6578735542807752E-24</v>
      </c>
      <c r="X30" s="5">
        <v>1.7054741761837875E-28</v>
      </c>
      <c r="Y30" s="5">
        <v>1.6236186932739342E-31</v>
      </c>
      <c r="Z30" s="5">
        <v>3.8234828586090485E-35</v>
      </c>
      <c r="AA30" s="5">
        <v>-1.1486584152168787E-40</v>
      </c>
      <c r="AB30" s="5">
        <v>6.4460538713252347E-44</v>
      </c>
      <c r="AC30" s="5">
        <v>-1.1067928161964725E-51</v>
      </c>
      <c r="AD30" s="5">
        <v>-7.1817832137462811E-55</v>
      </c>
      <c r="AE30" s="5">
        <v>2.7601573285068741E-59</v>
      </c>
      <c r="AF30" s="5">
        <v>1.2241121708253839E-64</v>
      </c>
      <c r="AG30" s="5">
        <v>2.8048294186839232E-71</v>
      </c>
      <c r="AH30" s="5">
        <v>6.4558878358846169E-77</v>
      </c>
      <c r="AI30" s="5">
        <v>6.4211779658034591E-84</v>
      </c>
      <c r="AJ30" s="5">
        <v>1.4096058335104479E-90</v>
      </c>
      <c r="AK30" s="5">
        <v>4.1528941653589578E-98</v>
      </c>
      <c r="AL30" s="5">
        <v>9.4051495687879636E-105</v>
      </c>
      <c r="AM30" s="5">
        <v>4.5601001302350627E-113</v>
      </c>
      <c r="AN30" s="5">
        <v>1.471782940647897E-120</v>
      </c>
      <c r="AO30" s="5">
        <v>8.5238077823661688E-130</v>
      </c>
      <c r="AP30" s="5">
        <v>6.3082836837021356E-137</v>
      </c>
      <c r="AQ30" s="5">
        <v>3.8148352132311163E-147</v>
      </c>
      <c r="AR30" s="5">
        <v>4.6305984055334995E-155</v>
      </c>
      <c r="AS30" s="5"/>
      <c r="AT30" s="5"/>
      <c r="AU30" s="5"/>
      <c r="AV30" s="5"/>
      <c r="AW30" s="5"/>
      <c r="AX30" s="5"/>
      <c r="AY30" s="5"/>
      <c r="AZ30" s="5"/>
      <c r="BA30" s="5"/>
      <c r="BB30" s="5"/>
    </row>
    <row r="31" spans="1:54" x14ac:dyDescent="0.3">
      <c r="A31" s="5">
        <v>16740</v>
      </c>
      <c r="B31" s="5"/>
      <c r="C31" s="5">
        <v>-4.4938799831385499</v>
      </c>
      <c r="D31" s="5">
        <v>-6.8481343494825441E-3</v>
      </c>
      <c r="E31" s="5">
        <v>-8.3994181057188508E-3</v>
      </c>
      <c r="F31" s="5">
        <v>-0.44211119360908591</v>
      </c>
      <c r="G31" s="5">
        <v>-0.24308412568189169</v>
      </c>
      <c r="H31" s="5">
        <v>-3.2345991933850788</v>
      </c>
      <c r="I31" s="5">
        <v>-0.72844911601884432</v>
      </c>
      <c r="J31" s="5">
        <v>-3.2850529542543554</v>
      </c>
      <c r="K31" s="5">
        <v>-0.50709650092880854</v>
      </c>
      <c r="L31" s="5">
        <v>-0.50108764430955188</v>
      </c>
      <c r="M31" s="5">
        <v>-1.8106883767403107E-2</v>
      </c>
      <c r="N31" s="5">
        <v>-1.2811936461564963E-2</v>
      </c>
      <c r="O31" s="5">
        <v>-1.0297778983584148E-4</v>
      </c>
      <c r="P31" s="5">
        <v>-9.8101114540853925E-6</v>
      </c>
      <c r="Q31" s="5">
        <v>-7.6125280588921029E-8</v>
      </c>
      <c r="R31" s="5">
        <v>-1.3817049667638253E-9</v>
      </c>
      <c r="S31" s="5">
        <v>2.9887565364800927E-12</v>
      </c>
      <c r="T31" s="5">
        <v>-2.6510457151013901E-14</v>
      </c>
      <c r="U31" s="5">
        <v>-6.2323595487357886E-17</v>
      </c>
      <c r="V31" s="5">
        <v>-2.2893281146604912E-20</v>
      </c>
      <c r="W31" s="5">
        <v>-7.3834899904555488E-24</v>
      </c>
      <c r="X31" s="5">
        <v>8.4685715177479075E-28</v>
      </c>
      <c r="Y31" s="5">
        <v>8.9919044237685821E-31</v>
      </c>
      <c r="Z31" s="5">
        <v>2.3625349685114681E-34</v>
      </c>
      <c r="AA31" s="5">
        <v>-7.921569260012079E-40</v>
      </c>
      <c r="AB31" s="5">
        <v>4.9632505345518391E-43</v>
      </c>
      <c r="AC31" s="5">
        <v>-9.517923539538974E-51</v>
      </c>
      <c r="AD31" s="5">
        <v>-6.9002435410754363E-54</v>
      </c>
      <c r="AE31" s="5">
        <v>2.9639837720055904E-58</v>
      </c>
      <c r="AF31" s="5">
        <v>1.4696964601915543E-63</v>
      </c>
      <c r="AG31" s="5">
        <v>3.7664561760875358E-70</v>
      </c>
      <c r="AH31" s="5">
        <v>9.6997169273628441E-76</v>
      </c>
      <c r="AI31" s="5">
        <v>1.0798215936698537E-82</v>
      </c>
      <c r="AJ31" s="5">
        <v>2.6541644454456847E-89</v>
      </c>
      <c r="AK31" s="5">
        <v>8.75857577468959E-97</v>
      </c>
      <c r="AL31" s="5">
        <v>2.2226010620738767E-103</v>
      </c>
      <c r="AM31" s="5">
        <v>1.2079393204681976E-111</v>
      </c>
      <c r="AN31" s="5">
        <v>4.3717190158984668E-119</v>
      </c>
      <c r="AO31" s="5">
        <v>2.8401661085022777E-128</v>
      </c>
      <c r="AP31" s="5">
        <v>2.358782462139737E-135</v>
      </c>
      <c r="AQ31" s="5">
        <v>1.6013456991226423E-145</v>
      </c>
      <c r="AR31" s="5">
        <v>2.1829623068180141E-153</v>
      </c>
      <c r="AS31" s="5"/>
      <c r="AT31" s="5"/>
      <c r="AU31" s="5"/>
      <c r="AV31" s="5"/>
      <c r="AW31" s="5"/>
      <c r="AX31" s="5"/>
      <c r="AY31" s="5"/>
      <c r="AZ31" s="5"/>
      <c r="BA31" s="5"/>
      <c r="BB31" s="5"/>
    </row>
    <row r="32" spans="1:54" x14ac:dyDescent="0.3">
      <c r="A32" s="5">
        <v>16730</v>
      </c>
      <c r="B32" s="5"/>
      <c r="C32" s="5">
        <v>-4.5183852323895728</v>
      </c>
      <c r="D32" s="5">
        <v>-4.0196128547858147E-3</v>
      </c>
      <c r="E32" s="5">
        <v>-5.4638395602059362E-3</v>
      </c>
      <c r="F32" s="5">
        <v>-0.31882245323602026</v>
      </c>
      <c r="G32" s="5">
        <v>-0.19439061129621377</v>
      </c>
      <c r="H32" s="5">
        <v>-2.8692863711934171</v>
      </c>
      <c r="I32" s="5">
        <v>-0.71700405011628343</v>
      </c>
      <c r="J32" s="5">
        <v>-3.5889612069105601</v>
      </c>
      <c r="K32" s="5">
        <v>-0.61511575201017765</v>
      </c>
      <c r="L32" s="5">
        <v>-0.6750818561421883</v>
      </c>
      <c r="M32" s="5">
        <v>-2.7101944285615808E-2</v>
      </c>
      <c r="N32" s="5">
        <v>-2.1311981044275168E-2</v>
      </c>
      <c r="O32" s="5">
        <v>-1.9043382018098736E-4</v>
      </c>
      <c r="P32" s="5">
        <v>-2.0174646202045443E-5</v>
      </c>
      <c r="Q32" s="5">
        <v>-1.7415390810201278E-7</v>
      </c>
      <c r="R32" s="5">
        <v>-3.517496645913995E-9</v>
      </c>
      <c r="S32" s="5">
        <v>8.4696518833524831E-12</v>
      </c>
      <c r="T32" s="5">
        <v>-8.365508770330128E-14</v>
      </c>
      <c r="U32" s="5">
        <v>-2.1906455907170152E-16</v>
      </c>
      <c r="V32" s="5">
        <v>-8.9663853050107795E-20</v>
      </c>
      <c r="W32" s="5">
        <v>-3.2233460914320344E-23</v>
      </c>
      <c r="X32" s="5">
        <v>4.1222883750374237E-27</v>
      </c>
      <c r="Y32" s="5">
        <v>4.8821469253244728E-30</v>
      </c>
      <c r="Z32" s="5">
        <v>1.4312558716957705E-33</v>
      </c>
      <c r="AA32" s="5">
        <v>-5.3564862057117551E-39</v>
      </c>
      <c r="AB32" s="5">
        <v>3.7472744450419804E-42</v>
      </c>
      <c r="AC32" s="5">
        <v>-8.0264556850798656E-50</v>
      </c>
      <c r="AD32" s="5">
        <v>-6.5017616311247811E-53</v>
      </c>
      <c r="AE32" s="5">
        <v>3.1216281575069949E-57</v>
      </c>
      <c r="AF32" s="5">
        <v>1.7307183734227016E-62</v>
      </c>
      <c r="AG32" s="5">
        <v>4.9611317455697594E-69</v>
      </c>
      <c r="AH32" s="5">
        <v>1.4295938367676228E-74</v>
      </c>
      <c r="AI32" s="5">
        <v>1.7814312772174603E-81</v>
      </c>
      <c r="AJ32" s="5">
        <v>4.9030583902968341E-88</v>
      </c>
      <c r="AK32" s="5">
        <v>1.81240248883907E-95</v>
      </c>
      <c r="AL32" s="5">
        <v>5.1537741821564638E-102</v>
      </c>
      <c r="AM32" s="5">
        <v>3.1398835283142745E-110</v>
      </c>
      <c r="AN32" s="5">
        <v>1.2743482237068932E-117</v>
      </c>
      <c r="AO32" s="5">
        <v>9.2877614836677653E-127</v>
      </c>
      <c r="AP32" s="5">
        <v>8.6566867425222272E-134</v>
      </c>
      <c r="AQ32" s="5">
        <v>6.5979886844754778E-144</v>
      </c>
      <c r="AR32" s="5">
        <v>1.010188978552653E-151</v>
      </c>
      <c r="AS32" s="5"/>
      <c r="AT32" s="5"/>
      <c r="AU32" s="5"/>
      <c r="AV32" s="5"/>
      <c r="AW32" s="5"/>
      <c r="AX32" s="5"/>
      <c r="AY32" s="5"/>
      <c r="AZ32" s="5"/>
      <c r="BA32" s="5"/>
      <c r="BB32" s="5"/>
    </row>
    <row r="33" spans="1:54" x14ac:dyDescent="0.3">
      <c r="A33" s="5">
        <v>16720</v>
      </c>
      <c r="B33" s="5"/>
      <c r="C33" s="5">
        <v>-4.5517603124413331</v>
      </c>
      <c r="D33" s="5">
        <v>-2.3099061217211293E-3</v>
      </c>
      <c r="E33" s="5">
        <v>-3.4799380604491185E-3</v>
      </c>
      <c r="F33" s="5">
        <v>-0.22512197631760661</v>
      </c>
      <c r="G33" s="5">
        <v>-0.15222024763965911</v>
      </c>
      <c r="H33" s="5">
        <v>-2.4924858157847467</v>
      </c>
      <c r="I33" s="5">
        <v>-0.69115647725416052</v>
      </c>
      <c r="J33" s="5">
        <v>-3.8402069244099124</v>
      </c>
      <c r="K33" s="5">
        <v>-0.73081882417512989</v>
      </c>
      <c r="L33" s="5">
        <v>-0.89086740592781732</v>
      </c>
      <c r="M33" s="5">
        <v>-3.9737304798081595E-2</v>
      </c>
      <c r="N33" s="5">
        <v>-3.4729737970755667E-2</v>
      </c>
      <c r="O33" s="5">
        <v>-3.4501718845099318E-4</v>
      </c>
      <c r="P33" s="5">
        <v>-4.0650101525657637E-5</v>
      </c>
      <c r="Q33" s="5">
        <v>-3.9038123257443186E-7</v>
      </c>
      <c r="R33" s="5">
        <v>-8.7746783269363517E-9</v>
      </c>
      <c r="S33" s="5">
        <v>2.352055459717702E-11</v>
      </c>
      <c r="T33" s="5">
        <v>-2.587035564304799E-13</v>
      </c>
      <c r="U33" s="5">
        <v>-7.5466576737573179E-16</v>
      </c>
      <c r="V33" s="5">
        <v>-3.4420546040265325E-19</v>
      </c>
      <c r="W33" s="5">
        <v>-1.379340129488694E-22</v>
      </c>
      <c r="X33" s="5">
        <v>1.967043824264132E-26</v>
      </c>
      <c r="Y33" s="5">
        <v>2.5986382315001061E-29</v>
      </c>
      <c r="Z33" s="5">
        <v>8.5008153184290258E-33</v>
      </c>
      <c r="AA33" s="5">
        <v>-3.5512525590802215E-38</v>
      </c>
      <c r="AB33" s="5">
        <v>2.7741263310678257E-41</v>
      </c>
      <c r="AC33" s="5">
        <v>-6.6373628704526251E-49</v>
      </c>
      <c r="AD33" s="5">
        <v>-6.0078160415558504E-52</v>
      </c>
      <c r="AE33" s="5">
        <v>3.2242920939055542E-56</v>
      </c>
      <c r="AF33" s="5">
        <v>1.9989503892904606E-61</v>
      </c>
      <c r="AG33" s="5">
        <v>6.4096533844998181E-68</v>
      </c>
      <c r="AH33" s="5">
        <v>2.0668140191288941E-73</v>
      </c>
      <c r="AI33" s="5">
        <v>2.8830391395976245E-80</v>
      </c>
      <c r="AJ33" s="5">
        <v>8.885872429788097E-87</v>
      </c>
      <c r="AK33" s="5">
        <v>3.6795867372675653E-94</v>
      </c>
      <c r="AL33" s="5">
        <v>1.1725788390491756E-100</v>
      </c>
      <c r="AM33" s="5">
        <v>8.0087440857589506E-109</v>
      </c>
      <c r="AN33" s="5">
        <v>3.6453246238226479E-116</v>
      </c>
      <c r="AO33" s="5">
        <v>2.9807148790489668E-125</v>
      </c>
      <c r="AP33" s="5">
        <v>3.1180820245852892E-132</v>
      </c>
      <c r="AQ33" s="5">
        <v>2.6683335021112647E-142</v>
      </c>
      <c r="AR33" s="5">
        <v>4.5887166523458618E-150</v>
      </c>
      <c r="AS33" s="5"/>
      <c r="AT33" s="5"/>
      <c r="AU33" s="5"/>
      <c r="AV33" s="5"/>
      <c r="AW33" s="5"/>
      <c r="AX33" s="5"/>
      <c r="AY33" s="5"/>
      <c r="AZ33" s="5"/>
      <c r="BA33" s="5"/>
      <c r="BB33" s="5"/>
    </row>
    <row r="34" spans="1:54" x14ac:dyDescent="0.3">
      <c r="A34" s="5">
        <v>16710</v>
      </c>
      <c r="B34" s="5"/>
      <c r="C34" s="5">
        <v>-4.5939338940388552</v>
      </c>
      <c r="D34" s="5">
        <v>-1.2995295153899391E-3</v>
      </c>
      <c r="E34" s="5">
        <v>-2.1699689764915833E-3</v>
      </c>
      <c r="F34" s="5">
        <v>-0.15564032211235918</v>
      </c>
      <c r="G34" s="5">
        <v>-0.11671634429618645</v>
      </c>
      <c r="H34" s="5">
        <v>-2.1202182479755254</v>
      </c>
      <c r="I34" s="5">
        <v>-0.65245004830357511</v>
      </c>
      <c r="J34" s="5">
        <v>-4.0242385804162852</v>
      </c>
      <c r="K34" s="5">
        <v>-0.85041915697899761</v>
      </c>
      <c r="L34" s="5">
        <v>-1.1515092202981152</v>
      </c>
      <c r="M34" s="5">
        <v>-5.7071784020230408E-2</v>
      </c>
      <c r="N34" s="5">
        <v>-5.544108511625797E-2</v>
      </c>
      <c r="O34" s="5">
        <v>-6.1237498983922659E-4</v>
      </c>
      <c r="P34" s="5">
        <v>-8.0246300271791119E-5</v>
      </c>
      <c r="Q34" s="5">
        <v>-8.573931581085694E-7</v>
      </c>
      <c r="R34" s="5">
        <v>-2.1448250730427793E-8</v>
      </c>
      <c r="S34" s="5">
        <v>6.4005985084684253E-11</v>
      </c>
      <c r="T34" s="5">
        <v>-7.8402773429268427E-13</v>
      </c>
      <c r="U34" s="5">
        <v>-2.5479107281623539E-15</v>
      </c>
      <c r="V34" s="5">
        <v>-1.2950700844456168E-18</v>
      </c>
      <c r="W34" s="5">
        <v>-5.7854771004807077E-22</v>
      </c>
      <c r="X34" s="5">
        <v>9.2007108209818468E-26</v>
      </c>
      <c r="Y34" s="5">
        <v>1.355941254393663E-28</v>
      </c>
      <c r="Z34" s="5">
        <v>4.9498545288948049E-32</v>
      </c>
      <c r="AA34" s="5">
        <v>-2.3083425409390256E-37</v>
      </c>
      <c r="AB34" s="5">
        <v>2.0136442991593288E-40</v>
      </c>
      <c r="AC34" s="5">
        <v>-5.3819771958028223E-48</v>
      </c>
      <c r="AD34" s="5">
        <v>-5.443843055674356E-51</v>
      </c>
      <c r="AE34" s="5">
        <v>3.266028055061614E-55</v>
      </c>
      <c r="AF34" s="5">
        <v>2.2643261405863957E-60</v>
      </c>
      <c r="AG34" s="5">
        <v>8.1222958589100997E-67</v>
      </c>
      <c r="AH34" s="5">
        <v>2.9309595301877518E-72</v>
      </c>
      <c r="AI34" s="5">
        <v>4.5770009847557232E-79</v>
      </c>
      <c r="AJ34" s="5">
        <v>1.579834125620065E-85</v>
      </c>
      <c r="AK34" s="5">
        <v>7.3291118406781265E-93</v>
      </c>
      <c r="AL34" s="5">
        <v>2.6175574724213504E-99</v>
      </c>
      <c r="AM34" s="5">
        <v>2.0043912363033356E-107</v>
      </c>
      <c r="AN34" s="5">
        <v>1.0232489169139638E-114</v>
      </c>
      <c r="AO34" s="5">
        <v>9.3876459122592467E-124</v>
      </c>
      <c r="AP34" s="5">
        <v>1.1022503394278524E-130</v>
      </c>
      <c r="AQ34" s="5">
        <v>1.0591454676863839E-140</v>
      </c>
      <c r="AR34" s="5">
        <v>2.0459593740076917E-148</v>
      </c>
      <c r="AS34" s="5"/>
      <c r="AT34" s="5"/>
      <c r="AU34" s="5"/>
      <c r="AV34" s="5"/>
      <c r="AW34" s="5"/>
      <c r="AX34" s="5"/>
      <c r="AY34" s="5"/>
      <c r="AZ34" s="5"/>
      <c r="BA34" s="5"/>
      <c r="BB34" s="5"/>
    </row>
    <row r="35" spans="1:54" x14ac:dyDescent="0.3">
      <c r="A35" s="5">
        <v>16700</v>
      </c>
      <c r="B35" s="5"/>
      <c r="C35" s="5">
        <v>-4.6446610162373183</v>
      </c>
      <c r="D35" s="5">
        <v>-7.1572009360973529E-4</v>
      </c>
      <c r="E35" s="5">
        <v>-1.3247304915581513E-3</v>
      </c>
      <c r="F35" s="5">
        <v>-0.10535258049937138</v>
      </c>
      <c r="G35" s="5">
        <v>-8.7626742730808643E-2</v>
      </c>
      <c r="H35" s="5">
        <v>-1.7660425833674971</v>
      </c>
      <c r="I35" s="5">
        <v>-0.60313975474728665</v>
      </c>
      <c r="J35" s="5">
        <v>-4.1299022164993335</v>
      </c>
      <c r="K35" s="5">
        <v>-0.96919358945813783</v>
      </c>
      <c r="L35" s="5">
        <v>-1.4578178857525055</v>
      </c>
      <c r="M35" s="5">
        <v>-8.0288508835809153E-2</v>
      </c>
      <c r="N35" s="5">
        <v>-8.6695852370447482E-2</v>
      </c>
      <c r="O35" s="5">
        <v>-1.0647756404669275E-3</v>
      </c>
      <c r="P35" s="5">
        <v>-1.5519581256393683E-4</v>
      </c>
      <c r="Q35" s="5">
        <v>-1.8449747448762018E-6</v>
      </c>
      <c r="R35" s="5">
        <v>-5.1368832886148572E-8</v>
      </c>
      <c r="S35" s="5">
        <v>1.7067450995650185E-10</v>
      </c>
      <c r="T35" s="5">
        <v>-2.3284316402470528E-12</v>
      </c>
      <c r="U35" s="5">
        <v>-8.4303359186905741E-15</v>
      </c>
      <c r="V35" s="5">
        <v>-4.7756013424325309E-18</v>
      </c>
      <c r="W35" s="5">
        <v>-2.3784526782441159E-21</v>
      </c>
      <c r="X35" s="5">
        <v>4.218369258828523E-25</v>
      </c>
      <c r="Y35" s="5">
        <v>6.9355390206306344E-28</v>
      </c>
      <c r="Z35" s="5">
        <v>2.8255116421119239E-31</v>
      </c>
      <c r="AA35" s="5">
        <v>-1.4710260657919417E-36</v>
      </c>
      <c r="AB35" s="5">
        <v>1.4330765621491097E-39</v>
      </c>
      <c r="AC35" s="5">
        <v>-4.2790469002822255E-47</v>
      </c>
      <c r="AD35" s="5">
        <v>-4.8370697163125003E-50</v>
      </c>
      <c r="AE35" s="5">
        <v>3.2443088833217851E-54</v>
      </c>
      <c r="AF35" s="5">
        <v>2.515485168093629E-59</v>
      </c>
      <c r="AG35" s="5">
        <v>1.0094807421965911E-65</v>
      </c>
      <c r="AH35" s="5">
        <v>4.0768287565648705E-71</v>
      </c>
      <c r="AI35" s="5">
        <v>7.1276283043081184E-78</v>
      </c>
      <c r="AJ35" s="5">
        <v>2.7554080228975819E-84</v>
      </c>
      <c r="AK35" s="5">
        <v>1.4321753711901815E-91</v>
      </c>
      <c r="AL35" s="5">
        <v>5.7328764253488344E-98</v>
      </c>
      <c r="AM35" s="5">
        <v>4.9221232579560374E-106</v>
      </c>
      <c r="AN35" s="5">
        <v>2.8184356037134748E-113</v>
      </c>
      <c r="AO35" s="5">
        <v>2.9013801093335389E-122</v>
      </c>
      <c r="AP35" s="5">
        <v>3.8239714040417454E-129</v>
      </c>
      <c r="AQ35" s="5">
        <v>4.1261302062773017E-139</v>
      </c>
      <c r="AR35" s="5">
        <v>8.9537467873851179E-147</v>
      </c>
      <c r="AS35" s="5"/>
      <c r="AT35" s="5"/>
      <c r="AU35" s="5"/>
      <c r="AV35" s="5"/>
      <c r="AW35" s="5"/>
      <c r="AX35" s="5"/>
      <c r="AY35" s="5"/>
      <c r="AZ35" s="5"/>
      <c r="BA35" s="5"/>
      <c r="BB35" s="5"/>
    </row>
    <row r="36" spans="1:54" x14ac:dyDescent="0.3">
      <c r="A36" s="5">
        <v>16690</v>
      </c>
      <c r="B36" s="5"/>
      <c r="C36" s="5">
        <v>-4.7036096420967057</v>
      </c>
      <c r="D36" s="5">
        <v>-3.8587710373330072E-4</v>
      </c>
      <c r="E36" s="5">
        <v>-7.9172992986721905E-4</v>
      </c>
      <c r="F36" s="5">
        <v>-6.9818517130993851E-2</v>
      </c>
      <c r="G36" s="5">
        <v>-6.4412623759540683E-2</v>
      </c>
      <c r="H36" s="5">
        <v>-1.4403834658682493</v>
      </c>
      <c r="I36" s="5">
        <v>-0.54597417351480815</v>
      </c>
      <c r="J36" s="5">
        <v>-4.1505577385492085</v>
      </c>
      <c r="K36" s="5">
        <v>-1.081747598244736</v>
      </c>
      <c r="L36" s="5">
        <v>-1.8076085452865105</v>
      </c>
      <c r="M36" s="5">
        <v>-0.1106313020307339</v>
      </c>
      <c r="N36" s="5">
        <v>-0.13279603920443001</v>
      </c>
      <c r="O36" s="5">
        <v>-1.8136211354531108E-3</v>
      </c>
      <c r="P36" s="5">
        <v>-2.9404273989145653E-4</v>
      </c>
      <c r="Q36" s="5">
        <v>-3.8895923288125275E-6</v>
      </c>
      <c r="R36" s="5">
        <v>-1.2054206234839697E-7</v>
      </c>
      <c r="S36" s="5">
        <v>4.4593933118624558E-10</v>
      </c>
      <c r="T36" s="5">
        <v>-6.7761438385350603E-12</v>
      </c>
      <c r="U36" s="5">
        <v>-2.7335103322614078E-14</v>
      </c>
      <c r="V36" s="5">
        <v>-1.7258626233203946E-17</v>
      </c>
      <c r="W36" s="5">
        <v>-9.5834415673708592E-21</v>
      </c>
      <c r="X36" s="5">
        <v>1.8956922136697461E-24</v>
      </c>
      <c r="Y36" s="5">
        <v>3.4773471270132651E-27</v>
      </c>
      <c r="Z36" s="5">
        <v>1.5810980348514315E-30</v>
      </c>
      <c r="AA36" s="5">
        <v>-9.1902252111259336E-36</v>
      </c>
      <c r="AB36" s="5">
        <v>9.9993192302742942E-39</v>
      </c>
      <c r="AC36" s="5">
        <v>-3.3357651416614529E-46</v>
      </c>
      <c r="AD36" s="5">
        <v>-4.2143561798259082E-49</v>
      </c>
      <c r="AE36" s="5">
        <v>3.1602804633399179E-53</v>
      </c>
      <c r="AF36" s="5">
        <v>2.7405314251168686E-58</v>
      </c>
      <c r="AG36" s="5">
        <v>1.2304860908231261E-64</v>
      </c>
      <c r="AH36" s="5">
        <v>5.5619085114308876E-70</v>
      </c>
      <c r="AI36" s="5">
        <v>1.0887475378454923E-76</v>
      </c>
      <c r="AJ36" s="5">
        <v>4.7141991675624133E-83</v>
      </c>
      <c r="AK36" s="5">
        <v>2.7454795001729168E-90</v>
      </c>
      <c r="AL36" s="5">
        <v>1.2318441223735393E-96</v>
      </c>
      <c r="AM36" s="5">
        <v>1.1859300153510391E-104</v>
      </c>
      <c r="AN36" s="5">
        <v>7.6173057646507033E-112</v>
      </c>
      <c r="AO36" s="5">
        <v>8.7993171254882173E-121</v>
      </c>
      <c r="AP36" s="5">
        <v>1.3018936322548692E-127</v>
      </c>
      <c r="AQ36" s="5">
        <v>1.5775636032926535E-137</v>
      </c>
      <c r="AR36" s="5">
        <v>3.8459134315952102E-145</v>
      </c>
      <c r="AS36" s="5"/>
      <c r="AT36" s="5"/>
      <c r="AU36" s="5"/>
      <c r="AV36" s="5"/>
      <c r="AW36" s="5"/>
      <c r="AX36" s="5"/>
      <c r="AY36" s="5"/>
      <c r="AZ36" s="5"/>
      <c r="BA36" s="5"/>
      <c r="BB36" s="5"/>
    </row>
    <row r="37" spans="1:54" x14ac:dyDescent="0.3">
      <c r="A37" s="5">
        <v>16680</v>
      </c>
      <c r="B37" s="5"/>
      <c r="C37" s="5">
        <v>-4.7704567447974471</v>
      </c>
      <c r="D37" s="5">
        <v>-2.0365121505414428E-4</v>
      </c>
      <c r="E37" s="5">
        <v>-4.6321818995792027E-4</v>
      </c>
      <c r="F37" s="5">
        <v>-4.5298307082126107E-2</v>
      </c>
      <c r="G37" s="5">
        <v>-4.6357306592676908E-2</v>
      </c>
      <c r="H37" s="5">
        <v>-1.1502573662538476</v>
      </c>
      <c r="I37" s="5">
        <v>-0.48394200552445826</v>
      </c>
      <c r="J37" s="5">
        <v>-4.0847684581980177</v>
      </c>
      <c r="K37" s="5">
        <v>-1.1823959650985816</v>
      </c>
      <c r="L37" s="5">
        <v>-2.1951008164017547</v>
      </c>
      <c r="M37" s="5">
        <v>-0.14930663004110262</v>
      </c>
      <c r="N37" s="5">
        <v>-0.19923971317950145</v>
      </c>
      <c r="O37" s="5">
        <v>-3.0259841240758588E-3</v>
      </c>
      <c r="P37" s="5">
        <v>-5.4575817880829513E-4</v>
      </c>
      <c r="Q37" s="5">
        <v>-8.0335014027677812E-6</v>
      </c>
      <c r="R37" s="5">
        <v>-2.7713574869828627E-7</v>
      </c>
      <c r="S37" s="5">
        <v>1.1416313228251423E-9</v>
      </c>
      <c r="T37" s="5">
        <v>-1.9322921118506183E-11</v>
      </c>
      <c r="U37" s="5">
        <v>-8.6855183701486228E-14</v>
      </c>
      <c r="V37" s="5">
        <v>-6.1124003959239798E-17</v>
      </c>
      <c r="W37" s="5">
        <v>-3.7844625801046329E-20</v>
      </c>
      <c r="X37" s="5">
        <v>8.3497831700916718E-24</v>
      </c>
      <c r="Y37" s="5">
        <v>1.7089466587626213E-26</v>
      </c>
      <c r="Z37" s="5">
        <v>8.672847611877989E-30</v>
      </c>
      <c r="AA37" s="5">
        <v>-5.6286187595704885E-35</v>
      </c>
      <c r="AB37" s="5">
        <v>6.8402209949478232E-38</v>
      </c>
      <c r="AC37" s="5">
        <v>-2.5495961903510636E-45</v>
      </c>
      <c r="AD37" s="5">
        <v>-3.6002826099038931E-48</v>
      </c>
      <c r="AE37" s="5">
        <v>3.0186625182250721E-52</v>
      </c>
      <c r="AF37" s="5">
        <v>2.927941874071121E-57</v>
      </c>
      <c r="AG37" s="5">
        <v>1.4709545216898927E-63</v>
      </c>
      <c r="AH37" s="5">
        <v>7.4421496627827736E-69</v>
      </c>
      <c r="AI37" s="5">
        <v>1.6312177240816879E-75</v>
      </c>
      <c r="AJ37" s="5">
        <v>7.9115586182571941E-82</v>
      </c>
      <c r="AK37" s="5">
        <v>5.1629977067045534E-89</v>
      </c>
      <c r="AL37" s="5">
        <v>2.5967512983174427E-95</v>
      </c>
      <c r="AM37" s="5">
        <v>2.8034115926628607E-103</v>
      </c>
      <c r="AN37" s="5">
        <v>2.0199740410312655E-110</v>
      </c>
      <c r="AO37" s="5">
        <v>2.6186317845098963E-119</v>
      </c>
      <c r="AP37" s="5">
        <v>4.3495826848649269E-126</v>
      </c>
      <c r="AQ37" s="5">
        <v>5.91932581335167E-136</v>
      </c>
      <c r="AR37" s="5">
        <v>1.6213094559456172E-143</v>
      </c>
      <c r="AS37" s="5"/>
      <c r="AT37" s="5"/>
      <c r="AU37" s="5"/>
      <c r="AV37" s="5"/>
      <c r="AW37" s="5"/>
      <c r="AX37" s="5"/>
      <c r="AY37" s="5"/>
      <c r="AZ37" s="5"/>
      <c r="BA37" s="5"/>
      <c r="BB37" s="5"/>
    </row>
    <row r="38" spans="1:54" x14ac:dyDescent="0.3">
      <c r="A38" s="5">
        <v>16670</v>
      </c>
      <c r="B38" s="5"/>
      <c r="C38" s="5">
        <v>-4.8449752704799707</v>
      </c>
      <c r="D38" s="5">
        <v>-1.0520602629619882E-4</v>
      </c>
      <c r="E38" s="5">
        <v>-2.6529961072348891E-4</v>
      </c>
      <c r="F38" s="5">
        <v>-2.877151401821338E-2</v>
      </c>
      <c r="G38" s="5">
        <v>-3.2663431013324591E-2</v>
      </c>
      <c r="H38" s="5">
        <v>-0.8993638117632049</v>
      </c>
      <c r="I38" s="5">
        <v>-0.42001538533755001</v>
      </c>
      <c r="J38" s="5">
        <v>-3.936464481131273</v>
      </c>
      <c r="K38" s="5">
        <v>-1.2656253919127702</v>
      </c>
      <c r="L38" s="5">
        <v>-2.6105812346162045</v>
      </c>
      <c r="M38" s="5">
        <v>-0.19735144685804068</v>
      </c>
      <c r="N38" s="5">
        <v>-0.29278877714139995</v>
      </c>
      <c r="O38" s="5">
        <v>-4.9454078938714011E-3</v>
      </c>
      <c r="P38" s="5">
        <v>-9.9227760208912027E-4</v>
      </c>
      <c r="Q38" s="5">
        <v>-1.6254613190745898E-5</v>
      </c>
      <c r="R38" s="5">
        <v>-6.242310653179061E-7</v>
      </c>
      <c r="S38" s="5">
        <v>2.8635374793916088E-9</v>
      </c>
      <c r="T38" s="5">
        <v>-5.3990572626782409E-11</v>
      </c>
      <c r="U38" s="5">
        <v>-2.7042941666538173E-13</v>
      </c>
      <c r="V38" s="5">
        <v>-2.1214304389767967E-16</v>
      </c>
      <c r="W38" s="5">
        <v>-1.4646259098032815E-19</v>
      </c>
      <c r="X38" s="5">
        <v>3.6045478148535204E-23</v>
      </c>
      <c r="Y38" s="5">
        <v>8.2320067818427921E-26</v>
      </c>
      <c r="Z38" s="5">
        <v>4.6632640001679615E-29</v>
      </c>
      <c r="AA38" s="5">
        <v>-3.3793376991741969E-34</v>
      </c>
      <c r="AB38" s="5">
        <v>4.5872532035424486E-37</v>
      </c>
      <c r="AC38" s="5">
        <v>-1.9105530804508855E-44</v>
      </c>
      <c r="AD38" s="5">
        <v>-3.0156622679643114E-47</v>
      </c>
      <c r="AE38" s="5">
        <v>2.827309341094175E-51</v>
      </c>
      <c r="AF38" s="5">
        <v>3.0675320831305854E-56</v>
      </c>
      <c r="AG38" s="5">
        <v>1.7244477625435281E-62</v>
      </c>
      <c r="AH38" s="5">
        <v>9.7663115757022641E-68</v>
      </c>
      <c r="AI38" s="5">
        <v>2.3970867212708749E-74</v>
      </c>
      <c r="AJ38" s="5">
        <v>1.3023652181391835E-80</v>
      </c>
      <c r="AK38" s="5">
        <v>9.5242748017003678E-88</v>
      </c>
      <c r="AL38" s="5">
        <v>5.3700824951027125E-94</v>
      </c>
      <c r="AM38" s="5">
        <v>6.5016038509514074E-102</v>
      </c>
      <c r="AN38" s="5">
        <v>5.2556442182570229E-109</v>
      </c>
      <c r="AO38" s="5">
        <v>7.6465530139739723E-118</v>
      </c>
      <c r="AP38" s="5">
        <v>1.4259871636811536E-124</v>
      </c>
      <c r="AQ38" s="5">
        <v>2.1796350450559961E-134</v>
      </c>
      <c r="AR38" s="5">
        <v>6.7079347569763809E-142</v>
      </c>
      <c r="AS38" s="5"/>
      <c r="AT38" s="5"/>
      <c r="AU38" s="5"/>
      <c r="AV38" s="5"/>
      <c r="AW38" s="5"/>
      <c r="AX38" s="5"/>
      <c r="AY38" s="5"/>
      <c r="AZ38" s="5"/>
      <c r="BA38" s="5"/>
      <c r="BB38" s="5"/>
    </row>
    <row r="39" spans="1:54" x14ac:dyDescent="0.3">
      <c r="A39" s="5">
        <v>16660</v>
      </c>
      <c r="B39" s="5"/>
      <c r="C39" s="5">
        <v>-4.9270956368837098</v>
      </c>
      <c r="D39" s="5">
        <v>-5.3197745818892409E-5</v>
      </c>
      <c r="E39" s="5">
        <v>-1.487351111719793E-4</v>
      </c>
      <c r="F39" s="5">
        <v>-1.7889421759843233E-2</v>
      </c>
      <c r="G39" s="5">
        <v>-2.253125026227408E-2</v>
      </c>
      <c r="H39" s="5">
        <v>-0.68846647641826231</v>
      </c>
      <c r="I39" s="5">
        <v>-0.35692032825380776</v>
      </c>
      <c r="J39" s="5">
        <v>-3.7145543638635714</v>
      </c>
      <c r="K39" s="5">
        <v>-1.3265886367544504</v>
      </c>
      <c r="L39" s="5">
        <v>-3.0404387067404426</v>
      </c>
      <c r="M39" s="5">
        <v>-0.25547321081353724</v>
      </c>
      <c r="N39" s="5">
        <v>-0.42140956318419398</v>
      </c>
      <c r="O39" s="5">
        <v>-7.916564061384395E-3</v>
      </c>
      <c r="P39" s="5">
        <v>-1.7672298785610622E-3</v>
      </c>
      <c r="Q39" s="5">
        <v>-3.2218342339605789E-5</v>
      </c>
      <c r="R39" s="5">
        <v>-1.3774661780601887E-6</v>
      </c>
      <c r="S39" s="5">
        <v>7.037050112928296E-9</v>
      </c>
      <c r="T39" s="5">
        <v>-1.4780937692606321E-10</v>
      </c>
      <c r="U39" s="5">
        <v>-8.2504802713065355E-13</v>
      </c>
      <c r="V39" s="5">
        <v>-7.2150809069555603E-16</v>
      </c>
      <c r="W39" s="5">
        <v>-5.5548585554350518E-19</v>
      </c>
      <c r="X39" s="5">
        <v>1.5250309358024002E-22</v>
      </c>
      <c r="Y39" s="5">
        <v>3.8865455785078352E-25</v>
      </c>
      <c r="Z39" s="5">
        <v>2.4576938165716282E-28</v>
      </c>
      <c r="AA39" s="5">
        <v>-1.9888387971236206E-33</v>
      </c>
      <c r="AB39" s="5">
        <v>3.0157987530800064E-36</v>
      </c>
      <c r="AC39" s="5">
        <v>-1.4035982105706487E-43</v>
      </c>
      <c r="AD39" s="5">
        <v>-2.4765883216279033E-46</v>
      </c>
      <c r="AE39" s="5">
        <v>2.5964873643294614E-50</v>
      </c>
      <c r="AF39" s="5">
        <v>3.1513678487828279E-55</v>
      </c>
      <c r="AG39" s="5">
        <v>1.9825012115184003E-61</v>
      </c>
      <c r="AH39" s="5">
        <v>1.256911685919967E-66</v>
      </c>
      <c r="AI39" s="5">
        <v>3.4548330047227913E-73</v>
      </c>
      <c r="AJ39" s="5">
        <v>2.1028321564683348E-79</v>
      </c>
      <c r="AK39" s="5">
        <v>1.7234260890021106E-86</v>
      </c>
      <c r="AL39" s="5">
        <v>1.0894118444019094E-92</v>
      </c>
      <c r="AM39" s="5">
        <v>1.4792601275352094E-100</v>
      </c>
      <c r="AN39" s="5">
        <v>1.3416106794212091E-107</v>
      </c>
      <c r="AO39" s="5">
        <v>2.1908236554198603E-116</v>
      </c>
      <c r="AP39" s="5">
        <v>4.5873751646393912E-123</v>
      </c>
      <c r="AQ39" s="5">
        <v>7.8760090397038183E-133</v>
      </c>
      <c r="AR39" s="5">
        <v>2.7236606791198928E-140</v>
      </c>
      <c r="AS39" s="5"/>
      <c r="AT39" s="5"/>
      <c r="AU39" s="5"/>
      <c r="AV39" s="5"/>
      <c r="AW39" s="5"/>
      <c r="AX39" s="5"/>
      <c r="AY39" s="5"/>
      <c r="AZ39" s="5"/>
      <c r="BA39" s="5"/>
      <c r="BB39" s="5"/>
    </row>
    <row r="40" spans="1:54" x14ac:dyDescent="0.3">
      <c r="A40" s="5">
        <v>16650</v>
      </c>
      <c r="B40" s="5"/>
      <c r="C40" s="5">
        <v>-5.0169299762857378</v>
      </c>
      <c r="D40" s="5">
        <v>-2.6328625795216814E-5</v>
      </c>
      <c r="E40" s="5">
        <v>-8.1620575884351444E-5</v>
      </c>
      <c r="F40" s="5">
        <v>-1.0888452119014194E-2</v>
      </c>
      <c r="G40" s="5">
        <v>-1.5215005357221914E-2</v>
      </c>
      <c r="H40" s="5">
        <v>-0.51596550655899043</v>
      </c>
      <c r="I40" s="5">
        <v>-0.29695803748820798</v>
      </c>
      <c r="J40" s="5">
        <v>-3.4320383509384649</v>
      </c>
      <c r="K40" s="5">
        <v>-1.3615694417281616</v>
      </c>
      <c r="L40" s="5">
        <v>-3.4676495731319812</v>
      </c>
      <c r="M40" s="5">
        <v>-0.32387534611475105</v>
      </c>
      <c r="N40" s="5">
        <v>-0.59403148844356124</v>
      </c>
      <c r="O40" s="5">
        <v>-1.2412355108840095E-2</v>
      </c>
      <c r="P40" s="5">
        <v>-3.0829293050392064E-3</v>
      </c>
      <c r="Q40" s="5">
        <v>-6.2555904436320528E-5</v>
      </c>
      <c r="R40" s="5">
        <v>-2.9777145174607172E-6</v>
      </c>
      <c r="S40" s="5">
        <v>1.6942326024935371E-8</v>
      </c>
      <c r="T40" s="5">
        <v>-3.9646861648411656E-10</v>
      </c>
      <c r="U40" s="5">
        <v>-2.4663547840535421E-12</v>
      </c>
      <c r="V40" s="5">
        <v>-2.404545325781022E-15</v>
      </c>
      <c r="W40" s="5">
        <v>-2.0645579153394926E-18</v>
      </c>
      <c r="X40" s="5">
        <v>6.3232856096580935E-22</v>
      </c>
      <c r="Y40" s="5">
        <v>1.7984016445123324E-24</v>
      </c>
      <c r="Z40" s="5">
        <v>1.2695772135221242E-27</v>
      </c>
      <c r="AA40" s="5">
        <v>-1.1473341486931563E-32</v>
      </c>
      <c r="AB40" s="5">
        <v>1.9435835634007666E-35</v>
      </c>
      <c r="AC40" s="5">
        <v>-1.0108964699782454E-42</v>
      </c>
      <c r="AD40" s="5">
        <v>-1.9940413887300198E-45</v>
      </c>
      <c r="AE40" s="5">
        <v>2.3379621368123803E-49</v>
      </c>
      <c r="AF40" s="5">
        <v>3.1745099998372869E-54</v>
      </c>
      <c r="AG40" s="5">
        <v>2.2349809491796574E-60</v>
      </c>
      <c r="AH40" s="5">
        <v>1.5863730583167992E-65</v>
      </c>
      <c r="AI40" s="5">
        <v>4.8834446389934978E-72</v>
      </c>
      <c r="AJ40" s="5">
        <v>3.3301357929297476E-78</v>
      </c>
      <c r="AK40" s="5">
        <v>3.0589236380434815E-85</v>
      </c>
      <c r="AL40" s="5">
        <v>2.1679450311470109E-91</v>
      </c>
      <c r="AM40" s="5">
        <v>3.301745126920528E-99</v>
      </c>
      <c r="AN40" s="5">
        <v>3.3599437691711025E-106</v>
      </c>
      <c r="AO40" s="5">
        <v>6.1586312153562587E-115</v>
      </c>
      <c r="AP40" s="5">
        <v>1.4480320248313614E-121</v>
      </c>
      <c r="AQ40" s="5">
        <v>2.7926994545868775E-131</v>
      </c>
      <c r="AR40" s="5">
        <v>1.0852833716269292E-138</v>
      </c>
      <c r="AS40" s="5"/>
      <c r="AT40" s="5"/>
      <c r="AU40" s="5"/>
      <c r="AV40" s="5"/>
      <c r="AW40" s="5"/>
      <c r="AX40" s="5"/>
      <c r="AY40" s="5"/>
      <c r="AZ40" s="5"/>
      <c r="BA40" s="5"/>
      <c r="BB40" s="5"/>
    </row>
    <row r="41" spans="1:54" x14ac:dyDescent="0.3">
      <c r="A41" s="5">
        <v>16640</v>
      </c>
      <c r="B41" s="5"/>
      <c r="C41" s="5">
        <v>-5.114751883798097</v>
      </c>
      <c r="D41" s="5">
        <v>-1.2753483208187819E-5</v>
      </c>
      <c r="E41" s="5">
        <v>-4.3840794241490387E-5</v>
      </c>
      <c r="F41" s="5">
        <v>-6.4871750957506344E-3</v>
      </c>
      <c r="G41" s="5">
        <v>-1.0057861826444124E-2</v>
      </c>
      <c r="H41" s="5">
        <v>-0.37855803042882818</v>
      </c>
      <c r="I41" s="5">
        <v>-0.24189120353893898</v>
      </c>
      <c r="J41" s="5">
        <v>-3.1047460580772075</v>
      </c>
      <c r="K41" s="5">
        <v>-1.3683565896888128</v>
      </c>
      <c r="L41" s="5">
        <v>-3.8727337069843069</v>
      </c>
      <c r="M41" s="5">
        <v>-0.40208835197939019</v>
      </c>
      <c r="N41" s="5">
        <v>-0.82007449330156912</v>
      </c>
      <c r="O41" s="5">
        <v>-1.9060670545451984E-2</v>
      </c>
      <c r="P41" s="5">
        <v>-5.2677900285623396E-3</v>
      </c>
      <c r="Q41" s="5">
        <v>-1.1897500335364968E-4</v>
      </c>
      <c r="R41" s="5">
        <v>-6.3057317785159095E-6</v>
      </c>
      <c r="S41" s="5">
        <v>3.996077031951836E-8</v>
      </c>
      <c r="T41" s="5">
        <v>-1.0418909398076952E-9</v>
      </c>
      <c r="U41" s="5">
        <v>-7.223817492371101E-12</v>
      </c>
      <c r="V41" s="5">
        <v>-7.8521392396456271E-15</v>
      </c>
      <c r="W41" s="5">
        <v>-7.5192210399534874E-18</v>
      </c>
      <c r="X41" s="5">
        <v>2.569373275055527E-21</v>
      </c>
      <c r="Y41" s="5">
        <v>8.1556486652399729E-24</v>
      </c>
      <c r="Z41" s="5">
        <v>6.4278846623990395E-27</v>
      </c>
      <c r="AA41" s="5">
        <v>-6.4876391137679918E-32</v>
      </c>
      <c r="AB41" s="5">
        <v>1.2278333034156664E-34</v>
      </c>
      <c r="AC41" s="5">
        <v>-7.1373152648996716E-42</v>
      </c>
      <c r="AD41" s="5">
        <v>-1.5740116055683672E-44</v>
      </c>
      <c r="AE41" s="5">
        <v>2.0640077713119151E-48</v>
      </c>
      <c r="AF41" s="5">
        <v>3.1354953964838919E-53</v>
      </c>
      <c r="AG41" s="5">
        <v>2.4706738925255521E-59</v>
      </c>
      <c r="AH41" s="5">
        <v>1.9634352594077373E-64</v>
      </c>
      <c r="AI41" s="5">
        <v>6.7696424909069202E-71</v>
      </c>
      <c r="AJ41" s="5">
        <v>5.1723652624305766E-77</v>
      </c>
      <c r="AK41" s="5">
        <v>5.3253023178542163E-84</v>
      </c>
      <c r="AL41" s="5">
        <v>4.2318858684006698E-90</v>
      </c>
      <c r="AM41" s="5">
        <v>7.2293956084063819E-98</v>
      </c>
      <c r="AN41" s="5">
        <v>8.2551887191693821E-105</v>
      </c>
      <c r="AO41" s="5">
        <v>1.6985589041434842E-113</v>
      </c>
      <c r="AP41" s="5">
        <v>4.4847883511076367E-120</v>
      </c>
      <c r="AQ41" s="5">
        <v>9.7167809886194814E-130</v>
      </c>
      <c r="AR41" s="5">
        <v>4.2436930089630261E-137</v>
      </c>
      <c r="AS41" s="5"/>
      <c r="AT41" s="5"/>
      <c r="AU41" s="5"/>
      <c r="AV41" s="5"/>
      <c r="AW41" s="5"/>
      <c r="AX41" s="5"/>
      <c r="AY41" s="5"/>
      <c r="AZ41" s="5"/>
      <c r="BA41" s="5"/>
      <c r="BB41" s="5"/>
    </row>
    <row r="42" spans="1:54" x14ac:dyDescent="0.3">
      <c r="A42" s="5">
        <v>16630</v>
      </c>
      <c r="B42" s="5"/>
      <c r="C42" s="5">
        <v>-5.2209275569748268</v>
      </c>
      <c r="D42" s="5">
        <v>-6.0461424204591721E-6</v>
      </c>
      <c r="E42" s="5">
        <v>-2.3047991546886628E-5</v>
      </c>
      <c r="F42" s="5">
        <v>-3.7831021336405335E-3</v>
      </c>
      <c r="G42" s="5">
        <v>-6.5083264739935658E-3</v>
      </c>
      <c r="H42" s="5">
        <v>-0.2718952283942776</v>
      </c>
      <c r="I42" s="5">
        <v>-0.19289887481869736</v>
      </c>
      <c r="J42" s="5">
        <v>-2.7498692588852305</v>
      </c>
      <c r="K42" s="5">
        <v>-1.3464748725773426</v>
      </c>
      <c r="L42" s="5">
        <v>-4.2351333283937382</v>
      </c>
      <c r="M42" s="5">
        <v>-0.48883212915104873</v>
      </c>
      <c r="N42" s="5">
        <v>-1.1087139271572957</v>
      </c>
      <c r="O42" s="5">
        <v>-2.8666344499955893E-2</v>
      </c>
      <c r="P42" s="5">
        <v>-8.8159960165659183E-3</v>
      </c>
      <c r="Q42" s="5">
        <v>-2.2164051472442606E-4</v>
      </c>
      <c r="R42" s="5">
        <v>-1.3080428987042077E-5</v>
      </c>
      <c r="S42" s="5">
        <v>9.2332982722891161E-8</v>
      </c>
      <c r="T42" s="5">
        <v>-2.6824159932740827E-9</v>
      </c>
      <c r="U42" s="5">
        <v>-2.0729876514294126E-11</v>
      </c>
      <c r="V42" s="5">
        <v>-2.5124079059125275E-14</v>
      </c>
      <c r="W42" s="5">
        <v>-2.6834546292943626E-17</v>
      </c>
      <c r="X42" s="5">
        <v>1.0230946358288153E-20</v>
      </c>
      <c r="Y42" s="5">
        <v>3.6246259397740439E-23</v>
      </c>
      <c r="Z42" s="5">
        <v>3.18961787624355E-26</v>
      </c>
      <c r="AA42" s="5">
        <v>-3.5956210920124688E-31</v>
      </c>
      <c r="AB42" s="5">
        <v>7.6031754276429709E-34</v>
      </c>
      <c r="AC42" s="5">
        <v>-4.9398245298992671E-41</v>
      </c>
      <c r="AD42" s="5">
        <v>-1.2180335643759064E-43</v>
      </c>
      <c r="AE42" s="5">
        <v>1.7864545117936859E-47</v>
      </c>
      <c r="AF42" s="5">
        <v>3.0364890832271851E-52</v>
      </c>
      <c r="AG42" s="5">
        <v>2.6780736616873901E-58</v>
      </c>
      <c r="AH42" s="5">
        <v>2.3829933785846589E-63</v>
      </c>
      <c r="AI42" s="5">
        <v>9.2030076250022133E-70</v>
      </c>
      <c r="AJ42" s="5">
        <v>7.8789927592139046E-76</v>
      </c>
      <c r="AK42" s="5">
        <v>9.0929322948059154E-83</v>
      </c>
      <c r="AL42" s="5">
        <v>8.1027710339709911E-89</v>
      </c>
      <c r="AM42" s="5">
        <v>1.5527600799828754E-96</v>
      </c>
      <c r="AN42" s="5">
        <v>1.9897384969477431E-103</v>
      </c>
      <c r="AO42" s="5">
        <v>4.5960125283175821E-112</v>
      </c>
      <c r="AP42" s="5">
        <v>1.3628253206525925E-118</v>
      </c>
      <c r="AQ42" s="5">
        <v>3.3173054512298209E-128</v>
      </c>
      <c r="AR42" s="5">
        <v>1.6283212236441696E-135</v>
      </c>
      <c r="AS42" s="5"/>
      <c r="AT42" s="5"/>
      <c r="AU42" s="5"/>
      <c r="AV42" s="5"/>
      <c r="AW42" s="5"/>
      <c r="AX42" s="5"/>
      <c r="AY42" s="5"/>
      <c r="AZ42" s="5"/>
      <c r="BA42" s="5"/>
      <c r="BB42" s="5"/>
    </row>
    <row r="43" spans="1:54" x14ac:dyDescent="0.3">
      <c r="A43" s="5">
        <v>16620</v>
      </c>
      <c r="B43" s="5"/>
      <c r="C43" s="5">
        <v>-5.3357960414611547</v>
      </c>
      <c r="D43" s="5">
        <v>-2.8051759384752156E-6</v>
      </c>
      <c r="E43" s="5">
        <v>-1.1858969246942098E-5</v>
      </c>
      <c r="F43" s="5">
        <v>-2.1593686255185693E-3</v>
      </c>
      <c r="G43" s="5">
        <v>-4.1223649842302363E-3</v>
      </c>
      <c r="H43" s="5">
        <v>-0.19116633121257706</v>
      </c>
      <c r="I43" s="5">
        <v>-0.15059388691447945</v>
      </c>
      <c r="J43" s="5">
        <v>-2.3844787223282964</v>
      </c>
      <c r="K43" s="5">
        <v>-1.2972394835211711</v>
      </c>
      <c r="L43" s="5">
        <v>-4.5348931447678371</v>
      </c>
      <c r="M43" s="5">
        <v>-0.58193727380894511</v>
      </c>
      <c r="N43" s="5">
        <v>-1.4678836385805056</v>
      </c>
      <c r="O43" s="5">
        <v>-4.2222137433857464E-2</v>
      </c>
      <c r="P43" s="5">
        <v>-1.4450270875284204E-2</v>
      </c>
      <c r="Q43" s="5">
        <v>-4.0441964927633988E-4</v>
      </c>
      <c r="R43" s="5">
        <v>-2.6578241363021483E-5</v>
      </c>
      <c r="S43" s="5">
        <v>2.0899014686527954E-7</v>
      </c>
      <c r="T43" s="5">
        <v>-6.765566848218885E-9</v>
      </c>
      <c r="U43" s="5">
        <v>-5.8281296303434964E-11</v>
      </c>
      <c r="V43" s="5">
        <v>-7.8763187375234789E-14</v>
      </c>
      <c r="W43" s="5">
        <v>-9.3837225180503375E-17</v>
      </c>
      <c r="X43" s="5">
        <v>3.9920182651081247E-20</v>
      </c>
      <c r="Y43" s="5">
        <v>1.5786457621190037E-22</v>
      </c>
      <c r="Z43" s="5">
        <v>1.5511537166578593E-25</v>
      </c>
      <c r="AA43" s="5">
        <v>-1.9531501770390544E-30</v>
      </c>
      <c r="AB43" s="5">
        <v>4.6148125900463703E-33</v>
      </c>
      <c r="AC43" s="5">
        <v>-3.351356938301043E-40</v>
      </c>
      <c r="AD43" s="5">
        <v>-9.2400061506501786E-43</v>
      </c>
      <c r="AE43" s="5">
        <v>1.5158754718223119E-46</v>
      </c>
      <c r="AF43" s="5">
        <v>2.8830857150374281E-51</v>
      </c>
      <c r="AG43" s="5">
        <v>2.846291151437263E-57</v>
      </c>
      <c r="AH43" s="5">
        <v>2.8360137418046962E-62</v>
      </c>
      <c r="AI43" s="5">
        <v>1.2268817433660737E-68</v>
      </c>
      <c r="AJ43" s="5">
        <v>1.1770388980993029E-74</v>
      </c>
      <c r="AK43" s="5">
        <v>1.5227621292446979E-81</v>
      </c>
      <c r="AL43" s="5">
        <v>1.5217087101804719E-87</v>
      </c>
      <c r="AM43" s="5">
        <v>3.2714107720960625E-95</v>
      </c>
      <c r="AN43" s="5">
        <v>4.7046083005008543E-102</v>
      </c>
      <c r="AO43" s="5">
        <v>1.2200299189851781E-110</v>
      </c>
      <c r="AP43" s="5">
        <v>4.0630992925520138E-117</v>
      </c>
      <c r="AQ43" s="5">
        <v>1.1112145662170626E-126</v>
      </c>
      <c r="AR43" s="5">
        <v>6.1307857446468961E-134</v>
      </c>
      <c r="AS43" s="5"/>
      <c r="AT43" s="5"/>
      <c r="AU43" s="5"/>
      <c r="AV43" s="5"/>
      <c r="AW43" s="5"/>
      <c r="AX43" s="5"/>
      <c r="AY43" s="5"/>
      <c r="AZ43" s="5"/>
      <c r="BA43" s="5"/>
      <c r="BB43" s="5"/>
    </row>
    <row r="44" spans="1:54" x14ac:dyDescent="0.3">
      <c r="A44" s="5">
        <v>16610</v>
      </c>
      <c r="B44" s="5"/>
      <c r="C44" s="5">
        <v>-5.4594985058918057</v>
      </c>
      <c r="D44" s="5">
        <v>-1.2736708575300737E-6</v>
      </c>
      <c r="E44" s="5">
        <v>-5.9717719930280822E-6</v>
      </c>
      <c r="F44" s="5">
        <v>-1.2063547783013203E-3</v>
      </c>
      <c r="G44" s="5">
        <v>-2.5557613331727786E-3</v>
      </c>
      <c r="H44" s="5">
        <v>-0.13156647935680305</v>
      </c>
      <c r="I44" s="5">
        <v>-0.11508968074083721</v>
      </c>
      <c r="J44" s="5">
        <v>-2.0242012943012719</v>
      </c>
      <c r="K44" s="5">
        <v>-1.2236252638620679</v>
      </c>
      <c r="L44" s="5">
        <v>-4.7544579744596476</v>
      </c>
      <c r="M44" s="5">
        <v>-0.67835071463144236</v>
      </c>
      <c r="N44" s="5">
        <v>-1.9030632176160391</v>
      </c>
      <c r="O44" s="5">
        <v>-6.0901142073187017E-2</v>
      </c>
      <c r="P44" s="5">
        <v>-2.3196681652761668E-2</v>
      </c>
      <c r="Q44" s="5">
        <v>-7.2275091749767623E-4</v>
      </c>
      <c r="R44" s="5">
        <v>-5.2897106900765589E-5</v>
      </c>
      <c r="S44" s="5">
        <v>4.6336623979241924E-7</v>
      </c>
      <c r="T44" s="5">
        <v>-1.6716300661367585E-8</v>
      </c>
      <c r="U44" s="5">
        <v>-1.6052696541229759E-10</v>
      </c>
      <c r="V44" s="5">
        <v>-2.4191967371715339E-13</v>
      </c>
      <c r="W44" s="5">
        <v>-3.2151362954174696E-16</v>
      </c>
      <c r="X44" s="5">
        <v>1.5263045859722908E-19</v>
      </c>
      <c r="Y44" s="5">
        <v>6.7376259270091531E-22</v>
      </c>
      <c r="Z44" s="5">
        <v>7.3926570313527951E-25</v>
      </c>
      <c r="AA44" s="5">
        <v>-1.0398143622441664E-29</v>
      </c>
      <c r="AB44" s="5">
        <v>2.7453681521860826E-32</v>
      </c>
      <c r="AC44" s="5">
        <v>-2.2286733138466097E-39</v>
      </c>
      <c r="AD44" s="5">
        <v>-6.8711752042659886E-42</v>
      </c>
      <c r="AE44" s="5">
        <v>1.2609856170432593E-45</v>
      </c>
      <c r="AF44" s="5">
        <v>2.683785535646201E-50</v>
      </c>
      <c r="AG44" s="5">
        <v>2.965992335258227E-56</v>
      </c>
      <c r="AH44" s="5">
        <v>3.3094611892962593E-61</v>
      </c>
      <c r="AI44" s="5">
        <v>1.6038684958175787E-67</v>
      </c>
      <c r="AJ44" s="5">
        <v>1.7243833494353179E-73</v>
      </c>
      <c r="AK44" s="5">
        <v>2.5009955913090901E-80</v>
      </c>
      <c r="AL44" s="5">
        <v>2.8029295972979436E-86</v>
      </c>
      <c r="AM44" s="5">
        <v>6.7604959626595217E-94</v>
      </c>
      <c r="AN44" s="5">
        <v>1.091173589900614E-100</v>
      </c>
      <c r="AO44" s="5">
        <v>3.1771148674810292E-109</v>
      </c>
      <c r="AP44" s="5">
        <v>1.1884425339853082E-115</v>
      </c>
      <c r="AQ44" s="5">
        <v>3.6521142055914531E-125</v>
      </c>
      <c r="AR44" s="5">
        <v>2.264940033542718E-132</v>
      </c>
      <c r="AS44" s="5"/>
      <c r="AT44" s="5"/>
      <c r="AU44" s="5"/>
      <c r="AV44" s="5"/>
      <c r="AW44" s="5"/>
      <c r="AX44" s="5"/>
      <c r="AY44" s="5"/>
      <c r="AZ44" s="5"/>
      <c r="BA44" s="5"/>
      <c r="BB44" s="5"/>
    </row>
    <row r="45" spans="1:54" x14ac:dyDescent="0.3">
      <c r="A45" s="5">
        <v>16600</v>
      </c>
      <c r="B45" s="5"/>
      <c r="C45" s="5">
        <v>-5.5917614268461584</v>
      </c>
      <c r="D45" s="5">
        <v>-5.6591715333686365E-7</v>
      </c>
      <c r="E45" s="5">
        <v>-2.9429650679871166E-6</v>
      </c>
      <c r="F45" s="5">
        <v>-6.5959306515164806E-4</v>
      </c>
      <c r="G45" s="5">
        <v>-1.5508655772712794E-3</v>
      </c>
      <c r="H45" s="5">
        <v>-8.863115827352501E-2</v>
      </c>
      <c r="I45" s="5">
        <v>-8.6099404938456525E-2</v>
      </c>
      <c r="J45" s="5">
        <v>-1.6821942629816573</v>
      </c>
      <c r="K45" s="5">
        <v>-1.1299688645195458</v>
      </c>
      <c r="L45" s="5">
        <v>-4.8803658394473795</v>
      </c>
      <c r="M45" s="5">
        <v>-0.77424344755986541</v>
      </c>
      <c r="N45" s="5">
        <v>-2.4159489538660446</v>
      </c>
      <c r="O45" s="5">
        <v>-8.60223909527357E-2</v>
      </c>
      <c r="P45" s="5">
        <v>-3.6467380570284667E-2</v>
      </c>
      <c r="Q45" s="5">
        <v>-1.2650332938527785E-3</v>
      </c>
      <c r="R45" s="5">
        <v>-1.0311519156640204E-4</v>
      </c>
      <c r="S45" s="5">
        <v>1.0063203621674179E-6</v>
      </c>
      <c r="T45" s="5">
        <v>-4.0459245526782635E-8</v>
      </c>
      <c r="U45" s="5">
        <v>-4.3314851076156682E-10</v>
      </c>
      <c r="V45" s="5">
        <v>-7.2797695753339238E-13</v>
      </c>
      <c r="W45" s="5">
        <v>-1.0793213067809988E-15</v>
      </c>
      <c r="X45" s="5">
        <v>5.7180205318521562E-19</v>
      </c>
      <c r="Y45" s="5">
        <v>2.8178228398737905E-21</v>
      </c>
      <c r="Z45" s="5">
        <v>3.4527069767956954E-24</v>
      </c>
      <c r="AA45" s="5">
        <v>-5.4252328324464988E-29</v>
      </c>
      <c r="AB45" s="5">
        <v>1.6007317248084463E-31</v>
      </c>
      <c r="AC45" s="5">
        <v>-1.4526892220710302E-38</v>
      </c>
      <c r="AD45" s="5">
        <v>-5.008637334875326E-41</v>
      </c>
      <c r="AE45" s="5">
        <v>1.0282905938008129E-44</v>
      </c>
      <c r="AF45" s="5">
        <v>2.4492132457432605E-49</v>
      </c>
      <c r="AG45" s="5">
        <v>3.0302521882917997E-55</v>
      </c>
      <c r="AH45" s="5">
        <v>3.78663901994866E-60</v>
      </c>
      <c r="AI45" s="5">
        <v>2.0559481683932066E-66</v>
      </c>
      <c r="AJ45" s="5">
        <v>2.4773306418780943E-72</v>
      </c>
      <c r="AK45" s="5">
        <v>4.0283836688778877E-79</v>
      </c>
      <c r="AL45" s="5">
        <v>5.0636057588730984E-85</v>
      </c>
      <c r="AM45" s="5">
        <v>1.3703110436294351E-92</v>
      </c>
      <c r="AN45" s="5">
        <v>2.4825129982348596E-99</v>
      </c>
      <c r="AO45" s="5">
        <v>8.1162039071513522E-108</v>
      </c>
      <c r="AP45" s="5">
        <v>3.4102555311506422E-114</v>
      </c>
      <c r="AQ45" s="5">
        <v>1.1776310464349361E-123</v>
      </c>
      <c r="AR45" s="5">
        <v>8.2100601603039486E-131</v>
      </c>
      <c r="AS45" s="5"/>
      <c r="AT45" s="5"/>
      <c r="AU45" s="5"/>
      <c r="AV45" s="5"/>
      <c r="AW45" s="5"/>
      <c r="AX45" s="5"/>
      <c r="AY45" s="5"/>
      <c r="AZ45" s="5"/>
      <c r="BA45" s="5"/>
      <c r="BB45" s="5"/>
    </row>
    <row r="46" spans="1:54" x14ac:dyDescent="0.3">
      <c r="A46" s="5">
        <v>16590</v>
      </c>
      <c r="B46" s="5"/>
      <c r="C46" s="5">
        <v>-5.7316479639498663</v>
      </c>
      <c r="D46" s="5">
        <v>-2.4605385288661173E-7</v>
      </c>
      <c r="E46" s="5">
        <v>-1.4193051255237018E-6</v>
      </c>
      <c r="F46" s="5">
        <v>-3.5294991027493683E-4</v>
      </c>
      <c r="G46" s="5">
        <v>-9.2106705707885143E-4</v>
      </c>
      <c r="H46" s="5">
        <v>-5.8441072600927325E-2</v>
      </c>
      <c r="I46" s="5">
        <v>-6.304954078033409E-2</v>
      </c>
      <c r="J46" s="5">
        <v>-1.368497863033769</v>
      </c>
      <c r="K46" s="5">
        <v>-1.021545327237956</v>
      </c>
      <c r="L46" s="5">
        <v>-4.9046107538191324</v>
      </c>
      <c r="M46" s="5">
        <v>-0.86522558795291715</v>
      </c>
      <c r="N46" s="5">
        <v>-3.0031616081748518</v>
      </c>
      <c r="O46" s="5">
        <v>-0.11898218050386786</v>
      </c>
      <c r="P46" s="5">
        <v>-5.6143002428421386E-2</v>
      </c>
      <c r="Q46" s="5">
        <v>-2.1684814889694343E-3</v>
      </c>
      <c r="R46" s="5">
        <v>-1.9687112962118525E-4</v>
      </c>
      <c r="S46" s="5">
        <v>2.14064698615556E-6</v>
      </c>
      <c r="T46" s="5">
        <v>-9.5922539691040395E-8</v>
      </c>
      <c r="U46" s="5">
        <v>-1.1449311916302622E-9</v>
      </c>
      <c r="V46" s="5">
        <v>-2.1460821728174598E-12</v>
      </c>
      <c r="W46" s="5">
        <v>-3.5498745696746716E-15</v>
      </c>
      <c r="X46" s="5">
        <v>2.0988906959551016E-18</v>
      </c>
      <c r="Y46" s="5">
        <v>1.1547524451137652E-20</v>
      </c>
      <c r="Z46" s="5">
        <v>1.580215065012613E-23</v>
      </c>
      <c r="AA46" s="5">
        <v>-2.7740050614675764E-28</v>
      </c>
      <c r="AB46" s="5">
        <v>9.1472782432624989E-31</v>
      </c>
      <c r="AC46" s="5">
        <v>-9.2807604453228961E-38</v>
      </c>
      <c r="AD46" s="5">
        <v>-3.5786725369357065E-40</v>
      </c>
      <c r="AE46" s="5">
        <v>8.2198664203498316E-44</v>
      </c>
      <c r="AF46" s="5">
        <v>2.191179762675507E-48</v>
      </c>
      <c r="AG46" s="5">
        <v>3.0352165722736887E-54</v>
      </c>
      <c r="AH46" s="5">
        <v>4.2479786129763576E-59</v>
      </c>
      <c r="AI46" s="5">
        <v>2.5841463440451875E-65</v>
      </c>
      <c r="AJ46" s="5">
        <v>3.4900005770494693E-71</v>
      </c>
      <c r="AK46" s="5">
        <v>6.3631187333340144E-78</v>
      </c>
      <c r="AL46" s="5">
        <v>8.9713728778662213E-84</v>
      </c>
      <c r="AM46" s="5">
        <v>2.7242139345931318E-91</v>
      </c>
      <c r="AN46" s="5">
        <v>5.5398868251966391E-98</v>
      </c>
      <c r="AO46" s="5">
        <v>2.0338315603803315E-106</v>
      </c>
      <c r="AP46" s="5">
        <v>9.5999303374914659E-113</v>
      </c>
      <c r="AQ46" s="5">
        <v>3.7254358766470742E-122</v>
      </c>
      <c r="AR46" s="5">
        <v>2.9199105454539562E-129</v>
      </c>
      <c r="AS46" s="5"/>
      <c r="AT46" s="5"/>
      <c r="AU46" s="5"/>
      <c r="AV46" s="5"/>
      <c r="AW46" s="5"/>
      <c r="AX46" s="5"/>
      <c r="AY46" s="5"/>
      <c r="AZ46" s="5"/>
      <c r="BA46" s="5"/>
      <c r="BB46" s="5"/>
    </row>
    <row r="47" spans="1:54" x14ac:dyDescent="0.3">
      <c r="A47" s="5">
        <v>16580</v>
      </c>
      <c r="B47" s="5"/>
      <c r="C47" s="5">
        <v>-5.8773053468157679</v>
      </c>
      <c r="D47" s="5">
        <v>-1.046820545751825E-7</v>
      </c>
      <c r="E47" s="5">
        <v>-6.6982034102621918E-7</v>
      </c>
      <c r="F47" s="5">
        <v>-1.8482860636422432E-4</v>
      </c>
      <c r="G47" s="5">
        <v>-5.353709013431907E-4</v>
      </c>
      <c r="H47" s="5">
        <v>-3.7715835632276706E-2</v>
      </c>
      <c r="I47" s="5">
        <v>-4.5192354984922488E-2</v>
      </c>
      <c r="J47" s="5">
        <v>-1.0897852207599963</v>
      </c>
      <c r="K47" s="5">
        <v>-0.90407664385989661</v>
      </c>
      <c r="L47" s="5">
        <v>-4.8254838827722439</v>
      </c>
      <c r="M47" s="5">
        <v>-0.94665802893181417</v>
      </c>
      <c r="N47" s="5">
        <v>-3.6551860270665961</v>
      </c>
      <c r="O47" s="5">
        <v>-0.16114622442429896</v>
      </c>
      <c r="P47" s="5">
        <v>-8.4641342997875124E-2</v>
      </c>
      <c r="Q47" s="5">
        <v>-3.6402688947377538E-3</v>
      </c>
      <c r="R47" s="5">
        <v>-3.6812356331577433E-4</v>
      </c>
      <c r="S47" s="5">
        <v>4.4599948695565917E-6</v>
      </c>
      <c r="T47" s="5">
        <v>-2.22757566801842E-7</v>
      </c>
      <c r="U47" s="5">
        <v>-2.9645538237533607E-9</v>
      </c>
      <c r="V47" s="5">
        <v>-6.1978494639264471E-12</v>
      </c>
      <c r="W47" s="5">
        <v>-1.1438521397523913E-14</v>
      </c>
      <c r="X47" s="5">
        <v>7.5484417426979089E-18</v>
      </c>
      <c r="Y47" s="5">
        <v>4.6367780648581113E-20</v>
      </c>
      <c r="Z47" s="5">
        <v>7.0868594072432016E-23</v>
      </c>
      <c r="AA47" s="5">
        <v>-1.3899727379779584E-27</v>
      </c>
      <c r="AB47" s="5">
        <v>5.1227658522922164E-30</v>
      </c>
      <c r="AC47" s="5">
        <v>-5.8111608362353065E-37</v>
      </c>
      <c r="AD47" s="5">
        <v>-2.5062368853424108E-39</v>
      </c>
      <c r="AE47" s="5">
        <v>6.4408150960018375E-43</v>
      </c>
      <c r="AF47" s="5">
        <v>1.9217021572721968E-47</v>
      </c>
      <c r="AG47" s="5">
        <v>2.9804842931986616E-53</v>
      </c>
      <c r="AH47" s="5">
        <v>4.6722562606581389E-58</v>
      </c>
      <c r="AI47" s="5">
        <v>3.1846942004614498E-64</v>
      </c>
      <c r="AJ47" s="5">
        <v>4.8210604891218676E-70</v>
      </c>
      <c r="AK47" s="5">
        <v>9.8563189858771892E-77</v>
      </c>
      <c r="AL47" s="5">
        <v>1.5588111956165932E-82</v>
      </c>
      <c r="AM47" s="5">
        <v>5.3116446138750086E-90</v>
      </c>
      <c r="AN47" s="5">
        <v>1.2125684453923454E-96</v>
      </c>
      <c r="AO47" s="5">
        <v>4.9992330621958251E-105</v>
      </c>
      <c r="AP47" s="5">
        <v>2.6509776764747412E-111</v>
      </c>
      <c r="AQ47" s="5">
        <v>1.1561983087258329E-120</v>
      </c>
      <c r="AR47" s="5">
        <v>1.0188513104670243E-127</v>
      </c>
      <c r="AS47" s="5"/>
      <c r="AT47" s="5"/>
      <c r="AU47" s="5"/>
      <c r="AV47" s="5"/>
      <c r="AW47" s="5"/>
      <c r="AX47" s="5"/>
      <c r="AY47" s="5"/>
      <c r="AZ47" s="5"/>
      <c r="BA47" s="5"/>
      <c r="BB47" s="5"/>
    </row>
    <row r="48" spans="1:54" x14ac:dyDescent="0.3">
      <c r="A48" s="5">
        <v>16570</v>
      </c>
      <c r="B48" s="5"/>
      <c r="C48" s="5">
        <v>-6.0257508474505377</v>
      </c>
      <c r="D48" s="5">
        <v>-4.3577480206361149E-8</v>
      </c>
      <c r="E48" s="5">
        <v>-3.0932560791290001E-7</v>
      </c>
      <c r="F48" s="5">
        <v>-9.471691366375455E-5</v>
      </c>
      <c r="G48" s="5">
        <v>-3.0454245655852274E-4</v>
      </c>
      <c r="H48" s="5">
        <v>-2.3822441967321424E-2</v>
      </c>
      <c r="I48" s="5">
        <v>-3.1705346458005476E-2</v>
      </c>
      <c r="J48" s="5">
        <v>-0.84947337021766123</v>
      </c>
      <c r="K48" s="5">
        <v>-0.7832358997580926</v>
      </c>
      <c r="L48" s="5">
        <v>-4.6477704024322621</v>
      </c>
      <c r="M48" s="5">
        <v>-1.0140332445669125</v>
      </c>
      <c r="N48" s="5">
        <v>-4.3557553906342523</v>
      </c>
      <c r="O48" s="5">
        <v>-0.21370247922407545</v>
      </c>
      <c r="P48" s="5">
        <v>-0.12495359503330372</v>
      </c>
      <c r="Q48" s="5">
        <v>-5.9843733236942306E-3</v>
      </c>
      <c r="R48" s="5">
        <v>-6.7412576312087154E-4</v>
      </c>
      <c r="S48" s="5">
        <v>9.1009710058277362E-6</v>
      </c>
      <c r="T48" s="5">
        <v>-5.0668349564274015E-7</v>
      </c>
      <c r="U48" s="5">
        <v>-7.5190038318535249E-9</v>
      </c>
      <c r="V48" s="5">
        <v>-1.7534174344368164E-11</v>
      </c>
      <c r="W48" s="5">
        <v>-3.6108137282247677E-14</v>
      </c>
      <c r="X48" s="5">
        <v>2.6596953418714717E-17</v>
      </c>
      <c r="Y48" s="5">
        <v>1.8242304584601478E-19</v>
      </c>
      <c r="Z48" s="5">
        <v>3.1142708190675892E-22</v>
      </c>
      <c r="AA48" s="5">
        <v>-6.8249474581615429E-27</v>
      </c>
      <c r="AB48" s="5">
        <v>2.8115141091868473E-29</v>
      </c>
      <c r="AC48" s="5">
        <v>-3.5661090082726985E-36</v>
      </c>
      <c r="AD48" s="5">
        <v>-1.7202992268932918E-38</v>
      </c>
      <c r="AE48" s="5">
        <v>4.9468421253056615E-42</v>
      </c>
      <c r="AF48" s="5">
        <v>1.6520942360392088E-46</v>
      </c>
      <c r="AG48" s="5">
        <v>2.8691567485138383E-52</v>
      </c>
      <c r="AH48" s="5">
        <v>5.0381487367248533E-57</v>
      </c>
      <c r="AI48" s="5">
        <v>3.8481161656528654E-63</v>
      </c>
      <c r="AJ48" s="5">
        <v>6.5300930733571803E-69</v>
      </c>
      <c r="AK48" s="5">
        <v>1.4970943945215471E-75</v>
      </c>
      <c r="AL48" s="5">
        <v>2.6561214862406386E-81</v>
      </c>
      <c r="AM48" s="5">
        <v>1.0157031936919721E-88</v>
      </c>
      <c r="AN48" s="5">
        <v>2.6031065054072749E-95</v>
      </c>
      <c r="AO48" s="5">
        <v>1.2053203462299704E-103</v>
      </c>
      <c r="AP48" s="5">
        <v>7.1810055008319992E-110</v>
      </c>
      <c r="AQ48" s="5">
        <v>3.5201353726897805E-119</v>
      </c>
      <c r="AR48" s="5">
        <v>3.487824058518128E-126</v>
      </c>
      <c r="AS48" s="5"/>
      <c r="AT48" s="5"/>
      <c r="AU48" s="5"/>
      <c r="AV48" s="5"/>
      <c r="AW48" s="5"/>
      <c r="AX48" s="5"/>
      <c r="AY48" s="5"/>
      <c r="AZ48" s="5"/>
      <c r="BA48" s="5"/>
      <c r="BB48" s="5"/>
    </row>
    <row r="49" spans="1:54" x14ac:dyDescent="0.3">
      <c r="A49" s="5">
        <v>16560</v>
      </c>
      <c r="B49" s="5"/>
      <c r="C49" s="5">
        <v>-6.1727497485015617</v>
      </c>
      <c r="D49" s="5">
        <v>-1.7749364752777711E-8</v>
      </c>
      <c r="E49" s="5">
        <v>-1.39775626776663E-7</v>
      </c>
      <c r="F49" s="5">
        <v>-4.7497549563554348E-5</v>
      </c>
      <c r="G49" s="5">
        <v>-1.6953275340909901E-4</v>
      </c>
      <c r="H49" s="5">
        <v>-1.4726141016451385E-2</v>
      </c>
      <c r="I49" s="5">
        <v>-2.1770464651112369E-2</v>
      </c>
      <c r="J49" s="5">
        <v>-0.64811772980785975</v>
      </c>
      <c r="K49" s="5">
        <v>-0.66420615373184388</v>
      </c>
      <c r="L49" s="5">
        <v>-4.3822708510022927</v>
      </c>
      <c r="M49" s="5">
        <v>-1.0633834104921736</v>
      </c>
      <c r="N49" s="5">
        <v>-5.0818757770691372</v>
      </c>
      <c r="O49" s="5">
        <v>-0.27748121204546528</v>
      </c>
      <c r="P49" s="5">
        <v>-0.18062492497299254</v>
      </c>
      <c r="Q49" s="5">
        <v>-9.6337375185620456E-3</v>
      </c>
      <c r="R49" s="5">
        <v>-1.2089474954483626E-3</v>
      </c>
      <c r="S49" s="5">
        <v>1.818815666576897E-5</v>
      </c>
      <c r="T49" s="5">
        <v>-1.1288002552948673E-6</v>
      </c>
      <c r="U49" s="5">
        <v>-1.8679526915293146E-8</v>
      </c>
      <c r="V49" s="5">
        <v>-4.8591785593953207E-11</v>
      </c>
      <c r="W49" s="5">
        <v>-1.11661189977448E-13</v>
      </c>
      <c r="X49" s="5">
        <v>9.1811539138055102E-17</v>
      </c>
      <c r="Y49" s="5">
        <v>7.0317398667091169E-19</v>
      </c>
      <c r="Z49" s="5">
        <v>1.3409347205965054E-21</v>
      </c>
      <c r="AA49" s="5">
        <v>-3.2837503667512728E-26</v>
      </c>
      <c r="AB49" s="5">
        <v>1.5121086730173291E-28</v>
      </c>
      <c r="AC49" s="5">
        <v>-2.1446804117693969E-35</v>
      </c>
      <c r="AD49" s="5">
        <v>-1.1573147601512646E-37</v>
      </c>
      <c r="AE49" s="5">
        <v>3.7240058396128461E-41</v>
      </c>
      <c r="AF49" s="5">
        <v>1.3922210490429887E-45</v>
      </c>
      <c r="AG49" s="5">
        <v>2.7075470149728141E-51</v>
      </c>
      <c r="AH49" s="5">
        <v>5.3259778457448018E-56</v>
      </c>
      <c r="AI49" s="5">
        <v>4.5587155612573107E-62</v>
      </c>
      <c r="AJ49" s="5">
        <v>8.6724137074582907E-68</v>
      </c>
      <c r="AK49" s="5">
        <v>2.2297567180402197E-74</v>
      </c>
      <c r="AL49" s="5">
        <v>4.4381947204689977E-80</v>
      </c>
      <c r="AM49" s="5">
        <v>1.9047538464312306E-87</v>
      </c>
      <c r="AN49" s="5">
        <v>5.4807776005389168E-94</v>
      </c>
      <c r="AO49" s="5">
        <v>2.8503395056390362E-102</v>
      </c>
      <c r="AP49" s="5">
        <v>1.9080510197213818E-108</v>
      </c>
      <c r="AQ49" s="5">
        <v>1.0513385070322488E-117</v>
      </c>
      <c r="AR49" s="5">
        <v>1.171346105225068E-124</v>
      </c>
      <c r="AS49" s="5"/>
      <c r="AT49" s="5"/>
      <c r="AU49" s="5"/>
      <c r="AV49" s="5"/>
      <c r="AW49" s="5"/>
      <c r="AX49" s="5"/>
      <c r="AY49" s="5"/>
      <c r="AZ49" s="5"/>
      <c r="BA49" s="5"/>
      <c r="BB49" s="5"/>
    </row>
    <row r="50" spans="1:54" x14ac:dyDescent="0.3">
      <c r="A50" s="5">
        <v>16550</v>
      </c>
      <c r="B50" s="5"/>
      <c r="C50" s="5">
        <v>-6.3128398425783372</v>
      </c>
      <c r="D50" s="5">
        <v>-7.0732224321987395E-9</v>
      </c>
      <c r="E50" s="5">
        <v>-6.1799941261266527E-8</v>
      </c>
      <c r="F50" s="5">
        <v>-2.330683124170713E-5</v>
      </c>
      <c r="G50" s="5">
        <v>-9.235387999359232E-5</v>
      </c>
      <c r="H50" s="5">
        <v>-8.9087111088689032E-3</v>
      </c>
      <c r="I50" s="5">
        <v>-1.4630315824539769E-2</v>
      </c>
      <c r="J50" s="5">
        <v>-0.48399011284398608</v>
      </c>
      <c r="K50" s="5">
        <v>-0.55133985616107206</v>
      </c>
      <c r="L50" s="5">
        <v>-4.0447134860360894</v>
      </c>
      <c r="M50" s="5">
        <v>-1.0916651890593037</v>
      </c>
      <c r="N50" s="5">
        <v>-5.8046291933601086</v>
      </c>
      <c r="O50" s="5">
        <v>-0.35275692329919001</v>
      </c>
      <c r="P50" s="5">
        <v>-0.25565406127113643</v>
      </c>
      <c r="Q50" s="5">
        <v>-1.5186065557097903E-2</v>
      </c>
      <c r="R50" s="5">
        <v>-2.1231301070146788E-3</v>
      </c>
      <c r="S50" s="5">
        <v>3.5597599046950572E-5</v>
      </c>
      <c r="T50" s="5">
        <v>-2.4629579855005977E-6</v>
      </c>
      <c r="U50" s="5">
        <v>-4.5452689905920557E-8</v>
      </c>
      <c r="V50" s="5">
        <v>-1.3190377402542081E-10</v>
      </c>
      <c r="W50" s="5">
        <v>-3.3825561052493928E-13</v>
      </c>
      <c r="X50" s="5">
        <v>3.1048247214578441E-16</v>
      </c>
      <c r="Y50" s="5">
        <v>2.6555181754025173E-18</v>
      </c>
      <c r="Z50" s="5">
        <v>5.6570669694365897E-21</v>
      </c>
      <c r="AA50" s="5">
        <v>-1.5481124652433974E-25</v>
      </c>
      <c r="AB50" s="5">
        <v>7.9692327612877442E-28</v>
      </c>
      <c r="AC50" s="5">
        <v>-1.2640103720960802E-34</v>
      </c>
      <c r="AD50" s="5">
        <v>-7.6304205793593818E-37</v>
      </c>
      <c r="AE50" s="5">
        <v>2.7477147255112318E-40</v>
      </c>
      <c r="AF50" s="5">
        <v>1.1499796444352529E-44</v>
      </c>
      <c r="AG50" s="5">
        <v>2.5045863173696047E-50</v>
      </c>
      <c r="AH50" s="5">
        <v>5.5194496492971162E-55</v>
      </c>
      <c r="AI50" s="5">
        <v>5.2946193941622367E-61</v>
      </c>
      <c r="AJ50" s="5">
        <v>1.1292458646291782E-66</v>
      </c>
      <c r="AK50" s="5">
        <v>3.2562951152910137E-73</v>
      </c>
      <c r="AL50" s="5">
        <v>7.271984122549797E-79</v>
      </c>
      <c r="AM50" s="5">
        <v>3.5029127777091989E-86</v>
      </c>
      <c r="AN50" s="5">
        <v>1.1317257960826249E-92</v>
      </c>
      <c r="AO50" s="5">
        <v>6.6110426750874262E-101</v>
      </c>
      <c r="AP50" s="5">
        <v>4.9728406411907466E-107</v>
      </c>
      <c r="AQ50" s="5">
        <v>3.0801104156287965E-116</v>
      </c>
      <c r="AR50" s="5">
        <v>3.8591102768542798E-123</v>
      </c>
      <c r="AS50" s="5"/>
      <c r="AT50" s="5"/>
      <c r="AU50" s="5"/>
      <c r="AV50" s="5"/>
      <c r="AW50" s="5"/>
      <c r="AX50" s="5"/>
      <c r="AY50" s="5"/>
      <c r="AZ50" s="5"/>
      <c r="BA50" s="5"/>
      <c r="BB50" s="5"/>
    </row>
    <row r="51" spans="1:54" x14ac:dyDescent="0.3">
      <c r="A51" s="5">
        <v>16540</v>
      </c>
      <c r="B51" s="5"/>
      <c r="C51" s="5">
        <v>-6.4395441037852184</v>
      </c>
      <c r="D51" s="5">
        <v>-2.7577097721557605E-9</v>
      </c>
      <c r="E51" s="5">
        <v>-2.6734292158640384E-8</v>
      </c>
      <c r="F51" s="5">
        <v>-1.1190426138480725E-5</v>
      </c>
      <c r="G51" s="5">
        <v>-4.9230639432551418E-5</v>
      </c>
      <c r="H51" s="5">
        <v>-5.2740848541078583E-3</v>
      </c>
      <c r="I51" s="5">
        <v>-9.6221831219268084E-3</v>
      </c>
      <c r="J51" s="5">
        <v>-0.35373714878241036</v>
      </c>
      <c r="K51" s="5">
        <v>-0.44794556263220092</v>
      </c>
      <c r="L51" s="5">
        <v>-3.6542100953327235</v>
      </c>
      <c r="M51" s="5">
        <v>-1.0970695886784063</v>
      </c>
      <c r="N51" s="5">
        <v>-6.4907976041032409</v>
      </c>
      <c r="O51" s="5">
        <v>-0.43905482879532709</v>
      </c>
      <c r="P51" s="5">
        <v>-0.35428857453352686</v>
      </c>
      <c r="Q51" s="5">
        <v>-2.3439774931008888E-2</v>
      </c>
      <c r="R51" s="5">
        <v>-3.6511682145661125E-3</v>
      </c>
      <c r="S51" s="5">
        <v>6.822872210953315E-5</v>
      </c>
      <c r="T51" s="5">
        <v>-5.2630797457167984E-6</v>
      </c>
      <c r="U51" s="5">
        <v>-1.0832407041631166E-7</v>
      </c>
      <c r="V51" s="5">
        <v>-3.5071307635031462E-10</v>
      </c>
      <c r="W51" s="5">
        <v>-1.0037300785870001E-12</v>
      </c>
      <c r="X51" s="5">
        <v>1.0285726437801347E-15</v>
      </c>
      <c r="Y51" s="5">
        <v>9.8247792727304492E-18</v>
      </c>
      <c r="Z51" s="5">
        <v>2.3382509324593743E-20</v>
      </c>
      <c r="AA51" s="5">
        <v>-7.1512202668065984E-25</v>
      </c>
      <c r="AB51" s="5">
        <v>4.115518397564801E-27</v>
      </c>
      <c r="AC51" s="5">
        <v>-7.3003312338450816E-34</v>
      </c>
      <c r="AD51" s="5">
        <v>-4.9303616480257798E-36</v>
      </c>
      <c r="AE51" s="5">
        <v>1.9869904465524302E-39</v>
      </c>
      <c r="AF51" s="5">
        <v>9.3103195931258797E-44</v>
      </c>
      <c r="AG51" s="5">
        <v>2.2710055897973771E-49</v>
      </c>
      <c r="AH51" s="5">
        <v>5.6071763880403392E-54</v>
      </c>
      <c r="AI51" s="5">
        <v>6.0284954111470901E-60</v>
      </c>
      <c r="AJ51" s="5">
        <v>1.4416139665605222E-65</v>
      </c>
      <c r="AK51" s="5">
        <v>4.6626422598317415E-72</v>
      </c>
      <c r="AL51" s="5">
        <v>1.1683467677047597E-77</v>
      </c>
      <c r="AM51" s="5">
        <v>6.3171671062026154E-85</v>
      </c>
      <c r="AN51" s="5">
        <v>2.2917816367141366E-91</v>
      </c>
      <c r="AO51" s="5">
        <v>1.5038579669671354E-99</v>
      </c>
      <c r="AP51" s="5">
        <v>1.2711980005347486E-105</v>
      </c>
      <c r="AQ51" s="5">
        <v>8.8514579176870833E-115</v>
      </c>
      <c r="AR51" s="5">
        <v>1.2472248688160754E-121</v>
      </c>
      <c r="AS51" s="5"/>
      <c r="AT51" s="5"/>
      <c r="AU51" s="5"/>
      <c r="AV51" s="5"/>
      <c r="AW51" s="5"/>
      <c r="AX51" s="5"/>
      <c r="AY51" s="5"/>
      <c r="AZ51" s="5"/>
      <c r="BA51" s="5"/>
      <c r="BB51" s="5"/>
    </row>
    <row r="52" spans="1:54" x14ac:dyDescent="0.3">
      <c r="A52" s="5">
        <v>16530</v>
      </c>
      <c r="B52" s="5"/>
      <c r="C52" s="5">
        <v>-6.5457854812787808</v>
      </c>
      <c r="D52" s="5">
        <v>-1.0518636425388504E-9</v>
      </c>
      <c r="E52" s="5">
        <v>-1.1315044496819916E-8</v>
      </c>
      <c r="F52" s="5">
        <v>-5.2570771845734289E-6</v>
      </c>
      <c r="G52" s="5">
        <v>-2.5678970564700061E-5</v>
      </c>
      <c r="H52" s="5">
        <v>-3.0554044059883509E-3</v>
      </c>
      <c r="I52" s="5">
        <v>-6.1931345571758136E-3</v>
      </c>
      <c r="J52" s="5">
        <v>-0.25302856199960078</v>
      </c>
      <c r="K52" s="5">
        <v>-0.35620792768302956</v>
      </c>
      <c r="L52" s="5">
        <v>-3.2314663291618992</v>
      </c>
      <c r="M52" s="5">
        <v>-1.0792131468659649</v>
      </c>
      <c r="N52" s="5">
        <v>-7.105228315071682</v>
      </c>
      <c r="O52" s="5">
        <v>-0.53499101598838938</v>
      </c>
      <c r="P52" s="5">
        <v>-0.4807002374184462</v>
      </c>
      <c r="Q52" s="5">
        <v>-3.5424411891998055E-2</v>
      </c>
      <c r="R52" s="5">
        <v>-6.1483206987408721E-3</v>
      </c>
      <c r="S52" s="5">
        <v>1.2805946539347246E-4</v>
      </c>
      <c r="T52" s="5">
        <v>-1.1014109302655495E-5</v>
      </c>
      <c r="U52" s="5">
        <v>-2.528398314081199E-7</v>
      </c>
      <c r="V52" s="5">
        <v>-9.1333601057819116E-10</v>
      </c>
      <c r="W52" s="5">
        <v>-2.9174376813509457E-12</v>
      </c>
      <c r="X52" s="5">
        <v>3.3379090162829592E-15</v>
      </c>
      <c r="Y52" s="5">
        <v>3.5609590868761558E-17</v>
      </c>
      <c r="Z52" s="5">
        <v>9.4687069579720882E-20</v>
      </c>
      <c r="AA52" s="5">
        <v>-3.2365831111523389E-24</v>
      </c>
      <c r="AB52" s="5">
        <v>2.0825279259981128E-26</v>
      </c>
      <c r="AC52" s="5">
        <v>-4.1316367008868642E-33</v>
      </c>
      <c r="AD52" s="5">
        <v>-3.1219517413507899E-35</v>
      </c>
      <c r="AE52" s="5">
        <v>1.4082073142353921E-38</v>
      </c>
      <c r="AF52" s="5">
        <v>7.3878040623389941E-43</v>
      </c>
      <c r="AG52" s="5">
        <v>2.0183965995402827E-48</v>
      </c>
      <c r="AH52" s="5">
        <v>5.5837841190746052E-53</v>
      </c>
      <c r="AI52" s="5">
        <v>6.7289768477610496E-59</v>
      </c>
      <c r="AJ52" s="5">
        <v>1.8042861420406203E-64</v>
      </c>
      <c r="AK52" s="5">
        <v>6.545857403644559E-71</v>
      </c>
      <c r="AL52" s="5">
        <v>1.8405471733746098E-76</v>
      </c>
      <c r="AM52" s="5">
        <v>1.1171258552788133E-83</v>
      </c>
      <c r="AN52" s="5">
        <v>4.5511630584354929E-90</v>
      </c>
      <c r="AO52" s="5">
        <v>3.354991048021569E-98</v>
      </c>
      <c r="AP52" s="5">
        <v>3.1871330192572074E-104</v>
      </c>
      <c r="AQ52" s="5">
        <v>2.4950106801377959E-113</v>
      </c>
      <c r="AR52" s="5">
        <v>3.9540509414557916E-120</v>
      </c>
      <c r="AS52" s="5"/>
      <c r="AT52" s="5"/>
      <c r="AU52" s="5"/>
      <c r="AV52" s="5"/>
      <c r="AW52" s="5"/>
      <c r="AX52" s="5"/>
      <c r="AY52" s="5"/>
      <c r="AZ52" s="5"/>
      <c r="BA52" s="5"/>
      <c r="BB52" s="5"/>
    </row>
    <row r="53" spans="1:54" x14ac:dyDescent="0.3">
      <c r="A53" s="5">
        <v>16520</v>
      </c>
      <c r="B53" s="5"/>
      <c r="C53" s="5">
        <v>-6.6244791337900013</v>
      </c>
      <c r="D53" s="5">
        <v>-3.9249383360825412E-10</v>
      </c>
      <c r="E53" s="5">
        <v>-4.6852599203011798E-9</v>
      </c>
      <c r="F53" s="5">
        <v>-2.4163472552064686E-6</v>
      </c>
      <c r="G53" s="5">
        <v>-1.3105829333518196E-5</v>
      </c>
      <c r="H53" s="5">
        <v>-1.7320588197270587E-3</v>
      </c>
      <c r="I53" s="5">
        <v>-3.9007437963496649E-3</v>
      </c>
      <c r="J53" s="5">
        <v>-0.17712757754409536</v>
      </c>
      <c r="K53" s="5">
        <v>-0.27722826846816262</v>
      </c>
      <c r="L53" s="5">
        <v>-2.7969793541569365</v>
      </c>
      <c r="M53" s="5">
        <v>-1.0391823929964878</v>
      </c>
      <c r="N53" s="5">
        <v>-7.613732128182491</v>
      </c>
      <c r="O53" s="5">
        <v>-0.63817821188827151</v>
      </c>
      <c r="P53" s="5">
        <v>-0.63853915437903253</v>
      </c>
      <c r="Q53" s="5">
        <v>-5.2417488331496655E-2</v>
      </c>
      <c r="R53" s="5">
        <v>-1.0137572107042548E-2</v>
      </c>
      <c r="S53" s="5">
        <v>2.3536258182445404E-4</v>
      </c>
      <c r="T53" s="5">
        <v>-2.2571930454377975E-5</v>
      </c>
      <c r="U53" s="5">
        <v>-5.7796906457991319E-7</v>
      </c>
      <c r="V53" s="5">
        <v>-2.3295742828123375E-9</v>
      </c>
      <c r="W53" s="5">
        <v>-8.3058190629102861E-12</v>
      </c>
      <c r="X53" s="5">
        <v>1.0610582042069691E-14</v>
      </c>
      <c r="Y53" s="5">
        <v>1.2643444410438445E-16</v>
      </c>
      <c r="Z53" s="5">
        <v>3.7564154180089264E-19</v>
      </c>
      <c r="AA53" s="5">
        <v>-1.4351787106275905E-23</v>
      </c>
      <c r="AB53" s="5">
        <v>1.0325213882670999E-25</v>
      </c>
      <c r="AC53" s="5">
        <v>-2.291252975506201E-32</v>
      </c>
      <c r="AD53" s="5">
        <v>-1.9372000007155076E-34</v>
      </c>
      <c r="AE53" s="5">
        <v>9.7806537403473976E-38</v>
      </c>
      <c r="AF53" s="5">
        <v>5.7454800403167322E-42</v>
      </c>
      <c r="AG53" s="5">
        <v>1.7582668025955176E-47</v>
      </c>
      <c r="AH53" s="5">
        <v>5.4504565245158979E-52</v>
      </c>
      <c r="AI53" s="5">
        <v>7.3627318084116985E-58</v>
      </c>
      <c r="AJ53" s="5">
        <v>2.2138173120592676E-63</v>
      </c>
      <c r="AK53" s="5">
        <v>9.0097160061971282E-70</v>
      </c>
      <c r="AL53" s="5">
        <v>2.842906281823093E-75</v>
      </c>
      <c r="AM53" s="5">
        <v>1.9371025874064359E-82</v>
      </c>
      <c r="AN53" s="5">
        <v>8.8628381081787774E-89</v>
      </c>
      <c r="AO53" s="5">
        <v>7.3401976109950783E-97</v>
      </c>
      <c r="AP53" s="5">
        <v>7.8369973904163747E-103</v>
      </c>
      <c r="AQ53" s="5">
        <v>6.8980020155029453E-112</v>
      </c>
      <c r="AR53" s="5">
        <v>1.2296002786309226E-118</v>
      </c>
      <c r="AS53" s="5"/>
      <c r="AT53" s="5"/>
      <c r="AU53" s="5"/>
      <c r="AV53" s="5"/>
      <c r="AW53" s="5"/>
      <c r="AX53" s="5"/>
      <c r="AY53" s="5"/>
      <c r="AZ53" s="5"/>
      <c r="BA53" s="5"/>
      <c r="BB53" s="5"/>
    </row>
    <row r="54" spans="1:54" x14ac:dyDescent="0.3">
      <c r="A54" s="5">
        <v>16510</v>
      </c>
      <c r="B54" s="5"/>
      <c r="C54" s="5">
        <v>-6.6692359733001885</v>
      </c>
      <c r="D54" s="5">
        <v>-1.432687812494732E-10</v>
      </c>
      <c r="E54" s="5">
        <v>-1.8979458505347553E-9</v>
      </c>
      <c r="F54" s="5">
        <v>-1.0866120065003994E-6</v>
      </c>
      <c r="G54" s="5">
        <v>-6.5445395862063042E-6</v>
      </c>
      <c r="H54" s="5">
        <v>-9.6075328853766366E-4</v>
      </c>
      <c r="I54" s="5">
        <v>-2.4041820062652422E-3</v>
      </c>
      <c r="J54" s="5">
        <v>-0.12134268623634301</v>
      </c>
      <c r="K54" s="5">
        <v>-0.21115924186243151</v>
      </c>
      <c r="L54" s="5">
        <v>-2.3694387352719137</v>
      </c>
      <c r="M54" s="5">
        <v>-0.97942449694374878</v>
      </c>
      <c r="N54" s="5">
        <v>-7.9861947200381946</v>
      </c>
      <c r="O54" s="5">
        <v>-0.74522669832624122</v>
      </c>
      <c r="P54" s="5">
        <v>-0.83038589927956497</v>
      </c>
      <c r="Q54" s="5">
        <v>-7.5937689105697467E-2</v>
      </c>
      <c r="R54" s="5">
        <v>-1.6366185634807899E-2</v>
      </c>
      <c r="S54" s="5">
        <v>4.2357251912256708E-4</v>
      </c>
      <c r="T54" s="5">
        <v>-4.5298235277249634E-5</v>
      </c>
      <c r="U54" s="5">
        <v>-1.2938552095836528E-6</v>
      </c>
      <c r="V54" s="5">
        <v>-5.8193347912481486E-9</v>
      </c>
      <c r="W54" s="5">
        <v>-2.3160239487611581E-11</v>
      </c>
      <c r="X54" s="5">
        <v>3.3037913876269515E-14</v>
      </c>
      <c r="Y54" s="5">
        <v>4.397457023037095E-16</v>
      </c>
      <c r="Z54" s="5">
        <v>1.4599013489346821E-18</v>
      </c>
      <c r="AA54" s="5">
        <v>-6.2347842324983746E-23</v>
      </c>
      <c r="AB54" s="5">
        <v>5.0157151602784898E-25</v>
      </c>
      <c r="AC54" s="5">
        <v>-1.2450276506604158E-31</v>
      </c>
      <c r="AD54" s="5">
        <v>-1.1778970177364876E-33</v>
      </c>
      <c r="AE54" s="5">
        <v>6.6570742457823095E-37</v>
      </c>
      <c r="AF54" s="5">
        <v>4.3790634355035972E-41</v>
      </c>
      <c r="AG54" s="5">
        <v>1.5011940809924205E-46</v>
      </c>
      <c r="AH54" s="5">
        <v>5.2148385210909877E-51</v>
      </c>
      <c r="AI54" s="5">
        <v>7.8970098136265728E-57</v>
      </c>
      <c r="AJ54" s="5">
        <v>2.6628212626050532E-62</v>
      </c>
      <c r="AK54" s="5">
        <v>1.2157653297815237E-68</v>
      </c>
      <c r="AL54" s="5">
        <v>4.3052913124229189E-74</v>
      </c>
      <c r="AM54" s="5">
        <v>3.2935022631739816E-81</v>
      </c>
      <c r="AN54" s="5">
        <v>1.6924216878239812E-87</v>
      </c>
      <c r="AO54" s="5">
        <v>1.5748532878618765E-95</v>
      </c>
      <c r="AP54" s="5">
        <v>1.8899307754998233E-101</v>
      </c>
      <c r="AQ54" s="5">
        <v>1.8704742277353315E-110</v>
      </c>
      <c r="AR54" s="5">
        <v>3.750542346267349E-117</v>
      </c>
      <c r="AS54" s="5"/>
      <c r="AT54" s="5"/>
      <c r="AU54" s="5"/>
      <c r="AV54" s="5"/>
      <c r="AW54" s="5"/>
      <c r="AX54" s="5"/>
      <c r="AY54" s="5"/>
      <c r="AZ54" s="5"/>
      <c r="BA54" s="5"/>
      <c r="BB54" s="5"/>
    </row>
    <row r="55" spans="1:54" x14ac:dyDescent="0.3">
      <c r="A55" s="5">
        <v>16500</v>
      </c>
      <c r="B55" s="5"/>
      <c r="C55" s="5">
        <v>-6.6750775857839555</v>
      </c>
      <c r="D55" s="5">
        <v>-5.1156216645262516E-11</v>
      </c>
      <c r="E55" s="5">
        <v>-7.5212404659087109E-10</v>
      </c>
      <c r="F55" s="5">
        <v>-4.7804927617442731E-7</v>
      </c>
      <c r="G55" s="5">
        <v>-3.1974537414854368E-6</v>
      </c>
      <c r="H55" s="5">
        <v>-5.2143400783840027E-4</v>
      </c>
      <c r="I55" s="5">
        <v>-1.4499506436847962E-3</v>
      </c>
      <c r="J55" s="5">
        <v>-8.1345737671224327E-2</v>
      </c>
      <c r="K55" s="5">
        <v>-0.15739986243085197</v>
      </c>
      <c r="L55" s="5">
        <v>-1.964496962522071</v>
      </c>
      <c r="M55" s="5">
        <v>-0.90349939267896651</v>
      </c>
      <c r="N55" s="5">
        <v>-8.1995131784071695</v>
      </c>
      <c r="O55" s="5">
        <v>-0.85186141186640296</v>
      </c>
      <c r="P55" s="5">
        <v>-1.0571456545115596</v>
      </c>
      <c r="Q55" s="5">
        <v>-0.1077033930124893</v>
      </c>
      <c r="R55" s="5">
        <v>-2.5869040701323464E-2</v>
      </c>
      <c r="S55" s="5">
        <v>7.4639040919080178E-4</v>
      </c>
      <c r="T55" s="5">
        <v>-8.9016487252546243E-5</v>
      </c>
      <c r="U55" s="5">
        <v>-2.8364302829490161E-6</v>
      </c>
      <c r="V55" s="5">
        <v>-1.4236535715651847E-8</v>
      </c>
      <c r="W55" s="5">
        <v>-6.3250907867987993E-11</v>
      </c>
      <c r="X55" s="5">
        <v>1.0075768781929681E-13</v>
      </c>
      <c r="Y55" s="5">
        <v>1.4981630831497657E-15</v>
      </c>
      <c r="Z55" s="5">
        <v>5.5580686172748907E-18</v>
      </c>
      <c r="AA55" s="5">
        <v>-2.6534852372336488E-22</v>
      </c>
      <c r="AB55" s="5">
        <v>2.3871289086593553E-24</v>
      </c>
      <c r="AC55" s="5">
        <v>-6.6286278832263508E-31</v>
      </c>
      <c r="AD55" s="5">
        <v>-7.0179206727773467E-33</v>
      </c>
      <c r="AE55" s="5">
        <v>4.4401420626077092E-36</v>
      </c>
      <c r="AF55" s="5">
        <v>3.2708744435847979E-40</v>
      </c>
      <c r="AG55" s="5">
        <v>1.2561644521345733E-45</v>
      </c>
      <c r="AH55" s="5">
        <v>4.8903101447924232E-50</v>
      </c>
      <c r="AI55" s="5">
        <v>8.3024064007766192E-56</v>
      </c>
      <c r="AJ55" s="5">
        <v>3.1397135373202072E-61</v>
      </c>
      <c r="AK55" s="5">
        <v>1.6082976818183757E-67</v>
      </c>
      <c r="AL55" s="5">
        <v>6.3922084196674359E-73</v>
      </c>
      <c r="AM55" s="5">
        <v>5.4903767928081555E-80</v>
      </c>
      <c r="AN55" s="5">
        <v>3.1689379922843804E-86</v>
      </c>
      <c r="AO55" s="5">
        <v>3.3133895622137187E-94</v>
      </c>
      <c r="AP55" s="5">
        <v>4.4696436290934128E-100</v>
      </c>
      <c r="AQ55" s="5">
        <v>4.9744125985708793E-109</v>
      </c>
      <c r="AR55" s="5">
        <v>1.1220619085494577E-115</v>
      </c>
      <c r="AS55" s="5"/>
      <c r="AT55" s="5"/>
      <c r="AU55" s="5"/>
      <c r="AV55" s="5"/>
      <c r="AW55" s="5"/>
      <c r="AX55" s="5"/>
      <c r="AY55" s="5"/>
      <c r="AZ55" s="5"/>
      <c r="BA55" s="5"/>
      <c r="BB55" s="5"/>
    </row>
    <row r="56" spans="1:54" x14ac:dyDescent="0.3">
      <c r="A56" s="5">
        <v>16490</v>
      </c>
      <c r="B56" s="5"/>
      <c r="C56" s="5">
        <v>-6.639046321046135</v>
      </c>
      <c r="D56" s="5">
        <v>-1.786718535154574E-11</v>
      </c>
      <c r="E56" s="5">
        <v>-2.915636924405243E-10</v>
      </c>
      <c r="F56" s="5">
        <v>-2.057484919333306E-7</v>
      </c>
      <c r="G56" s="5">
        <v>-1.5283501783379089E-6</v>
      </c>
      <c r="H56" s="5">
        <v>-2.768904252399103E-4</v>
      </c>
      <c r="I56" s="5">
        <v>-8.5563388255871801E-4</v>
      </c>
      <c r="J56" s="5">
        <v>-5.3362076976651483E-2</v>
      </c>
      <c r="K56" s="5">
        <v>-0.11481622417189963</v>
      </c>
      <c r="L56" s="5">
        <v>-1.5940058563745703</v>
      </c>
      <c r="M56" s="5">
        <v>-0.81572832178588062</v>
      </c>
      <c r="N56" s="5">
        <v>-8.2399618293173926</v>
      </c>
      <c r="O56" s="5">
        <v>-0.95316198959528875</v>
      </c>
      <c r="P56" s="5">
        <v>-1.3174534458916931</v>
      </c>
      <c r="Q56" s="5">
        <v>-0.14954621399457693</v>
      </c>
      <c r="R56" s="5">
        <v>-4.0032778599224335E-2</v>
      </c>
      <c r="S56" s="5">
        <v>1.2877616931798691E-3</v>
      </c>
      <c r="T56" s="5">
        <v>-1.7128506820626962E-4</v>
      </c>
      <c r="U56" s="5">
        <v>-6.0890175614037917E-6</v>
      </c>
      <c r="V56" s="5">
        <v>-3.4107733697889141E-8</v>
      </c>
      <c r="W56" s="5">
        <v>-1.6917532442099031E-10</v>
      </c>
      <c r="X56" s="5">
        <v>3.0096734017333743E-13</v>
      </c>
      <c r="Y56" s="5">
        <v>4.9994397110183089E-15</v>
      </c>
      <c r="Z56" s="5">
        <v>2.0728043054210908E-17</v>
      </c>
      <c r="AA56" s="5">
        <v>-1.1063059954004855E-21</v>
      </c>
      <c r="AB56" s="5">
        <v>1.1130422599693912E-23</v>
      </c>
      <c r="AC56" s="5">
        <v>-3.4577260491331803E-30</v>
      </c>
      <c r="AD56" s="5">
        <v>-4.0969579474208667E-32</v>
      </c>
      <c r="AE56" s="5">
        <v>2.9019636141231185E-35</v>
      </c>
      <c r="AF56" s="5">
        <v>2.3941863549638482E-39</v>
      </c>
      <c r="AG56" s="5">
        <v>1.030142962793697E-44</v>
      </c>
      <c r="AH56" s="5">
        <v>4.4947266682440805E-49</v>
      </c>
      <c r="AI56" s="5">
        <v>8.5555265151481489E-55</v>
      </c>
      <c r="AJ56" s="5">
        <v>3.6288554818087034E-60</v>
      </c>
      <c r="AK56" s="5">
        <v>2.0856673798672663E-66</v>
      </c>
      <c r="AL56" s="5">
        <v>9.3044698751894483E-72</v>
      </c>
      <c r="AM56" s="5">
        <v>8.9736504598295361E-79</v>
      </c>
      <c r="AN56" s="5">
        <v>5.8179811126390403E-85</v>
      </c>
      <c r="AO56" s="5">
        <v>6.8357944809044374E-93</v>
      </c>
      <c r="AP56" s="5">
        <v>1.0366085605895929E-98</v>
      </c>
      <c r="AQ56" s="5">
        <v>1.2974112803520837E-107</v>
      </c>
      <c r="AR56" s="5">
        <v>3.2924285061097046E-114</v>
      </c>
      <c r="AS56" s="5"/>
      <c r="AT56" s="5"/>
      <c r="AU56" s="5"/>
      <c r="AV56" s="5"/>
      <c r="AW56" s="5"/>
      <c r="AX56" s="5"/>
      <c r="AY56" s="5"/>
      <c r="AZ56" s="5"/>
      <c r="BA56" s="5"/>
      <c r="BB56" s="5"/>
    </row>
    <row r="57" spans="1:54" x14ac:dyDescent="0.3">
      <c r="A57" s="5">
        <v>16480</v>
      </c>
      <c r="B57" s="5"/>
      <c r="C57" s="5">
        <v>-6.5606018011138332</v>
      </c>
      <c r="D57" s="5">
        <v>-6.103900605228938E-12</v>
      </c>
      <c r="E57" s="5">
        <v>-1.1056011096511221E-10</v>
      </c>
      <c r="F57" s="5">
        <v>-8.6626200319950544E-8</v>
      </c>
      <c r="G57" s="5">
        <v>-7.1469001866134566E-7</v>
      </c>
      <c r="H57" s="5">
        <v>-1.4385351669100131E-4</v>
      </c>
      <c r="I57" s="5">
        <v>-4.9403132462471364E-4</v>
      </c>
      <c r="J57" s="5">
        <v>-3.4252343267389712E-2</v>
      </c>
      <c r="K57" s="5">
        <v>-8.1957702953262018E-2</v>
      </c>
      <c r="L57" s="5">
        <v>-1.2657388729677561</v>
      </c>
      <c r="M57" s="5">
        <v>-0.72078710085382514</v>
      </c>
      <c r="N57" s="5">
        <v>-8.1046513988488513</v>
      </c>
      <c r="O57" s="5">
        <v>-1.0439141811994941</v>
      </c>
      <c r="P57" s="5">
        <v>-1.6071796711303281</v>
      </c>
      <c r="Q57" s="5">
        <v>-0.20327250620503068</v>
      </c>
      <c r="R57" s="5">
        <v>-6.0650850033925022E-2</v>
      </c>
      <c r="S57" s="5">
        <v>2.1753009688894208E-3</v>
      </c>
      <c r="T57" s="5">
        <v>-3.2270946109279341E-4</v>
      </c>
      <c r="U57" s="5">
        <v>-1.2799538473677545E-5</v>
      </c>
      <c r="V57" s="5">
        <v>-8.0020690506117366E-8</v>
      </c>
      <c r="W57" s="5">
        <v>-4.4313614093705894E-10</v>
      </c>
      <c r="X57" s="5">
        <v>8.804801027697691E-13</v>
      </c>
      <c r="Y57" s="5">
        <v>1.6340741855276861E-14</v>
      </c>
      <c r="Z57" s="5">
        <v>7.5719924441757245E-17</v>
      </c>
      <c r="AA57" s="5">
        <v>-4.5183586727254782E-21</v>
      </c>
      <c r="AB57" s="5">
        <v>5.0842131520636246E-23</v>
      </c>
      <c r="AC57" s="5">
        <v>-1.7671092456906936E-29</v>
      </c>
      <c r="AD57" s="5">
        <v>-2.3434197594792036E-31</v>
      </c>
      <c r="AE57" s="5">
        <v>1.8584562396676008E-34</v>
      </c>
      <c r="AF57" s="5">
        <v>1.7173038882570488E-38</v>
      </c>
      <c r="AG57" s="5">
        <v>8.2789177040385296E-44</v>
      </c>
      <c r="AH57" s="5">
        <v>4.0487901888115222E-48</v>
      </c>
      <c r="AI57" s="5">
        <v>8.6412134023560642E-54</v>
      </c>
      <c r="AJ57" s="5">
        <v>4.1111638649100569E-59</v>
      </c>
      <c r="AK57" s="5">
        <v>2.6513646323934968E-65</v>
      </c>
      <c r="AL57" s="5">
        <v>1.3277263292199174E-70</v>
      </c>
      <c r="AM57" s="5">
        <v>1.4379470772399974E-77</v>
      </c>
      <c r="AN57" s="5">
        <v>1.0472931337540723E-83</v>
      </c>
      <c r="AO57" s="5">
        <v>1.3828453307181765E-91</v>
      </c>
      <c r="AP57" s="5">
        <v>2.3575213200497384E-97</v>
      </c>
      <c r="AQ57" s="5">
        <v>3.3185121539782455E-106</v>
      </c>
      <c r="AR57" s="5">
        <v>9.4749472675497697E-113</v>
      </c>
      <c r="AS57" s="5"/>
      <c r="AT57" s="5"/>
      <c r="AU57" s="5"/>
      <c r="AV57" s="5"/>
      <c r="AW57" s="5"/>
      <c r="AX57" s="5"/>
      <c r="AY57" s="5"/>
      <c r="AZ57" s="5"/>
      <c r="BA57" s="5"/>
      <c r="BB57" s="5"/>
    </row>
    <row r="58" spans="1:54" x14ac:dyDescent="0.3">
      <c r="A58" s="5">
        <v>16470</v>
      </c>
      <c r="B58" s="5"/>
      <c r="C58" s="5">
        <v>-6.4417266648824132</v>
      </c>
      <c r="D58" s="5">
        <v>-2.039553127654267E-12</v>
      </c>
      <c r="E58" s="5">
        <v>-4.1007873960030119E-11</v>
      </c>
      <c r="F58" s="5">
        <v>-3.5677401819738496E-8</v>
      </c>
      <c r="G58" s="5">
        <v>-3.2694265022643051E-7</v>
      </c>
      <c r="H58" s="5">
        <v>-7.3117240949012395E-5</v>
      </c>
      <c r="I58" s="5">
        <v>-2.7908442401811101E-4</v>
      </c>
      <c r="J58" s="5">
        <v>-2.1512474347915332E-2</v>
      </c>
      <c r="K58" s="5">
        <v>-5.7246219224731706E-2</v>
      </c>
      <c r="L58" s="5">
        <v>-0.98355108471704755</v>
      </c>
      <c r="M58" s="5">
        <v>-0.6232972875918934</v>
      </c>
      <c r="N58" s="5">
        <v>-7.8018662152265765</v>
      </c>
      <c r="O58" s="5">
        <v>-1.1190416180432428</v>
      </c>
      <c r="P58" s="5">
        <v>-1.9191343011112523</v>
      </c>
      <c r="Q58" s="5">
        <v>-0.27047190365063706</v>
      </c>
      <c r="R58" s="5">
        <v>-8.9955339249687835E-2</v>
      </c>
      <c r="S58" s="5">
        <v>3.5974998835382409E-3</v>
      </c>
      <c r="T58" s="5">
        <v>-5.9529228102677594E-4</v>
      </c>
      <c r="U58" s="5">
        <v>-2.6344903886912079E-5</v>
      </c>
      <c r="V58" s="5">
        <v>-1.8383826176594439E-7</v>
      </c>
      <c r="W58" s="5">
        <v>-1.1367122710763902E-9</v>
      </c>
      <c r="X58" s="5">
        <v>2.5226795167889073E-12</v>
      </c>
      <c r="Y58" s="5">
        <v>5.2311092227140613E-14</v>
      </c>
      <c r="Z58" s="5">
        <v>2.7093364813794992E-16</v>
      </c>
      <c r="AA58" s="5">
        <v>-1.8076587718525172E-20</v>
      </c>
      <c r="AB58" s="5">
        <v>2.2750747071900405E-22</v>
      </c>
      <c r="AC58" s="5">
        <v>-8.8476030579309795E-29</v>
      </c>
      <c r="AD58" s="5">
        <v>-1.3132813389859094E-30</v>
      </c>
      <c r="AE58" s="5">
        <v>1.1661693047846066E-33</v>
      </c>
      <c r="AF58" s="5">
        <v>1.2070218336957301E-37</v>
      </c>
      <c r="AG58" s="5">
        <v>6.5201618863758576E-43</v>
      </c>
      <c r="AH58" s="5">
        <v>3.5742594845457925E-47</v>
      </c>
      <c r="AI58" s="5">
        <v>8.5540485582371301E-53</v>
      </c>
      <c r="AJ58" s="5">
        <v>4.5651932047269097E-58</v>
      </c>
      <c r="AK58" s="5">
        <v>3.3038741476112722E-64</v>
      </c>
      <c r="AL58" s="5">
        <v>1.857315117797166E-69</v>
      </c>
      <c r="AM58" s="5">
        <v>2.2589536199027114E-76</v>
      </c>
      <c r="AN58" s="5">
        <v>1.8483556091725421E-82</v>
      </c>
      <c r="AO58" s="5">
        <v>2.7429021156546505E-90</v>
      </c>
      <c r="AP58" s="5">
        <v>5.2575017623381676E-96</v>
      </c>
      <c r="AQ58" s="5">
        <v>8.3238277934572712E-105</v>
      </c>
      <c r="AR58" s="5">
        <v>2.6741283941365399E-111</v>
      </c>
      <c r="AS58" s="5"/>
      <c r="AT58" s="5"/>
      <c r="AU58" s="5"/>
      <c r="AV58" s="5"/>
      <c r="AW58" s="5"/>
      <c r="AX58" s="5"/>
      <c r="AY58" s="5"/>
      <c r="AZ58" s="5"/>
      <c r="BA58" s="5"/>
      <c r="BB58" s="5"/>
    </row>
    <row r="59" spans="1:54" x14ac:dyDescent="0.3">
      <c r="A59" s="5">
        <v>16460</v>
      </c>
      <c r="B59" s="5"/>
      <c r="C59" s="5">
        <v>-6.2867140968088462</v>
      </c>
      <c r="D59" s="5">
        <v>-6.66532739976215E-13</v>
      </c>
      <c r="E59" s="5">
        <v>-1.4877243614939227E-11</v>
      </c>
      <c r="F59" s="5">
        <v>-1.4373125769398919E-8</v>
      </c>
      <c r="G59" s="5">
        <v>-1.4630770353435963E-7</v>
      </c>
      <c r="H59" s="5">
        <v>-3.6357050492701326E-5</v>
      </c>
      <c r="I59" s="5">
        <v>-1.5424607208942449E-4</v>
      </c>
      <c r="J59" s="5">
        <v>-1.3219523324113974E-2</v>
      </c>
      <c r="K59" s="5">
        <v>-3.9125259093188397E-2</v>
      </c>
      <c r="L59" s="5">
        <v>-0.7478788102317161</v>
      </c>
      <c r="M59" s="5">
        <v>-0.52746442498518509</v>
      </c>
      <c r="N59" s="5">
        <v>-7.3502253087362579</v>
      </c>
      <c r="O59" s="5">
        <v>-1.1740701517104344</v>
      </c>
      <c r="P59" s="5">
        <v>-2.2430612482311587</v>
      </c>
      <c r="Q59" s="5">
        <v>-0.35228086014474264</v>
      </c>
      <c r="R59" s="5">
        <v>-0.13060776818475936</v>
      </c>
      <c r="S59" s="5">
        <v>5.8245577413465035E-3</v>
      </c>
      <c r="T59" s="5">
        <v>-1.0751234793044341E-3</v>
      </c>
      <c r="U59" s="5">
        <v>-5.3093012612324889E-5</v>
      </c>
      <c r="V59" s="5">
        <v>-4.1355849569731034E-7</v>
      </c>
      <c r="W59" s="5">
        <v>-2.8553571420540975E-9</v>
      </c>
      <c r="X59" s="5">
        <v>7.0783217088385778E-12</v>
      </c>
      <c r="Y59" s="5">
        <v>1.6401015919844482E-13</v>
      </c>
      <c r="Z59" s="5">
        <v>9.4951103171562074E-16</v>
      </c>
      <c r="AA59" s="5">
        <v>-7.0837943777853747E-20</v>
      </c>
      <c r="AB59" s="5">
        <v>9.9726564246513114E-22</v>
      </c>
      <c r="AC59" s="5">
        <v>-4.3397106710892984E-28</v>
      </c>
      <c r="AD59" s="5">
        <v>-7.2105451559524515E-30</v>
      </c>
      <c r="AE59" s="5">
        <v>7.1697388366378645E-33</v>
      </c>
      <c r="AF59" s="5">
        <v>8.3127645543343124E-37</v>
      </c>
      <c r="AG59" s="5">
        <v>5.0319415333529472E-42</v>
      </c>
      <c r="AH59" s="5">
        <v>3.09221290930783E-46</v>
      </c>
      <c r="AI59" s="5">
        <v>8.2989166626558955E-52</v>
      </c>
      <c r="AJ59" s="5">
        <v>4.9686288123275638E-57</v>
      </c>
      <c r="AK59" s="5">
        <v>4.0354405422786675E-63</v>
      </c>
      <c r="AL59" s="5">
        <v>2.5468686234924205E-68</v>
      </c>
      <c r="AM59" s="5">
        <v>3.4789344986791116E-75</v>
      </c>
      <c r="AN59" s="5">
        <v>3.1982177735621368E-81</v>
      </c>
      <c r="AO59" s="5">
        <v>5.334368883750981E-89</v>
      </c>
      <c r="AP59" s="5">
        <v>1.1496619679664814E-94</v>
      </c>
      <c r="AQ59" s="5">
        <v>2.0473906209456175E-103</v>
      </c>
      <c r="AR59" s="5">
        <v>7.4014493177861082E-110</v>
      </c>
      <c r="AS59" s="5"/>
      <c r="AT59" s="5"/>
      <c r="AU59" s="5"/>
      <c r="AV59" s="5"/>
      <c r="AW59" s="5"/>
      <c r="AX59" s="5"/>
      <c r="AY59" s="5"/>
      <c r="AZ59" s="5"/>
      <c r="BA59" s="5"/>
      <c r="BB59" s="5"/>
    </row>
    <row r="60" spans="1:54" x14ac:dyDescent="0.3">
      <c r="A60" s="5">
        <v>16450</v>
      </c>
      <c r="B60" s="5"/>
      <c r="C60" s="5">
        <v>-6.1016667141679024</v>
      </c>
      <c r="D60" s="5">
        <v>-2.1303425524415321E-13</v>
      </c>
      <c r="E60" s="5">
        <v>-5.278940391014034E-12</v>
      </c>
      <c r="F60" s="5">
        <v>-5.6637744182692826E-9</v>
      </c>
      <c r="G60" s="5">
        <v>-6.404529920832704E-8</v>
      </c>
      <c r="H60" s="5">
        <v>-1.7685191190717041E-5</v>
      </c>
      <c r="I60" s="5">
        <v>-8.3401295343035073E-5</v>
      </c>
      <c r="J60" s="5">
        <v>-7.9478447781537558E-3</v>
      </c>
      <c r="K60" s="5">
        <v>-2.6163983252003205E-2</v>
      </c>
      <c r="L60" s="5">
        <v>-0.55645481649972794</v>
      </c>
      <c r="M60" s="5">
        <v>-0.43680109468191353</v>
      </c>
      <c r="N60" s="5">
        <v>-6.7767854222248403</v>
      </c>
      <c r="O60" s="5">
        <v>-1.2055665615301563</v>
      </c>
      <c r="P60" s="5">
        <v>-2.5659886414980297</v>
      </c>
      <c r="Q60" s="5">
        <v>-0.4491199558247948</v>
      </c>
      <c r="R60" s="5">
        <v>-0.18562914069327921</v>
      </c>
      <c r="S60" s="5">
        <v>9.2318547323205109E-3</v>
      </c>
      <c r="T60" s="5">
        <v>-1.9009869175838779E-3</v>
      </c>
      <c r="U60" s="5">
        <v>-1.0476102544142708E-4</v>
      </c>
      <c r="V60" s="5">
        <v>-9.1093761426700173E-7</v>
      </c>
      <c r="W60" s="5">
        <v>-7.0234433913834425E-9</v>
      </c>
      <c r="X60" s="5">
        <v>1.9449457012088884E-11</v>
      </c>
      <c r="Y60" s="5">
        <v>5.0360029644997443E-13</v>
      </c>
      <c r="Z60" s="5">
        <v>3.2591529261198389E-15</v>
      </c>
      <c r="AA60" s="5">
        <v>-2.7190210868363697E-19</v>
      </c>
      <c r="AB60" s="5">
        <v>4.2820601434288728E-21</v>
      </c>
      <c r="AC60" s="5">
        <v>-2.0852220163835189E-27</v>
      </c>
      <c r="AD60" s="5">
        <v>-3.8785069275250879E-29</v>
      </c>
      <c r="AE60" s="5">
        <v>4.3187798627907748E-32</v>
      </c>
      <c r="AF60" s="5">
        <v>5.6094694652351653E-36</v>
      </c>
      <c r="AG60" s="5">
        <v>3.8052990973690072E-41</v>
      </c>
      <c r="AH60" s="5">
        <v>2.6215542553624394E-45</v>
      </c>
      <c r="AI60" s="5">
        <v>7.8905538895326733E-51</v>
      </c>
      <c r="AJ60" s="5">
        <v>5.3000587210789566E-56</v>
      </c>
      <c r="AK60" s="5">
        <v>4.8312063481274881E-62</v>
      </c>
      <c r="AL60" s="5">
        <v>3.4233807923657639E-67</v>
      </c>
      <c r="AM60" s="5">
        <v>5.2522277113698833E-74</v>
      </c>
      <c r="AN60" s="5">
        <v>5.42524846549089E-80</v>
      </c>
      <c r="AO60" s="5">
        <v>1.0171282570330152E-87</v>
      </c>
      <c r="AP60" s="5">
        <v>2.4649708379503573E-93</v>
      </c>
      <c r="AQ60" s="5">
        <v>4.9381043363862912E-102</v>
      </c>
      <c r="AR60" s="5">
        <v>2.0089279598888653E-108</v>
      </c>
      <c r="AS60" s="5"/>
      <c r="AT60" s="5"/>
      <c r="AU60" s="5"/>
      <c r="AV60" s="5"/>
      <c r="AW60" s="5"/>
      <c r="AX60" s="5"/>
      <c r="AY60" s="5"/>
      <c r="AZ60" s="5"/>
      <c r="BA60" s="5"/>
      <c r="BB60" s="5"/>
    </row>
    <row r="61" spans="1:54" x14ac:dyDescent="0.3">
      <c r="A61" s="5">
        <v>16440</v>
      </c>
      <c r="B61" s="5"/>
      <c r="C61" s="5">
        <v>-5.8937878430960318</v>
      </c>
      <c r="D61" s="5">
        <v>-6.6588839665382765E-14</v>
      </c>
      <c r="E61" s="5">
        <v>-1.8319883005388952E-12</v>
      </c>
      <c r="F61" s="5">
        <v>-2.182931009361698E-9</v>
      </c>
      <c r="G61" s="5">
        <v>-2.7422966535476285E-8</v>
      </c>
      <c r="H61" s="5">
        <v>-8.415227001732766E-6</v>
      </c>
      <c r="I61" s="5">
        <v>-4.4115821713828749E-5</v>
      </c>
      <c r="J61" s="5">
        <v>-4.6749166282518666E-3</v>
      </c>
      <c r="K61" s="5">
        <v>-1.7118649978823987E-2</v>
      </c>
      <c r="L61" s="5">
        <v>-0.40511262993054287</v>
      </c>
      <c r="M61" s="5">
        <v>-0.3539563706231123</v>
      </c>
      <c r="N61" s="5">
        <v>-6.114354922136898</v>
      </c>
      <c r="O61" s="5">
        <v>-1.2114921664097524</v>
      </c>
      <c r="P61" s="5">
        <v>-2.8729570036176661</v>
      </c>
      <c r="Q61" s="5">
        <v>-0.56043477204455128</v>
      </c>
      <c r="R61" s="5">
        <v>-0.25825064824163207</v>
      </c>
      <c r="S61" s="5">
        <v>1.432391982532435E-2</v>
      </c>
      <c r="T61" s="5">
        <v>-3.2906046205296428E-3</v>
      </c>
      <c r="U61" s="5">
        <v>-2.0237966674228639E-4</v>
      </c>
      <c r="V61" s="5">
        <v>-1.9646000343588994E-6</v>
      </c>
      <c r="W61" s="5">
        <v>-1.6916196073208661E-8</v>
      </c>
      <c r="X61" s="5">
        <v>5.2333150539219755E-11</v>
      </c>
      <c r="Y61" s="5">
        <v>1.5143377634751186E-12</v>
      </c>
      <c r="Z61" s="5">
        <v>1.0956212239231307E-14</v>
      </c>
      <c r="AA61" s="5">
        <v>-1.0222089906111636E-18</v>
      </c>
      <c r="AB61" s="5">
        <v>1.8009629190379109E-20</v>
      </c>
      <c r="AC61" s="5">
        <v>-9.8148492744387516E-27</v>
      </c>
      <c r="AD61" s="5">
        <v>-2.0437635461860153E-28</v>
      </c>
      <c r="AE61" s="5">
        <v>2.548697540611727E-31</v>
      </c>
      <c r="AF61" s="5">
        <v>3.708750240879433E-35</v>
      </c>
      <c r="AG61" s="5">
        <v>2.8196914472734093E-40</v>
      </c>
      <c r="AH61" s="5">
        <v>2.177900687255394E-44</v>
      </c>
      <c r="AI61" s="5">
        <v>7.3521374573905553E-50</v>
      </c>
      <c r="AJ61" s="5">
        <v>5.540835148036147E-55</v>
      </c>
      <c r="AK61" s="5">
        <v>5.6689303252994327E-61</v>
      </c>
      <c r="AL61" s="5">
        <v>4.5104030362080753E-66</v>
      </c>
      <c r="AM61" s="5">
        <v>7.7728984428715066E-73</v>
      </c>
      <c r="AN61" s="5">
        <v>9.0220278407120385E-79</v>
      </c>
      <c r="AO61" s="5">
        <v>1.9013943703286606E-86</v>
      </c>
      <c r="AP61" s="5">
        <v>5.1818900911000245E-92</v>
      </c>
      <c r="AQ61" s="5">
        <v>1.16784629953462E-100</v>
      </c>
      <c r="AR61" s="5">
        <v>5.3469856585136448E-107</v>
      </c>
      <c r="AS61" s="5"/>
      <c r="AT61" s="5"/>
      <c r="AU61" s="5"/>
      <c r="AV61" s="5"/>
      <c r="AW61" s="5"/>
      <c r="AX61" s="5"/>
      <c r="AY61" s="5"/>
      <c r="AZ61" s="5"/>
      <c r="BA61" s="5"/>
      <c r="BB61" s="5"/>
    </row>
    <row r="62" spans="1:54" x14ac:dyDescent="0.3">
      <c r="A62" s="5">
        <v>16430</v>
      </c>
      <c r="B62" s="5"/>
      <c r="C62" s="5">
        <v>-5.6705807391079732</v>
      </c>
      <c r="D62" s="5">
        <v>-2.0354480427998931E-14</v>
      </c>
      <c r="E62" s="5">
        <v>-6.2177440556677265E-13</v>
      </c>
      <c r="F62" s="5">
        <v>-8.2287904017045031E-10</v>
      </c>
      <c r="G62" s="5">
        <v>-1.1485008958176772E-8</v>
      </c>
      <c r="H62" s="5">
        <v>-3.9168733290453737E-6</v>
      </c>
      <c r="I62" s="5">
        <v>-2.2827667218784864E-5</v>
      </c>
      <c r="J62" s="5">
        <v>-2.6901221354929577E-3</v>
      </c>
      <c r="K62" s="5">
        <v>-1.095814220531611E-2</v>
      </c>
      <c r="L62" s="5">
        <v>-0.28857031334124661</v>
      </c>
      <c r="M62" s="5">
        <v>-0.28065581487664792</v>
      </c>
      <c r="N62" s="5">
        <v>-5.3983898260898489</v>
      </c>
      <c r="O62" s="5">
        <v>-1.1914208383531497</v>
      </c>
      <c r="P62" s="5">
        <v>-3.1480908134558021</v>
      </c>
      <c r="Q62" s="5">
        <v>-0.68447907146456577</v>
      </c>
      <c r="R62" s="5">
        <v>-0.35167201141489773</v>
      </c>
      <c r="S62" s="5">
        <v>2.1755283508242174E-2</v>
      </c>
      <c r="T62" s="5">
        <v>-5.5761075375482189E-3</v>
      </c>
      <c r="U62" s="5">
        <v>-3.8275588777027296E-4</v>
      </c>
      <c r="V62" s="5">
        <v>-4.1483617650945154E-6</v>
      </c>
      <c r="W62" s="5">
        <v>-3.9893439694346328E-8</v>
      </c>
      <c r="X62" s="5">
        <v>1.378864868817193E-10</v>
      </c>
      <c r="Y62" s="5">
        <v>4.4592756919732812E-12</v>
      </c>
      <c r="Z62" s="5">
        <v>3.6070352809950342E-14</v>
      </c>
      <c r="AA62" s="5">
        <v>-3.7638354347109837E-18</v>
      </c>
      <c r="AB62" s="5">
        <v>7.4190831023503569E-20</v>
      </c>
      <c r="AC62" s="5">
        <v>-4.5252040280545055E-26</v>
      </c>
      <c r="AD62" s="5">
        <v>-1.0549934389230272E-27</v>
      </c>
      <c r="AE62" s="5">
        <v>1.4735283500191548E-30</v>
      </c>
      <c r="AF62" s="5">
        <v>2.402405852243599E-34</v>
      </c>
      <c r="AG62" s="5">
        <v>2.0471868782846798E-39</v>
      </c>
      <c r="AH62" s="5">
        <v>1.7729260728681903E-43</v>
      </c>
      <c r="AI62" s="5">
        <v>6.7131043309785515E-49</v>
      </c>
      <c r="AJ62" s="5">
        <v>5.6768032644885517E-54</v>
      </c>
      <c r="AK62" s="5">
        <v>6.5194541089026274E-60</v>
      </c>
      <c r="AL62" s="5">
        <v>5.8246614509693511E-65</v>
      </c>
      <c r="AM62" s="5">
        <v>1.1275825604544277E-71</v>
      </c>
      <c r="AN62" s="5">
        <v>1.4707722211057857E-77</v>
      </c>
      <c r="AO62" s="5">
        <v>3.4846272635356259E-85</v>
      </c>
      <c r="AP62" s="5">
        <v>1.0680295540408494E-90</v>
      </c>
      <c r="AQ62" s="5">
        <v>2.7080763203934807E-99</v>
      </c>
      <c r="AR62" s="5">
        <v>1.3955155638913542E-105</v>
      </c>
      <c r="AS62" s="5"/>
      <c r="AT62" s="5"/>
      <c r="AU62" s="5"/>
      <c r="AV62" s="5"/>
      <c r="AW62" s="5"/>
      <c r="AX62" s="5"/>
      <c r="AY62" s="5"/>
      <c r="AZ62" s="5"/>
      <c r="BA62" s="5"/>
      <c r="BB62" s="5"/>
    </row>
    <row r="63" spans="1:54" x14ac:dyDescent="0.3">
      <c r="A63" s="5">
        <v>16420</v>
      </c>
      <c r="B63" s="5"/>
      <c r="C63" s="5">
        <v>-5.4390820573012144</v>
      </c>
      <c r="D63" s="5">
        <v>-6.0842583106103617E-15</v>
      </c>
      <c r="E63" s="5">
        <v>-2.0637624562560809E-13</v>
      </c>
      <c r="F63" s="5">
        <v>-3.0337267847287027E-10</v>
      </c>
      <c r="G63" s="5">
        <v>-4.7045767115967774E-9</v>
      </c>
      <c r="H63" s="5">
        <v>-1.7832549917329383E-6</v>
      </c>
      <c r="I63" s="5">
        <v>-1.155465346776387E-5</v>
      </c>
      <c r="J63" s="5">
        <v>-1.5143506362985779E-3</v>
      </c>
      <c r="K63" s="5">
        <v>-6.8626024409551446E-3</v>
      </c>
      <c r="L63" s="5">
        <v>-0.20111305451839639</v>
      </c>
      <c r="M63" s="5">
        <v>-0.21774061206700401</v>
      </c>
      <c r="N63" s="5">
        <v>-4.6638798001147528</v>
      </c>
      <c r="O63" s="5">
        <v>-1.1465890613818206</v>
      </c>
      <c r="P63" s="5">
        <v>-3.3759188409871328</v>
      </c>
      <c r="Q63" s="5">
        <v>-0.81818324237967721</v>
      </c>
      <c r="R63" s="5">
        <v>-0.46872516476868265</v>
      </c>
      <c r="S63" s="5">
        <v>3.234301895836815E-2</v>
      </c>
      <c r="T63" s="5">
        <v>-9.2497175626319351E-3</v>
      </c>
      <c r="U63" s="5">
        <v>-7.0867615145860454E-4</v>
      </c>
      <c r="V63" s="5">
        <v>-8.5758892448060728E-6</v>
      </c>
      <c r="W63" s="5">
        <v>-9.2114827652393295E-8</v>
      </c>
      <c r="X63" s="5">
        <v>3.5573380037804092E-10</v>
      </c>
      <c r="Y63" s="5">
        <v>1.285860624654517E-11</v>
      </c>
      <c r="Z63" s="5">
        <v>1.162941435074366E-13</v>
      </c>
      <c r="AA63" s="5">
        <v>-1.3572774919655781E-17</v>
      </c>
      <c r="AB63" s="5">
        <v>2.9934532077640645E-19</v>
      </c>
      <c r="AC63" s="5">
        <v>-2.0436157736798148E-25</v>
      </c>
      <c r="AD63" s="5">
        <v>-5.3346421422585096E-27</v>
      </c>
      <c r="AE63" s="5">
        <v>8.345744436817918E-30</v>
      </c>
      <c r="AF63" s="5">
        <v>1.5246200243998851E-33</v>
      </c>
      <c r="AG63" s="5">
        <v>1.4562636319707689E-38</v>
      </c>
      <c r="AH63" s="5">
        <v>1.4141648905822267E-42</v>
      </c>
      <c r="AI63" s="5">
        <v>6.0064850294448299E-48</v>
      </c>
      <c r="AJ63" s="5">
        <v>5.6996755491053686E-53</v>
      </c>
      <c r="AK63" s="5">
        <v>7.3480072192110209E-59</v>
      </c>
      <c r="AL63" s="5">
        <v>7.3723323376975252E-64</v>
      </c>
      <c r="AM63" s="5">
        <v>1.6033315515064569E-70</v>
      </c>
      <c r="AN63" s="5">
        <v>2.3503208812782262E-76</v>
      </c>
      <c r="AO63" s="5">
        <v>6.2605414600808871E-84</v>
      </c>
      <c r="AP63" s="5">
        <v>2.1581460904272434E-89</v>
      </c>
      <c r="AQ63" s="5">
        <v>6.1570086896179919E-98</v>
      </c>
      <c r="AR63" s="5">
        <v>3.5712912468846531E-104</v>
      </c>
      <c r="AS63" s="5"/>
      <c r="AT63" s="5"/>
      <c r="AU63" s="5"/>
      <c r="AV63" s="5"/>
      <c r="AW63" s="5"/>
      <c r="AX63" s="5"/>
      <c r="AY63" s="5"/>
      <c r="AZ63" s="5"/>
      <c r="BA63" s="5"/>
      <c r="BB63" s="5"/>
    </row>
    <row r="64" spans="1:54" x14ac:dyDescent="0.3">
      <c r="A64" s="5">
        <v>16410</v>
      </c>
      <c r="B64" s="5"/>
      <c r="C64" s="5">
        <v>-5.2052421003421809</v>
      </c>
      <c r="D64" s="5">
        <v>-1.7783889766121973E-15</v>
      </c>
      <c r="E64" s="5">
        <v>-6.6986266163341644E-14</v>
      </c>
      <c r="F64" s="5">
        <v>-1.0938151035976841E-10</v>
      </c>
      <c r="G64" s="5">
        <v>-1.8847971874107154E-9</v>
      </c>
      <c r="H64" s="5">
        <v>-7.9409082354974281E-7</v>
      </c>
      <c r="I64" s="5">
        <v>-5.7208842556274506E-6</v>
      </c>
      <c r="J64" s="5">
        <v>-8.339112913953292E-4</v>
      </c>
      <c r="K64" s="5">
        <v>-4.2044376532498311E-3</v>
      </c>
      <c r="L64" s="5">
        <v>-0.13712742804737704</v>
      </c>
      <c r="M64" s="5">
        <v>-0.1652831822112274</v>
      </c>
      <c r="N64" s="5">
        <v>-3.942600274111713</v>
      </c>
      <c r="O64" s="5">
        <v>-1.0797699466812583</v>
      </c>
      <c r="P64" s="5">
        <v>-3.5427965680046314</v>
      </c>
      <c r="Q64" s="5">
        <v>-0.95714818551652159</v>
      </c>
      <c r="R64" s="5">
        <v>-0.61145674219119472</v>
      </c>
      <c r="S64" s="5">
        <v>4.7064371517605161E-2</v>
      </c>
      <c r="T64" s="5">
        <v>-1.501933450722189E-2</v>
      </c>
      <c r="U64" s="5">
        <v>-1.2844811021805757E-3</v>
      </c>
      <c r="V64" s="5">
        <v>-1.7356607154672629E-5</v>
      </c>
      <c r="W64" s="5">
        <v>-2.082427980802812E-7</v>
      </c>
      <c r="X64" s="5">
        <v>8.9860802423830433E-10</v>
      </c>
      <c r="Y64" s="5">
        <v>3.6307357983949234E-11</v>
      </c>
      <c r="Z64" s="5">
        <v>3.6716899993318772E-13</v>
      </c>
      <c r="AA64" s="5">
        <v>-4.7933263786813896E-17</v>
      </c>
      <c r="AB64" s="5">
        <v>1.1829183390347942E-18</v>
      </c>
      <c r="AC64" s="5">
        <v>-9.0396203993237035E-25</v>
      </c>
      <c r="AD64" s="5">
        <v>-2.6422907156643394E-26</v>
      </c>
      <c r="AE64" s="5">
        <v>4.6304313055270945E-29</v>
      </c>
      <c r="AF64" s="5">
        <v>9.4788737711946737E-33</v>
      </c>
      <c r="AG64" s="5">
        <v>1.0149218271941237E-37</v>
      </c>
      <c r="AH64" s="5">
        <v>1.1052228182347696E-41</v>
      </c>
      <c r="AI64" s="5">
        <v>5.2660885861117467E-47</v>
      </c>
      <c r="AJ64" s="5">
        <v>5.6078666063698357E-52</v>
      </c>
      <c r="AK64" s="5">
        <v>8.1163310812854443E-58</v>
      </c>
      <c r="AL64" s="5">
        <v>9.1453777506916189E-63</v>
      </c>
      <c r="AM64" s="5">
        <v>2.2345580659767917E-69</v>
      </c>
      <c r="AN64" s="5">
        <v>3.6815703760325551E-75</v>
      </c>
      <c r="AO64" s="5">
        <v>1.1026118644686949E-82</v>
      </c>
      <c r="AP64" s="5">
        <v>4.2752813817676073E-88</v>
      </c>
      <c r="AQ64" s="5">
        <v>1.372448716885557E-96</v>
      </c>
      <c r="AR64" s="5">
        <v>8.9611685923204315E-103</v>
      </c>
      <c r="AS64" s="5"/>
      <c r="AT64" s="5"/>
      <c r="AU64" s="5"/>
      <c r="AV64" s="5"/>
      <c r="AW64" s="5"/>
      <c r="AX64" s="5"/>
      <c r="AY64" s="5"/>
      <c r="AZ64" s="5"/>
      <c r="BA64" s="5"/>
      <c r="BB64" s="5"/>
    </row>
    <row r="65" spans="1:54" x14ac:dyDescent="0.3">
      <c r="A65" s="5">
        <v>16400</v>
      </c>
      <c r="B65" s="5"/>
      <c r="C65" s="5">
        <v>-4.9735311459806262</v>
      </c>
      <c r="D65" s="5">
        <v>-5.0827618848887377E-16</v>
      </c>
      <c r="E65" s="5">
        <v>-2.1261478750644698E-14</v>
      </c>
      <c r="F65" s="5">
        <v>-3.85674406827482E-11</v>
      </c>
      <c r="G65" s="5">
        <v>-7.3849244060521974E-10</v>
      </c>
      <c r="H65" s="5">
        <v>-3.4585356115507738E-7</v>
      </c>
      <c r="I65" s="5">
        <v>-2.7705297193128299E-6</v>
      </c>
      <c r="J65" s="5">
        <v>-4.4919491835203383E-4</v>
      </c>
      <c r="K65" s="5">
        <v>-2.5198622600520306E-3</v>
      </c>
      <c r="L65" s="5">
        <v>-9.1471653863519603E-2</v>
      </c>
      <c r="M65" s="5">
        <v>-0.12275082902393408</v>
      </c>
      <c r="N65" s="5">
        <v>-3.2610179048607719</v>
      </c>
      <c r="O65" s="5">
        <v>-0.99498903619219947</v>
      </c>
      <c r="P65" s="5">
        <v>-3.6382515258373354</v>
      </c>
      <c r="Q65" s="5">
        <v>-1.0957937613961599</v>
      </c>
      <c r="R65" s="5">
        <v>-0.78066209545816911</v>
      </c>
      <c r="S65" s="5">
        <v>6.7032094855019625E-2</v>
      </c>
      <c r="T65" s="5">
        <v>-2.3871557193869818E-2</v>
      </c>
      <c r="U65" s="5">
        <v>-2.2790013050639686E-3</v>
      </c>
      <c r="V65" s="5">
        <v>-3.4388771363954031E-5</v>
      </c>
      <c r="W65" s="5">
        <v>-4.6089912714839637E-7</v>
      </c>
      <c r="X65" s="5">
        <v>2.2224924033430924E-9</v>
      </c>
      <c r="Y65" s="5">
        <v>1.0038058112378492E-10</v>
      </c>
      <c r="Z65" s="5">
        <v>1.1351625267001324E-12</v>
      </c>
      <c r="AA65" s="5">
        <v>-1.6577494572144811E-16</v>
      </c>
      <c r="AB65" s="5">
        <v>4.5780480900669746E-18</v>
      </c>
      <c r="AC65" s="5">
        <v>-3.9162849657982117E-24</v>
      </c>
      <c r="AD65" s="5">
        <v>-1.2819143091912711E-25</v>
      </c>
      <c r="AE65" s="5">
        <v>2.5165811492878949E-28</v>
      </c>
      <c r="AF65" s="5">
        <v>5.7731803682355173E-32</v>
      </c>
      <c r="AG65" s="5">
        <v>6.9297677666274203E-37</v>
      </c>
      <c r="AH65" s="5">
        <v>8.4629829151539991E-41</v>
      </c>
      <c r="AI65" s="5">
        <v>4.5238706646185306E-46</v>
      </c>
      <c r="AJ65" s="5">
        <v>5.4066717061425126E-51</v>
      </c>
      <c r="AK65" s="5">
        <v>8.7854770022672604E-57</v>
      </c>
      <c r="AL65" s="5">
        <v>1.1118457259156815E-61</v>
      </c>
      <c r="AM65" s="5">
        <v>3.0523681611690652E-68</v>
      </c>
      <c r="AN65" s="5">
        <v>5.6525829931265615E-74</v>
      </c>
      <c r="AO65" s="5">
        <v>1.9035853323479583E-81</v>
      </c>
      <c r="AP65" s="5">
        <v>8.3026861784755414E-87</v>
      </c>
      <c r="AQ65" s="5">
        <v>2.999326717603834E-95</v>
      </c>
      <c r="AR65" s="5">
        <v>2.2046347993745283E-101</v>
      </c>
      <c r="AS65" s="5"/>
      <c r="AT65" s="5"/>
      <c r="AU65" s="5"/>
      <c r="AV65" s="5"/>
      <c r="AW65" s="5"/>
      <c r="AX65" s="5"/>
      <c r="AY65" s="5"/>
      <c r="AZ65" s="5"/>
      <c r="BA65" s="5"/>
      <c r="BB65" s="5"/>
    </row>
    <row r="66" spans="1:54" x14ac:dyDescent="0.3">
      <c r="A66" s="5">
        <v>16390</v>
      </c>
      <c r="B66" s="5"/>
      <c r="C66" s="5">
        <v>-4.7468074694786271</v>
      </c>
      <c r="D66" s="5">
        <v>-1.4203946492823896E-16</v>
      </c>
      <c r="E66" s="5">
        <v>-6.5988034454023506E-15</v>
      </c>
      <c r="F66" s="5">
        <v>-1.3298100474266436E-11</v>
      </c>
      <c r="G66" s="5">
        <v>-2.8297450356157026E-10</v>
      </c>
      <c r="H66" s="5">
        <v>-1.4732015628788673E-7</v>
      </c>
      <c r="I66" s="5">
        <v>-1.3123159712741184E-6</v>
      </c>
      <c r="J66" s="5">
        <v>-2.3667585388748884E-4</v>
      </c>
      <c r="K66" s="5">
        <v>-1.4773319782529814E-3</v>
      </c>
      <c r="L66" s="5">
        <v>-5.9691088945524981E-2</v>
      </c>
      <c r="M66" s="5">
        <v>-8.9188614038028052E-2</v>
      </c>
      <c r="N66" s="5">
        <v>-2.6390119808826631</v>
      </c>
      <c r="O66" s="5">
        <v>-0.89712242850475366</v>
      </c>
      <c r="P66" s="5">
        <v>-3.6560681959662071</v>
      </c>
      <c r="Q66" s="5">
        <v>-1.2276719153197062</v>
      </c>
      <c r="R66" s="5">
        <v>-0.97542342572237373</v>
      </c>
      <c r="S66" s="5">
        <v>9.3440471639381073E-2</v>
      </c>
      <c r="T66" s="5">
        <v>-3.7136551169716737E-2</v>
      </c>
      <c r="U66" s="5">
        <v>-3.9580505340869807E-3</v>
      </c>
      <c r="V66" s="5">
        <v>-6.6698739911454972E-5</v>
      </c>
      <c r="W66" s="5">
        <v>-9.9866597351769382E-7</v>
      </c>
      <c r="X66" s="5">
        <v>5.3816837120859077E-9</v>
      </c>
      <c r="Y66" s="5">
        <v>2.7173286520518907E-10</v>
      </c>
      <c r="Z66" s="5">
        <v>3.4365059043967298E-12</v>
      </c>
      <c r="AA66" s="5">
        <v>-5.6143242921271474E-16</v>
      </c>
      <c r="AB66" s="5">
        <v>1.7351316624812167E-17</v>
      </c>
      <c r="AC66" s="5">
        <v>-1.6617081976819228E-23</v>
      </c>
      <c r="AD66" s="5">
        <v>-6.0914931223867218E-25</v>
      </c>
      <c r="AE66" s="5">
        <v>1.3397287459230712E-27</v>
      </c>
      <c r="AF66" s="5">
        <v>3.4444519346885004E-31</v>
      </c>
      <c r="AG66" s="5">
        <v>4.6353406405015277E-36</v>
      </c>
      <c r="AH66" s="5">
        <v>6.3489855627739798E-40</v>
      </c>
      <c r="AI66" s="5">
        <v>3.8077630862755437E-45</v>
      </c>
      <c r="AJ66" s="5">
        <v>5.1077614886058546E-50</v>
      </c>
      <c r="AK66" s="5">
        <v>9.319012317255748E-56</v>
      </c>
      <c r="AL66" s="5">
        <v>1.3246987443684465E-60</v>
      </c>
      <c r="AM66" s="5">
        <v>4.086417743324758E-67</v>
      </c>
      <c r="AN66" s="5">
        <v>8.5065278904445353E-73</v>
      </c>
      <c r="AO66" s="5">
        <v>3.2213999540098817E-80</v>
      </c>
      <c r="AP66" s="5">
        <v>1.580615814679375E-85</v>
      </c>
      <c r="AQ66" s="5">
        <v>6.4259372656812408E-94</v>
      </c>
      <c r="AR66" s="5">
        <v>5.317715530591834E-100</v>
      </c>
      <c r="AS66" s="5"/>
      <c r="AT66" s="5"/>
      <c r="AU66" s="5"/>
      <c r="AV66" s="5"/>
      <c r="AW66" s="5"/>
      <c r="AX66" s="5"/>
      <c r="AY66" s="5"/>
      <c r="AZ66" s="5"/>
      <c r="BA66" s="5"/>
      <c r="BB66" s="5"/>
    </row>
    <row r="67" spans="1:54" x14ac:dyDescent="0.3">
      <c r="A67" s="5">
        <v>16380</v>
      </c>
      <c r="B67" s="5"/>
      <c r="C67" s="5">
        <v>-4.5264385909471292</v>
      </c>
      <c r="D67" s="5">
        <v>-3.88093948446941E-17</v>
      </c>
      <c r="E67" s="5">
        <v>-2.0025497112491331E-15</v>
      </c>
      <c r="F67" s="5">
        <v>-4.4836600471643796E-12</v>
      </c>
      <c r="G67" s="5">
        <v>-1.0603538280367765E-10</v>
      </c>
      <c r="H67" s="5">
        <v>-6.1370886212545274E-8</v>
      </c>
      <c r="I67" s="5">
        <v>-6.0795643429641313E-7</v>
      </c>
      <c r="J67" s="5">
        <v>-1.2197188552585372E-4</v>
      </c>
      <c r="K67" s="5">
        <v>-8.4721643027578703E-4</v>
      </c>
      <c r="L67" s="5">
        <v>-3.8104462460630824E-2</v>
      </c>
      <c r="M67" s="5">
        <v>-6.3396640174052235E-2</v>
      </c>
      <c r="N67" s="5">
        <v>-2.0894402228758722</v>
      </c>
      <c r="O67" s="5">
        <v>-0.79143307364995308</v>
      </c>
      <c r="P67" s="5">
        <v>-3.5949566361059504</v>
      </c>
      <c r="Q67" s="5">
        <v>-1.3459299115344472</v>
      </c>
      <c r="R67" s="5">
        <v>-1.1927208495017281</v>
      </c>
      <c r="S67" s="5">
        <v>0.12747698888207876</v>
      </c>
      <c r="T67" s="5">
        <v>-5.6545236561415371E-2</v>
      </c>
      <c r="U67" s="5">
        <v>-6.7285411981227103E-3</v>
      </c>
      <c r="V67" s="5">
        <v>-1.2663410703205982E-4</v>
      </c>
      <c r="W67" s="5">
        <v>-2.1183420047403915E-6</v>
      </c>
      <c r="X67" s="5">
        <v>1.275812840855741E-8</v>
      </c>
      <c r="Y67" s="5">
        <v>7.2020327598427799E-10</v>
      </c>
      <c r="Z67" s="5">
        <v>1.0186529461786245E-11</v>
      </c>
      <c r="AA67" s="5">
        <v>-1.8618981985077679E-15</v>
      </c>
      <c r="AB67" s="5">
        <v>6.440123332086526E-17</v>
      </c>
      <c r="AC67" s="5">
        <v>-6.9051771900375312E-23</v>
      </c>
      <c r="AD67" s="5">
        <v>-2.835033055004587E-24</v>
      </c>
      <c r="AE67" s="5">
        <v>6.9859026945344917E-27</v>
      </c>
      <c r="AF67" s="5">
        <v>2.0130523125535566E-30</v>
      </c>
      <c r="AG67" s="5">
        <v>3.0374201221837485E-35</v>
      </c>
      <c r="AH67" s="5">
        <v>4.6663343762092006E-39</v>
      </c>
      <c r="AI67" s="5">
        <v>3.1401529516619436E-44</v>
      </c>
      <c r="AJ67" s="5">
        <v>4.7280598361985803E-49</v>
      </c>
      <c r="AK67" s="5">
        <v>9.686276721283318E-55</v>
      </c>
      <c r="AL67" s="5">
        <v>1.5466888918347908E-59</v>
      </c>
      <c r="AM67" s="5">
        <v>5.3615795997459963E-66</v>
      </c>
      <c r="AN67" s="5">
        <v>1.254679687202642E-71</v>
      </c>
      <c r="AO67" s="5">
        <v>5.3434679189012265E-79</v>
      </c>
      <c r="AP67" s="5">
        <v>2.9496568250463181E-84</v>
      </c>
      <c r="AQ67" s="5">
        <v>1.3496400808588242E-92</v>
      </c>
      <c r="AR67" s="5">
        <v>1.2575166415739838E-98</v>
      </c>
      <c r="AS67" s="5"/>
      <c r="AT67" s="5"/>
      <c r="AU67" s="5"/>
      <c r="AV67" s="5"/>
      <c r="AW67" s="5"/>
      <c r="AX67" s="5"/>
      <c r="AY67" s="5"/>
      <c r="AZ67" s="5"/>
      <c r="BA67" s="5"/>
      <c r="BB67" s="5"/>
    </row>
    <row r="68" spans="1:54" x14ac:dyDescent="0.3">
      <c r="A68" s="5">
        <v>16370</v>
      </c>
      <c r="B68" s="5"/>
      <c r="C68" s="5">
        <v>-4.3126311391900893</v>
      </c>
      <c r="D68" s="5">
        <v>-1.0367297915324405E-17</v>
      </c>
      <c r="E68" s="5">
        <v>-5.9419654890645705E-16</v>
      </c>
      <c r="F68" s="5">
        <v>-1.4781971929764065E-12</v>
      </c>
      <c r="G68" s="5">
        <v>-3.8854287238745508E-11</v>
      </c>
      <c r="H68" s="5">
        <v>-2.500203414708099E-8</v>
      </c>
      <c r="I68" s="5">
        <v>-2.754529341595872E-7</v>
      </c>
      <c r="J68" s="5">
        <v>-6.1480116076769359E-5</v>
      </c>
      <c r="K68" s="5">
        <v>-4.7523469496870931E-4</v>
      </c>
      <c r="L68" s="5">
        <v>-2.3794035395395794E-2</v>
      </c>
      <c r="M68" s="5">
        <v>-4.4083646258843104E-2</v>
      </c>
      <c r="N68" s="5">
        <v>-1.6184585413249966</v>
      </c>
      <c r="O68" s="5">
        <v>-0.68310647454318496</v>
      </c>
      <c r="P68" s="5">
        <v>-3.4587050130980534</v>
      </c>
      <c r="Q68" s="5">
        <v>-1.4438827552039504</v>
      </c>
      <c r="R68" s="5">
        <v>-1.4271931458373202</v>
      </c>
      <c r="S68" s="5">
        <v>0.17019857538876582</v>
      </c>
      <c r="T68" s="5">
        <v>-8.4264948482250912E-2</v>
      </c>
      <c r="U68" s="5">
        <v>-1.119556957592454E-2</v>
      </c>
      <c r="V68" s="5">
        <v>-2.3534163185702186E-4</v>
      </c>
      <c r="W68" s="5">
        <v>-4.3986186206931024E-6</v>
      </c>
      <c r="X68" s="5">
        <v>2.9609403951417139E-8</v>
      </c>
      <c r="Y68" s="5">
        <v>1.8688373207039075E-9</v>
      </c>
      <c r="Z68" s="5">
        <v>2.9564364994081845E-11</v>
      </c>
      <c r="AA68" s="5">
        <v>-6.046127454379904E-15</v>
      </c>
      <c r="AB68" s="5">
        <v>2.3407160215393252E-16</v>
      </c>
      <c r="AC68" s="5">
        <v>-2.8100732782213672E-22</v>
      </c>
      <c r="AD68" s="5">
        <v>-1.2922463172270651E-23</v>
      </c>
      <c r="AE68" s="5">
        <v>3.5678874524854836E-26</v>
      </c>
      <c r="AF68" s="5">
        <v>1.1523998626505102E-29</v>
      </c>
      <c r="AG68" s="5">
        <v>1.9497172105255447E-34</v>
      </c>
      <c r="AH68" s="5">
        <v>3.3598614031242635E-38</v>
      </c>
      <c r="AI68" s="5">
        <v>2.5370920004634851E-43</v>
      </c>
      <c r="AJ68" s="5">
        <v>4.2881551347975803E-48</v>
      </c>
      <c r="AK68" s="5">
        <v>9.8652879623758605E-54</v>
      </c>
      <c r="AL68" s="5">
        <v>1.7696425646023645E-58</v>
      </c>
      <c r="AM68" s="5">
        <v>6.893986714273824E-65</v>
      </c>
      <c r="AN68" s="5">
        <v>1.8137278954688329E-70</v>
      </c>
      <c r="AO68" s="5">
        <v>8.6874363805795941E-78</v>
      </c>
      <c r="AP68" s="5">
        <v>5.3955755659829637E-83</v>
      </c>
      <c r="AQ68" s="5">
        <v>2.7787656584578135E-91</v>
      </c>
      <c r="AR68" s="5">
        <v>2.9153204942683715E-97</v>
      </c>
      <c r="AS68" s="5"/>
      <c r="AT68" s="5"/>
      <c r="AU68" s="5"/>
      <c r="AV68" s="5"/>
      <c r="AW68" s="5"/>
      <c r="AX68" s="5"/>
      <c r="AY68" s="5"/>
      <c r="AZ68" s="5"/>
      <c r="BA68" s="5"/>
      <c r="BB68" s="5"/>
    </row>
    <row r="69" spans="1:54" x14ac:dyDescent="0.3">
      <c r="A69" s="5">
        <v>16360</v>
      </c>
      <c r="B69" s="5"/>
      <c r="C69" s="5">
        <v>-4.1049013052556917</v>
      </c>
      <c r="D69" s="5">
        <v>-2.7075556762798215E-18</v>
      </c>
      <c r="E69" s="5">
        <v>-1.7238041792163743E-16</v>
      </c>
      <c r="F69" s="5">
        <v>-4.7650889535321186E-13</v>
      </c>
      <c r="G69" s="5">
        <v>-1.3921757596454625E-11</v>
      </c>
      <c r="H69" s="5">
        <v>-9.9605518493440946E-9</v>
      </c>
      <c r="I69" s="5">
        <v>-1.220522139301967E-7</v>
      </c>
      <c r="J69" s="5">
        <v>-3.0308275558771766E-5</v>
      </c>
      <c r="K69" s="5">
        <v>-2.6073653684985777E-4</v>
      </c>
      <c r="L69" s="5">
        <v>-1.4533453097713834E-2</v>
      </c>
      <c r="M69" s="5">
        <v>-2.9986499416481443E-2</v>
      </c>
      <c r="N69" s="5">
        <v>-1.2264189033185404</v>
      </c>
      <c r="O69" s="5">
        <v>-0.57684211197911162</v>
      </c>
      <c r="P69" s="5">
        <v>-3.2557912357366021</v>
      </c>
      <c r="Q69" s="5">
        <v>-1.5156309668436185</v>
      </c>
      <c r="R69" s="5">
        <v>-1.6711203690605896</v>
      </c>
      <c r="S69" s="5">
        <v>0.22237715014134971</v>
      </c>
      <c r="T69" s="5">
        <v>-0.12289583747426255</v>
      </c>
      <c r="U69" s="5">
        <v>-1.8232238960083781E-2</v>
      </c>
      <c r="V69" s="5">
        <v>-4.2809948683711276E-4</v>
      </c>
      <c r="W69" s="5">
        <v>-8.9405421169497832E-6</v>
      </c>
      <c r="X69" s="5">
        <v>6.7271204441417237E-8</v>
      </c>
      <c r="Y69" s="5">
        <v>4.7476026884955816E-9</v>
      </c>
      <c r="Z69" s="5">
        <v>8.4009237180977226E-11</v>
      </c>
      <c r="AA69" s="5">
        <v>-1.9224039379867494E-14</v>
      </c>
      <c r="AB69" s="5">
        <v>8.330655116950388E-16</v>
      </c>
      <c r="AC69" s="5">
        <v>-1.1198667319354917E-21</v>
      </c>
      <c r="AD69" s="5">
        <v>-5.7685737691740328E-23</v>
      </c>
      <c r="AE69" s="5">
        <v>1.7847028579764496E-25</v>
      </c>
      <c r="AF69" s="5">
        <v>6.4617146752867924E-29</v>
      </c>
      <c r="AG69" s="5">
        <v>1.2259286890999573E-33</v>
      </c>
      <c r="AH69" s="5">
        <v>2.3698680841190179E-37</v>
      </c>
      <c r="AI69" s="5">
        <v>2.0082117763703709E-42</v>
      </c>
      <c r="AJ69" s="5">
        <v>3.8104526527429592E-47</v>
      </c>
      <c r="AK69" s="5">
        <v>9.8449155230737614E-53</v>
      </c>
      <c r="AL69" s="5">
        <v>1.9840305462049865E-57</v>
      </c>
      <c r="AM69" s="5">
        <v>8.6867898123403591E-64</v>
      </c>
      <c r="AN69" s="5">
        <v>2.5695298358302432E-69</v>
      </c>
      <c r="AO69" s="5">
        <v>1.3843105114412587E-76</v>
      </c>
      <c r="AP69" s="5">
        <v>9.6740605370686661E-82</v>
      </c>
      <c r="AQ69" s="5">
        <v>5.6081807323393871E-90</v>
      </c>
      <c r="AR69" s="5">
        <v>6.6256194136369159E-96</v>
      </c>
      <c r="AS69" s="5"/>
      <c r="AT69" s="5"/>
      <c r="AU69" s="5"/>
      <c r="AV69" s="5"/>
      <c r="AW69" s="5"/>
      <c r="AX69" s="5"/>
      <c r="AY69" s="5"/>
      <c r="AZ69" s="5"/>
      <c r="BA69" s="5"/>
      <c r="BB69" s="5"/>
    </row>
    <row r="70" spans="1:54" x14ac:dyDescent="0.3">
      <c r="A70" s="5">
        <v>16350</v>
      </c>
      <c r="B70" s="5"/>
      <c r="C70" s="5">
        <v>-3.902607909609487</v>
      </c>
      <c r="D70" s="5">
        <v>-6.9128085293360328E-19</v>
      </c>
      <c r="E70" s="5">
        <v>-4.8892129990333757E-17</v>
      </c>
      <c r="F70" s="5">
        <v>-1.5018649005479845E-13</v>
      </c>
      <c r="G70" s="5">
        <v>-4.8775134975572075E-12</v>
      </c>
      <c r="H70" s="5">
        <v>-3.8803321895146625E-9</v>
      </c>
      <c r="I70" s="5">
        <v>-5.2887082744783394E-8</v>
      </c>
      <c r="J70" s="5">
        <v>-1.4612408135279945E-5</v>
      </c>
      <c r="K70" s="5">
        <v>-1.3991300247946626E-4</v>
      </c>
      <c r="L70" s="5">
        <v>-8.6828130557800153E-3</v>
      </c>
      <c r="M70" s="5">
        <v>-1.9952326400540569E-2</v>
      </c>
      <c r="N70" s="5">
        <v>-0.90912640640646836</v>
      </c>
      <c r="O70" s="5">
        <v>-0.47654339118234662</v>
      </c>
      <c r="P70" s="5">
        <v>-2.9985089976140826</v>
      </c>
      <c r="Q70" s="5">
        <v>-1.5566455087647515</v>
      </c>
      <c r="R70" s="5">
        <v>-1.9146810870262339</v>
      </c>
      <c r="S70" s="5">
        <v>0.28432643712392647</v>
      </c>
      <c r="T70" s="5">
        <v>-0.17540801338432865</v>
      </c>
      <c r="U70" s="5">
        <v>-2.905929995361637E-2</v>
      </c>
      <c r="V70" s="5">
        <v>-7.6220425204238701E-4</v>
      </c>
      <c r="W70" s="5">
        <v>-1.7787773212002215E-5</v>
      </c>
      <c r="X70" s="5">
        <v>1.4961271061398415E-7</v>
      </c>
      <c r="Y70" s="5">
        <v>1.1807192442869184E-8</v>
      </c>
      <c r="Z70" s="5">
        <v>2.3371397547154717E-10</v>
      </c>
      <c r="AA70" s="5">
        <v>-5.9846808570317959E-14</v>
      </c>
      <c r="AB70" s="5">
        <v>2.9031436102817679E-15</v>
      </c>
      <c r="AC70" s="5">
        <v>-4.3702271475205044E-21</v>
      </c>
      <c r="AD70" s="5">
        <v>-2.521800321893544E-22</v>
      </c>
      <c r="AE70" s="5">
        <v>8.7431919575206535E-25</v>
      </c>
      <c r="AF70" s="5">
        <v>3.5487221658585059E-28</v>
      </c>
      <c r="AG70" s="5">
        <v>7.550380742464844E-33</v>
      </c>
      <c r="AH70" s="5">
        <v>1.6374481558462158E-36</v>
      </c>
      <c r="AI70" s="5">
        <v>1.5572344205512114E-41</v>
      </c>
      <c r="AJ70" s="5">
        <v>3.3172985295573268E-46</v>
      </c>
      <c r="AK70" s="5">
        <v>9.626024014049402E-52</v>
      </c>
      <c r="AL70" s="5">
        <v>2.1795899005716301E-56</v>
      </c>
      <c r="AM70" s="5">
        <v>1.0726124515128511E-62</v>
      </c>
      <c r="AN70" s="5">
        <v>3.5674752120242166E-68</v>
      </c>
      <c r="AO70" s="5">
        <v>2.161883979331582E-75</v>
      </c>
      <c r="AP70" s="5">
        <v>1.7000752018091726E-80</v>
      </c>
      <c r="AQ70" s="5">
        <v>1.1094604280067085E-88</v>
      </c>
      <c r="AR70" s="5">
        <v>1.4761073234303509E-94</v>
      </c>
      <c r="AS70" s="5"/>
      <c r="AT70" s="5"/>
      <c r="AU70" s="5"/>
      <c r="AV70" s="5"/>
      <c r="AW70" s="5"/>
      <c r="AX70" s="5"/>
      <c r="AY70" s="5"/>
      <c r="AZ70" s="5"/>
      <c r="BA70" s="5"/>
      <c r="BB70" s="5"/>
    </row>
    <row r="71" spans="1:54" x14ac:dyDescent="0.3">
      <c r="A71" s="5">
        <v>16340</v>
      </c>
      <c r="B71" s="5"/>
      <c r="C71" s="5">
        <v>-3.7054712539129704</v>
      </c>
      <c r="D71" s="5">
        <v>-1.7253576760223334E-19</v>
      </c>
      <c r="E71" s="5">
        <v>-1.3557056630396536E-17</v>
      </c>
      <c r="F71" s="5">
        <v>-4.6280087693775773E-14</v>
      </c>
      <c r="G71" s="5">
        <v>-1.6708384142406538E-12</v>
      </c>
      <c r="H71" s="5">
        <v>-1.4781352181765221E-9</v>
      </c>
      <c r="I71" s="5">
        <v>-2.2409986315939563E-8</v>
      </c>
      <c r="J71" s="5">
        <v>-6.889675239682296E-6</v>
      </c>
      <c r="K71" s="5">
        <v>-7.3427560002831731E-5</v>
      </c>
      <c r="L71" s="5">
        <v>-5.0737078503973066E-3</v>
      </c>
      <c r="M71" s="5">
        <v>-1.2985638199245702E-2</v>
      </c>
      <c r="N71" s="5">
        <v>-0.65923521778629945</v>
      </c>
      <c r="O71" s="5">
        <v>-0.38513006841245134</v>
      </c>
      <c r="P71" s="5">
        <v>-2.7017336088192589</v>
      </c>
      <c r="Q71" s="5">
        <v>-1.5642397064938252</v>
      </c>
      <c r="R71" s="5">
        <v>-2.1465032390798378</v>
      </c>
      <c r="S71" s="5">
        <v>0.35572947986844838</v>
      </c>
      <c r="T71" s="5">
        <v>-0.24500020819754939</v>
      </c>
      <c r="U71" s="5">
        <v>-4.5327773195702824E-2</v>
      </c>
      <c r="V71" s="5">
        <v>-1.3281940689881507E-3</v>
      </c>
      <c r="W71" s="5">
        <v>-3.4639557186416287E-5</v>
      </c>
      <c r="X71" s="5">
        <v>3.2570947837603369E-7</v>
      </c>
      <c r="Y71" s="5">
        <v>2.8745590011262077E-8</v>
      </c>
      <c r="Z71" s="5">
        <v>6.3653812588325103E-10</v>
      </c>
      <c r="AA71" s="5">
        <v>-1.824102846265199E-13</v>
      </c>
      <c r="AB71" s="5">
        <v>9.9060344723161711E-15</v>
      </c>
      <c r="AC71" s="5">
        <v>-1.6699893368854387E-20</v>
      </c>
      <c r="AD71" s="5">
        <v>-1.0795807351222113E-21</v>
      </c>
      <c r="AE71" s="5">
        <v>4.1947545538616059E-24</v>
      </c>
      <c r="AF71" s="5">
        <v>1.9087938428294295E-27</v>
      </c>
      <c r="AG71" s="5">
        <v>4.5547627051631197E-32</v>
      </c>
      <c r="AH71" s="5">
        <v>1.108242390584127E-35</v>
      </c>
      <c r="AI71" s="5">
        <v>1.182913383334022E-40</v>
      </c>
      <c r="AJ71" s="5">
        <v>2.8292919245276359E-45</v>
      </c>
      <c r="AK71" s="5">
        <v>9.2214232603660807E-51</v>
      </c>
      <c r="AL71" s="5">
        <v>2.346109297229314E-55</v>
      </c>
      <c r="AM71" s="5">
        <v>1.2977900188536159E-61</v>
      </c>
      <c r="AN71" s="5">
        <v>4.8537510084438458E-67</v>
      </c>
      <c r="AO71" s="5">
        <v>3.3088093037591578E-74</v>
      </c>
      <c r="AP71" s="5">
        <v>2.9281904130995581E-79</v>
      </c>
      <c r="AQ71" s="5">
        <v>2.1513196678390574E-87</v>
      </c>
      <c r="AR71" s="5">
        <v>3.2236231804649579E-93</v>
      </c>
      <c r="AS71" s="5"/>
      <c r="AT71" s="5"/>
      <c r="AU71" s="5"/>
      <c r="AV71" s="5"/>
      <c r="AW71" s="5"/>
      <c r="AX71" s="5"/>
      <c r="AY71" s="5"/>
      <c r="AZ71" s="5"/>
      <c r="BA71" s="5"/>
      <c r="BB71" s="5"/>
    </row>
    <row r="72" spans="1:54" x14ac:dyDescent="0.3">
      <c r="A72" s="5">
        <v>16330</v>
      </c>
      <c r="B72" s="5"/>
      <c r="C72" s="5">
        <v>-3.5140094096351935</v>
      </c>
      <c r="D72" s="5">
        <v>-4.2095275743869681E-20</v>
      </c>
      <c r="E72" s="5">
        <v>-3.6749331765187899E-18</v>
      </c>
      <c r="F72" s="5">
        <v>-1.3942579293631912E-14</v>
      </c>
      <c r="G72" s="5">
        <v>-5.5960838251207067E-13</v>
      </c>
      <c r="H72" s="5">
        <v>-5.5055592160894966E-10</v>
      </c>
      <c r="I72" s="5">
        <v>-9.2854701343531113E-9</v>
      </c>
      <c r="J72" s="5">
        <v>-3.1766870371516133E-6</v>
      </c>
      <c r="K72" s="5">
        <v>-3.7686631508360461E-5</v>
      </c>
      <c r="L72" s="5">
        <v>-2.899654362178631E-3</v>
      </c>
      <c r="M72" s="5">
        <v>-8.2664202500121395E-3</v>
      </c>
      <c r="N72" s="5">
        <v>-0.467594820430559</v>
      </c>
      <c r="O72" s="5">
        <v>-0.30447693084056093</v>
      </c>
      <c r="P72" s="5">
        <v>-2.3815000758218217</v>
      </c>
      <c r="Q72" s="5">
        <v>-1.5378599857852331</v>
      </c>
      <c r="R72" s="5">
        <v>-2.3544834885202337</v>
      </c>
      <c r="S72" s="5">
        <v>0.43549247309133132</v>
      </c>
      <c r="T72" s="5">
        <v>-0.33486590365790447</v>
      </c>
      <c r="U72" s="5">
        <v>-6.9192725001266719E-2</v>
      </c>
      <c r="V72" s="5">
        <v>-2.2651552481997763E-3</v>
      </c>
      <c r="W72" s="5">
        <v>-6.6023552825753912E-5</v>
      </c>
      <c r="X72" s="5">
        <v>6.9406117371626136E-7</v>
      </c>
      <c r="Y72" s="5">
        <v>6.8506375274730943E-8</v>
      </c>
      <c r="Z72" s="5">
        <v>1.6971848988743309E-9</v>
      </c>
      <c r="AA72" s="5">
        <v>-5.4431783184305094E-13</v>
      </c>
      <c r="AB72" s="5">
        <v>3.309451928968472E-14</v>
      </c>
      <c r="AC72" s="5">
        <v>-6.2485380506276918E-20</v>
      </c>
      <c r="AD72" s="5">
        <v>-4.5256898836713164E-21</v>
      </c>
      <c r="AE72" s="5">
        <v>1.9708729461800583E-23</v>
      </c>
      <c r="AF72" s="5">
        <v>1.0055229328768965E-26</v>
      </c>
      <c r="AG72" s="5">
        <v>2.6911572831919854E-31</v>
      </c>
      <c r="AH72" s="5">
        <v>7.3469818942319138E-35</v>
      </c>
      <c r="AI72" s="5">
        <v>8.8021668753622795E-40</v>
      </c>
      <c r="AJ72" s="5">
        <v>2.3639563590871245E-44</v>
      </c>
      <c r="AK72" s="5">
        <v>8.6546269458500258E-50</v>
      </c>
      <c r="AL72" s="5">
        <v>2.4742983458074913E-54</v>
      </c>
      <c r="AM72" s="5">
        <v>1.538606232881048E-60</v>
      </c>
      <c r="AN72" s="5">
        <v>6.4712276683859294E-66</v>
      </c>
      <c r="AO72" s="5">
        <v>4.962894528497635E-73</v>
      </c>
      <c r="AP72" s="5">
        <v>4.9429458025627999E-78</v>
      </c>
      <c r="AQ72" s="5">
        <v>4.0886970718826749E-86</v>
      </c>
      <c r="AR72" s="5">
        <v>6.9006352221219101E-92</v>
      </c>
      <c r="AS72" s="5"/>
      <c r="AT72" s="5"/>
      <c r="AU72" s="5"/>
      <c r="AV72" s="5"/>
      <c r="AW72" s="5"/>
      <c r="AX72" s="5"/>
      <c r="AY72" s="5"/>
      <c r="AZ72" s="5"/>
      <c r="BA72" s="5"/>
      <c r="BB72" s="5"/>
    </row>
    <row r="73" spans="1:54" x14ac:dyDescent="0.3">
      <c r="A73" s="5">
        <v>16320</v>
      </c>
      <c r="B73" s="5"/>
      <c r="C73" s="5">
        <v>-3.3298360611195355</v>
      </c>
      <c r="D73" s="5">
        <v>-1.00392037549911E-20</v>
      </c>
      <c r="E73" s="5">
        <v>-9.7380766036485635E-19</v>
      </c>
      <c r="F73" s="5">
        <v>-4.1063869555250372E-15</v>
      </c>
      <c r="G73" s="5">
        <v>-1.8324407784409162E-13</v>
      </c>
      <c r="H73" s="5">
        <v>-2.0049934138484064E-10</v>
      </c>
      <c r="I73" s="5">
        <v>-3.7619999761844825E-9</v>
      </c>
      <c r="J73" s="5">
        <v>-1.4322905497114365E-6</v>
      </c>
      <c r="K73" s="5">
        <v>-1.8915815852931001E-5</v>
      </c>
      <c r="L73" s="5">
        <v>-1.6207093727169455E-3</v>
      </c>
      <c r="M73" s="5">
        <v>-5.1468141206584116E-3</v>
      </c>
      <c r="N73" s="5">
        <v>-0.32441025935920464</v>
      </c>
      <c r="O73" s="5">
        <v>-0.23546470555124457</v>
      </c>
      <c r="P73" s="5">
        <v>-2.053582161920851</v>
      </c>
      <c r="Q73" s="5">
        <v>-1.4791517646704728</v>
      </c>
      <c r="R73" s="5">
        <v>-2.5268026601642326</v>
      </c>
      <c r="S73" s="5">
        <v>0.52165363894867656</v>
      </c>
      <c r="T73" s="5">
        <v>-0.44786333000154455</v>
      </c>
      <c r="U73" s="5">
        <v>-0.10336082855159616</v>
      </c>
      <c r="V73" s="5">
        <v>-3.7806231966624562E-3</v>
      </c>
      <c r="W73" s="5">
        <v>-1.2316406543006023E-4</v>
      </c>
      <c r="X73" s="5">
        <v>1.4476158929761855E-6</v>
      </c>
      <c r="Y73" s="5">
        <v>1.598117679173095E-7</v>
      </c>
      <c r="Z73" s="5">
        <v>4.4297759419424845E-9</v>
      </c>
      <c r="AA73" s="5">
        <v>-1.5901336194449661E-12</v>
      </c>
      <c r="AB73" s="5">
        <v>1.0824807548431014E-13</v>
      </c>
      <c r="AC73" s="5">
        <v>-2.2891863467439986E-19</v>
      </c>
      <c r="AD73" s="5">
        <v>-1.8577304633526843E-20</v>
      </c>
      <c r="AE73" s="5">
        <v>9.0679534831837876E-23</v>
      </c>
      <c r="AF73" s="5">
        <v>5.187450296862591E-26</v>
      </c>
      <c r="AG73" s="5">
        <v>1.5572988017702836E-30</v>
      </c>
      <c r="AH73" s="5">
        <v>4.77060384333911E-34</v>
      </c>
      <c r="AI73" s="5">
        <v>6.4157458292761369E-39</v>
      </c>
      <c r="AJ73" s="5">
        <v>1.9348748364232408E-43</v>
      </c>
      <c r="AK73" s="5">
        <v>7.9575871344806445E-49</v>
      </c>
      <c r="AL73" s="5">
        <v>2.5566399525202339E-53</v>
      </c>
      <c r="AM73" s="5">
        <v>1.787291364995437E-59</v>
      </c>
      <c r="AN73" s="5">
        <v>8.4541881461347496E-65</v>
      </c>
      <c r="AO73" s="5">
        <v>7.2946713780527402E-72</v>
      </c>
      <c r="AP73" s="5">
        <v>8.1773238951864041E-77</v>
      </c>
      <c r="AQ73" s="5">
        <v>7.616146384671594E-85</v>
      </c>
      <c r="AR73" s="5">
        <v>1.4478910336235757E-90</v>
      </c>
      <c r="AS73" s="5"/>
      <c r="AT73" s="5"/>
      <c r="AU73" s="5"/>
      <c r="AV73" s="5"/>
      <c r="AW73" s="5"/>
      <c r="AX73" s="5"/>
      <c r="AY73" s="5"/>
      <c r="AZ73" s="5"/>
      <c r="BA73" s="5"/>
      <c r="BB73" s="5"/>
    </row>
    <row r="74" spans="1:54" x14ac:dyDescent="0.3">
      <c r="A74" s="5">
        <v>16310</v>
      </c>
      <c r="B74" s="5"/>
      <c r="C74" s="5">
        <v>-3.1557787027674533</v>
      </c>
      <c r="D74" s="5">
        <v>-2.3402320137185884E-21</v>
      </c>
      <c r="E74" s="5">
        <v>-2.5224276040901543E-19</v>
      </c>
      <c r="F74" s="5">
        <v>-1.1822968524102033E-15</v>
      </c>
      <c r="G74" s="5">
        <v>-5.8661587300987617E-14</v>
      </c>
      <c r="H74" s="5">
        <v>-7.1388932012842576E-11</v>
      </c>
      <c r="I74" s="5">
        <v>-1.4902820915696899E-9</v>
      </c>
      <c r="J74" s="5">
        <v>-6.3146762724533896E-7</v>
      </c>
      <c r="K74" s="5">
        <v>-9.2844173326299335E-6</v>
      </c>
      <c r="L74" s="5">
        <v>-8.8589961116843324E-4</v>
      </c>
      <c r="M74" s="5">
        <v>-3.13406982172734E-3</v>
      </c>
      <c r="N74" s="5">
        <v>-0.22013923805805899</v>
      </c>
      <c r="O74" s="5">
        <v>-0.17811649170349556</v>
      </c>
      <c r="P74" s="5">
        <v>-1.7322454951787214</v>
      </c>
      <c r="Q74" s="5">
        <v>-1.3917897150951022</v>
      </c>
      <c r="R74" s="5">
        <v>-2.6530235970130165</v>
      </c>
      <c r="S74" s="5">
        <v>0.61137432060209596</v>
      </c>
      <c r="T74" s="5">
        <v>-0.58610143813616522</v>
      </c>
      <c r="U74" s="5">
        <v>-0.15108928632556215</v>
      </c>
      <c r="V74" s="5">
        <v>-6.1750500483281814E-3</v>
      </c>
      <c r="W74" s="5">
        <v>-2.2485907663984876E-4</v>
      </c>
      <c r="X74" s="5">
        <v>2.9551526927996194E-6</v>
      </c>
      <c r="Y74" s="5">
        <v>3.6491130317339592E-7</v>
      </c>
      <c r="Z74" s="5">
        <v>1.1317879102841417E-8</v>
      </c>
      <c r="AA74" s="5">
        <v>-4.5475277342467556E-12</v>
      </c>
      <c r="AB74" s="5">
        <v>3.4663710911004712E-13</v>
      </c>
      <c r="AC74" s="5">
        <v>-8.2111657470241143E-19</v>
      </c>
      <c r="AD74" s="5">
        <v>-7.4667538363412317E-20</v>
      </c>
      <c r="AE74" s="5">
        <v>4.0854653465739988E-22</v>
      </c>
      <c r="AF74" s="5">
        <v>2.6207643885330966E-25</v>
      </c>
      <c r="AG74" s="5">
        <v>8.8256651774354121E-30</v>
      </c>
      <c r="AH74" s="5">
        <v>3.0339682593156381E-33</v>
      </c>
      <c r="AI74" s="5">
        <v>4.580456498454495E-38</v>
      </c>
      <c r="AJ74" s="5">
        <v>1.5513193986590448E-42</v>
      </c>
      <c r="AK74" s="5">
        <v>7.1677086355074474E-48</v>
      </c>
      <c r="AL74" s="5">
        <v>2.5881177671106172E-52</v>
      </c>
      <c r="AM74" s="5">
        <v>2.0341892317066089E-58</v>
      </c>
      <c r="AN74" s="5">
        <v>1.0822224342105564E-63</v>
      </c>
      <c r="AO74" s="5">
        <v>1.0506720654440607E-70</v>
      </c>
      <c r="AP74" s="5">
        <v>1.3257413311548666E-75</v>
      </c>
      <c r="AQ74" s="5">
        <v>1.3903990300520065E-83</v>
      </c>
      <c r="AR74" s="5">
        <v>2.9776126383606207E-89</v>
      </c>
      <c r="AS74" s="5"/>
      <c r="AT74" s="5"/>
      <c r="AU74" s="5"/>
      <c r="AV74" s="5"/>
      <c r="AW74" s="5"/>
      <c r="AX74" s="5"/>
      <c r="AY74" s="5"/>
      <c r="AZ74" s="5"/>
      <c r="BA74" s="5"/>
      <c r="BB74" s="5"/>
    </row>
    <row r="75" spans="1:54" x14ac:dyDescent="0.3">
      <c r="A75" s="5">
        <v>16300</v>
      </c>
      <c r="B75" s="5"/>
      <c r="C75" s="5">
        <v>-2.9957928593222038</v>
      </c>
      <c r="D75" s="5">
        <v>-5.3320511407773509E-22</v>
      </c>
      <c r="E75" s="5">
        <v>-6.3865756079539521E-20</v>
      </c>
      <c r="F75" s="5">
        <v>-3.3275545407009159E-16</v>
      </c>
      <c r="G75" s="5">
        <v>-1.8358530160915602E-14</v>
      </c>
      <c r="H75" s="5">
        <v>-2.4850628983603462E-11</v>
      </c>
      <c r="I75" s="5">
        <v>-5.7721174373347671E-10</v>
      </c>
      <c r="J75" s="5">
        <v>-2.7221781126931956E-7</v>
      </c>
      <c r="K75" s="5">
        <v>-4.4561345772300287E-6</v>
      </c>
      <c r="L75" s="5">
        <v>-4.7355084825203886E-4</v>
      </c>
      <c r="M75" s="5">
        <v>-1.8664241719585674E-3</v>
      </c>
      <c r="N75" s="5">
        <v>-0.14610352102012059</v>
      </c>
      <c r="O75" s="5">
        <v>-0.13178674264448081</v>
      </c>
      <c r="P75" s="5">
        <v>-1.4293056049943642</v>
      </c>
      <c r="Q75" s="5">
        <v>-1.2810967174767793</v>
      </c>
      <c r="R75" s="5">
        <v>-2.7251317757287916</v>
      </c>
      <c r="S75" s="5">
        <v>0.70103232086993339</v>
      </c>
      <c r="T75" s="5">
        <v>-0.75047347047061175</v>
      </c>
      <c r="U75" s="5">
        <v>-0.21611061663748837</v>
      </c>
      <c r="V75" s="5">
        <v>-9.869880060208714E-3</v>
      </c>
      <c r="W75" s="5">
        <v>-4.0175453637131535E-4</v>
      </c>
      <c r="X75" s="5">
        <v>5.9041884908128455E-6</v>
      </c>
      <c r="Y75" s="5">
        <v>8.155477976926519E-7</v>
      </c>
      <c r="Z75" s="5">
        <v>2.8304912496926615E-8</v>
      </c>
      <c r="AA75" s="5">
        <v>-1.273094363825726E-11</v>
      </c>
      <c r="AB75" s="5">
        <v>1.0866846895600273E-12</v>
      </c>
      <c r="AC75" s="5">
        <v>-2.8835821688576032E-18</v>
      </c>
      <c r="AD75" s="5">
        <v>-2.9384284400183302E-19</v>
      </c>
      <c r="AE75" s="5">
        <v>1.8023467276710821E-21</v>
      </c>
      <c r="AF75" s="5">
        <v>1.2965733176106608E-24</v>
      </c>
      <c r="AG75" s="5">
        <v>4.8983365544412716E-29</v>
      </c>
      <c r="AH75" s="5">
        <v>1.8897532098231668E-32</v>
      </c>
      <c r="AI75" s="5">
        <v>3.2030045658084557E-37</v>
      </c>
      <c r="AJ75" s="5">
        <v>1.2183376203225695E-41</v>
      </c>
      <c r="AK75" s="5">
        <v>6.3245316667888655E-47</v>
      </c>
      <c r="AL75" s="5">
        <v>2.5667211497522471E-51</v>
      </c>
      <c r="AM75" s="5">
        <v>2.2682908617719083E-57</v>
      </c>
      <c r="AN75" s="5">
        <v>1.3573875553013259E-62</v>
      </c>
      <c r="AO75" s="5">
        <v>1.4828689043009244E-69</v>
      </c>
      <c r="AP75" s="5">
        <v>2.1062602233761356E-74</v>
      </c>
      <c r="AQ75" s="5">
        <v>2.487601923087699E-82</v>
      </c>
      <c r="AR75" s="5">
        <v>6.0016338912532066E-88</v>
      </c>
      <c r="AS75" s="5"/>
      <c r="AT75" s="5"/>
      <c r="AU75" s="5"/>
      <c r="AV75" s="5"/>
      <c r="AW75" s="5"/>
      <c r="AX75" s="5"/>
      <c r="AY75" s="5"/>
      <c r="AZ75" s="5"/>
      <c r="BA75" s="5"/>
      <c r="BB75" s="5"/>
    </row>
    <row r="76" spans="1:54" x14ac:dyDescent="0.3">
      <c r="A76" s="5">
        <v>16290</v>
      </c>
      <c r="B76" s="5"/>
      <c r="C76" s="5">
        <v>-2.8546679583666323</v>
      </c>
      <c r="D76" s="5">
        <v>-1.1873736424191491E-22</v>
      </c>
      <c r="E76" s="5">
        <v>-1.580531765522936E-20</v>
      </c>
      <c r="F76" s="5">
        <v>-9.1545679667181746E-17</v>
      </c>
      <c r="G76" s="5">
        <v>-5.6164811811287723E-15</v>
      </c>
      <c r="H76" s="5">
        <v>-8.4569654354524427E-12</v>
      </c>
      <c r="I76" s="5">
        <v>-2.1857523525935163E-10</v>
      </c>
      <c r="J76" s="5">
        <v>-1.1473862480166691E-7</v>
      </c>
      <c r="K76" s="5">
        <v>-2.0913090640488285E-6</v>
      </c>
      <c r="L76" s="5">
        <v>-2.475333451360663E-4</v>
      </c>
      <c r="M76" s="5">
        <v>-1.0869906568208665E-3</v>
      </c>
      <c r="N76" s="5">
        <v>-9.4834544963556866E-2</v>
      </c>
      <c r="O76" s="5">
        <v>-9.5369815544103523E-2</v>
      </c>
      <c r="P76" s="5">
        <v>-1.1535633177250657</v>
      </c>
      <c r="Q76" s="5">
        <v>-1.1535064941803628</v>
      </c>
      <c r="R76" s="5">
        <v>-2.738375291406971</v>
      </c>
      <c r="S76" s="5">
        <v>0.78642494208194558</v>
      </c>
      <c r="T76" s="5">
        <v>-0.94019016976191272</v>
      </c>
      <c r="U76" s="5">
        <v>-0.30245853588237126</v>
      </c>
      <c r="V76" s="5">
        <v>-1.5436903028449245E-2</v>
      </c>
      <c r="W76" s="5">
        <v>-7.024537781359705E-4</v>
      </c>
      <c r="X76" s="5">
        <v>1.1544546600222683E-5</v>
      </c>
      <c r="Y76" s="5">
        <v>1.7839298694057468E-6</v>
      </c>
      <c r="Z76" s="5">
        <v>6.9287486404740367E-8</v>
      </c>
      <c r="AA76" s="5">
        <v>-3.4887682527096807E-11</v>
      </c>
      <c r="AB76" s="5">
        <v>3.334943557561808E-12</v>
      </c>
      <c r="AC76" s="5">
        <v>-9.9139458774235015E-18</v>
      </c>
      <c r="AD76" s="5">
        <v>-1.1321799346226848E-18</v>
      </c>
      <c r="AE76" s="5">
        <v>7.785430833006196E-21</v>
      </c>
      <c r="AF76" s="5">
        <v>6.2812231498603817E-24</v>
      </c>
      <c r="AG76" s="5">
        <v>2.6623091163877123E-28</v>
      </c>
      <c r="AH76" s="5">
        <v>1.1527591438990168E-31</v>
      </c>
      <c r="AI76" s="5">
        <v>2.1936968851550315E-36</v>
      </c>
      <c r="AJ76" s="5">
        <v>9.3720650184522736E-41</v>
      </c>
      <c r="AK76" s="5">
        <v>5.4664911266157538E-46</v>
      </c>
      <c r="AL76" s="5">
        <v>2.4936571032585339E-50</v>
      </c>
      <c r="AM76" s="5">
        <v>2.4779969638788266E-56</v>
      </c>
      <c r="AN76" s="5">
        <v>1.6680811531949849E-61</v>
      </c>
      <c r="AO76" s="5">
        <v>2.0506699267053854E-68</v>
      </c>
      <c r="AP76" s="5">
        <v>3.2790968390958271E-73</v>
      </c>
      <c r="AQ76" s="5">
        <v>4.3615711018668544E-81</v>
      </c>
      <c r="AR76" s="5">
        <v>1.1855591009939799E-86</v>
      </c>
      <c r="AS76" s="5"/>
      <c r="AT76" s="5"/>
      <c r="AU76" s="5"/>
      <c r="AV76" s="5"/>
      <c r="AW76" s="5"/>
      <c r="AX76" s="5"/>
      <c r="AY76" s="5"/>
      <c r="AZ76" s="5"/>
      <c r="BA76" s="5"/>
      <c r="BB76" s="5"/>
    </row>
    <row r="77" spans="1:54" x14ac:dyDescent="0.3">
      <c r="A77" s="5">
        <v>16280</v>
      </c>
      <c r="B77" s="5"/>
      <c r="C77" s="5">
        <v>-2.7375440451277302</v>
      </c>
      <c r="D77" s="5">
        <v>-2.5841643728336694E-23</v>
      </c>
      <c r="E77" s="5">
        <v>-3.8230165836380339E-21</v>
      </c>
      <c r="F77" s="5">
        <v>-2.461764698793804E-17</v>
      </c>
      <c r="G77" s="5">
        <v>-1.6796354839795913E-15</v>
      </c>
      <c r="H77" s="5">
        <v>-2.8134840586585997E-12</v>
      </c>
      <c r="I77" s="5">
        <v>-8.0918527102467851E-11</v>
      </c>
      <c r="J77" s="5">
        <v>-4.7283817464683386E-8</v>
      </c>
      <c r="K77" s="5">
        <v>-9.596582181310171E-7</v>
      </c>
      <c r="L77" s="5">
        <v>-1.2652256589785284E-4</v>
      </c>
      <c r="M77" s="5">
        <v>-6.190664797881744E-4</v>
      </c>
      <c r="N77" s="5">
        <v>-6.020012329697326E-2</v>
      </c>
      <c r="O77" s="5">
        <v>-6.7500050768882686E-2</v>
      </c>
      <c r="P77" s="5">
        <v>-0.91062759856512832</v>
      </c>
      <c r="Q77" s="5">
        <v>-1.0159454300643602</v>
      </c>
      <c r="R77" s="5">
        <v>-2.6917821544928655</v>
      </c>
      <c r="S77" s="5">
        <v>0.86307266037881392</v>
      </c>
      <c r="T77" s="5">
        <v>-1.1523817236200704</v>
      </c>
      <c r="U77" s="5">
        <v>-0.41417647235796035</v>
      </c>
      <c r="V77" s="5">
        <v>-2.3624789465373195E-2</v>
      </c>
      <c r="W77" s="5">
        <v>-1.2018877592146716E-3</v>
      </c>
      <c r="X77" s="5">
        <v>2.2090856932137033E-5</v>
      </c>
      <c r="Y77" s="5">
        <v>3.8190475152654947E-6</v>
      </c>
      <c r="Z77" s="5">
        <v>1.660071251481069E-7</v>
      </c>
      <c r="AA77" s="5">
        <v>-9.3582077204898459E-11</v>
      </c>
      <c r="AB77" s="5">
        <v>1.0018729622242953E-11</v>
      </c>
      <c r="AC77" s="5">
        <v>-3.3368007596991461E-17</v>
      </c>
      <c r="AD77" s="5">
        <v>-4.270863546006919E-18</v>
      </c>
      <c r="AE77" s="5">
        <v>3.292739327679853E-20</v>
      </c>
      <c r="AF77" s="5">
        <v>2.979561398165783E-23</v>
      </c>
      <c r="AG77" s="5">
        <v>1.4169678329481138E-27</v>
      </c>
      <c r="AH77" s="5">
        <v>6.8864356396825024E-31</v>
      </c>
      <c r="AI77" s="5">
        <v>1.4714617961531061E-35</v>
      </c>
      <c r="AJ77" s="5">
        <v>7.0613415919957672E-40</v>
      </c>
      <c r="AK77" s="5">
        <v>4.6281166096963822E-45</v>
      </c>
      <c r="AL77" s="5">
        <v>2.3732381976639812E-49</v>
      </c>
      <c r="AM77" s="5">
        <v>2.652043415857005E-55</v>
      </c>
      <c r="AN77" s="5">
        <v>2.0083514127707298E-60</v>
      </c>
      <c r="AO77" s="5">
        <v>2.7786220262068528E-67</v>
      </c>
      <c r="AP77" s="5">
        <v>5.0022887726965936E-72</v>
      </c>
      <c r="AQ77" s="5">
        <v>7.4939195680667069E-80</v>
      </c>
      <c r="AR77" s="5">
        <v>2.2951586951644448E-85</v>
      </c>
      <c r="AS77" s="5"/>
      <c r="AT77" s="5"/>
      <c r="AU77" s="5"/>
      <c r="AV77" s="5"/>
      <c r="AW77" s="5"/>
      <c r="AX77" s="5"/>
      <c r="AY77" s="5"/>
      <c r="AZ77" s="5"/>
      <c r="BA77" s="5"/>
      <c r="BB77" s="5"/>
    </row>
    <row r="78" spans="1:54" x14ac:dyDescent="0.3">
      <c r="A78" s="5">
        <v>16270</v>
      </c>
      <c r="B78" s="5"/>
      <c r="C78" s="5">
        <v>-2.6492845927300097</v>
      </c>
      <c r="D78" s="5">
        <v>-5.4963500229766978E-24</v>
      </c>
      <c r="E78" s="5">
        <v>-9.0377190463066653E-22</v>
      </c>
      <c r="F78" s="5">
        <v>-6.4704307721734755E-18</v>
      </c>
      <c r="G78" s="5">
        <v>-4.9098937528704009E-16</v>
      </c>
      <c r="H78" s="5">
        <v>-9.1497476871530245E-13</v>
      </c>
      <c r="I78" s="5">
        <v>-2.9285878772108997E-11</v>
      </c>
      <c r="J78" s="5">
        <v>-1.9050540692960214E-8</v>
      </c>
      <c r="K78" s="5">
        <v>-4.3056183151833338E-7</v>
      </c>
      <c r="L78" s="5">
        <v>-6.3234140922365192E-5</v>
      </c>
      <c r="M78" s="5">
        <v>-3.4476802711708718E-4</v>
      </c>
      <c r="N78" s="5">
        <v>-3.7371055595190425E-2</v>
      </c>
      <c r="O78" s="5">
        <v>-4.6723295245927762E-2</v>
      </c>
      <c r="P78" s="5">
        <v>-0.70308124964235419</v>
      </c>
      <c r="Q78" s="5">
        <v>-0.87521604748995263</v>
      </c>
      <c r="R78" s="5">
        <v>-2.5882767556409112</v>
      </c>
      <c r="S78" s="5">
        <v>0.92659658950295931</v>
      </c>
      <c r="T78" s="5">
        <v>-1.3818463703880082</v>
      </c>
      <c r="U78" s="5">
        <v>-0.55490332473675497</v>
      </c>
      <c r="V78" s="5">
        <v>-3.5376731945562151E-2</v>
      </c>
      <c r="W78" s="5">
        <v>-2.0122494943184696E-3</v>
      </c>
      <c r="X78" s="5">
        <v>4.1366602747631839E-5</v>
      </c>
      <c r="Y78" s="5">
        <v>8.0013617513806075E-6</v>
      </c>
      <c r="Z78" s="5">
        <v>3.8927835226898564E-7</v>
      </c>
      <c r="AA78" s="5">
        <v>-2.4569990001440588E-10</v>
      </c>
      <c r="AB78" s="5">
        <v>2.9461767439958556E-11</v>
      </c>
      <c r="AC78" s="5">
        <v>-1.0994267730444715E-16</v>
      </c>
      <c r="AD78" s="5">
        <v>-1.577243200840058E-17</v>
      </c>
      <c r="AE78" s="5">
        <v>1.3634690953283678E-19</v>
      </c>
      <c r="AF78" s="5">
        <v>1.3838987686080955E-22</v>
      </c>
      <c r="AG78" s="5">
        <v>7.3847549485591574E-27</v>
      </c>
      <c r="AH78" s="5">
        <v>4.0286154331106209E-30</v>
      </c>
      <c r="AI78" s="5">
        <v>9.6662423991839709E-35</v>
      </c>
      <c r="AJ78" s="5">
        <v>5.2108249531552012E-39</v>
      </c>
      <c r="AK78" s="5">
        <v>3.8379418547442408E-44</v>
      </c>
      <c r="AL78" s="5">
        <v>2.2124608610017281E-48</v>
      </c>
      <c r="AM78" s="5">
        <v>2.7804909245219625E-54</v>
      </c>
      <c r="AN78" s="5">
        <v>2.3689432316606904E-59</v>
      </c>
      <c r="AO78" s="5">
        <v>3.6888171650446261E-66</v>
      </c>
      <c r="AP78" s="5">
        <v>7.4771974984616105E-71</v>
      </c>
      <c r="AQ78" s="5">
        <v>1.2617183269749642E-78</v>
      </c>
      <c r="AR78" s="5">
        <v>4.354330461776048E-84</v>
      </c>
      <c r="AS78" s="5"/>
      <c r="AT78" s="5"/>
      <c r="AU78" s="5"/>
      <c r="AV78" s="5"/>
      <c r="AW78" s="5"/>
      <c r="AX78" s="5"/>
      <c r="AY78" s="5"/>
      <c r="AZ78" s="5"/>
      <c r="BA78" s="5"/>
      <c r="BB78" s="5"/>
    </row>
    <row r="79" spans="1:54" x14ac:dyDescent="0.3">
      <c r="A79" s="5">
        <v>16260</v>
      </c>
      <c r="B79" s="5"/>
      <c r="C79" s="5">
        <v>-2.5937759828862634</v>
      </c>
      <c r="D79" s="5">
        <v>-1.142436288607315E-24</v>
      </c>
      <c r="E79" s="5">
        <v>-2.0880604635624498E-22</v>
      </c>
      <c r="F79" s="5">
        <v>-1.6621864293085281E-18</v>
      </c>
      <c r="G79" s="5">
        <v>-1.402869961195248E-16</v>
      </c>
      <c r="H79" s="5">
        <v>-2.9086436450775711E-13</v>
      </c>
      <c r="I79" s="5">
        <v>-1.036129040257261E-11</v>
      </c>
      <c r="J79" s="5">
        <v>-7.5037095649028497E-9</v>
      </c>
      <c r="K79" s="5">
        <v>-1.8886745629403765E-7</v>
      </c>
      <c r="L79" s="5">
        <v>-3.090058704472058E-5</v>
      </c>
      <c r="M79" s="5">
        <v>-1.8774874985162538E-4</v>
      </c>
      <c r="N79" s="5">
        <v>-2.2686249966368654E-2</v>
      </c>
      <c r="O79" s="5">
        <v>-3.1628694652582522E-2</v>
      </c>
      <c r="P79" s="5">
        <v>-0.53090623575479168</v>
      </c>
      <c r="Q79" s="5">
        <v>-0.73745753765391364</v>
      </c>
      <c r="R79" s="5">
        <v>-2.4343763114891064</v>
      </c>
      <c r="S79" s="5">
        <v>0.97312732301223703</v>
      </c>
      <c r="T79" s="5">
        <v>-1.6210197921319245</v>
      </c>
      <c r="U79" s="5">
        <v>-0.72735093084454772</v>
      </c>
      <c r="V79" s="5">
        <v>-5.1831282066541529E-2</v>
      </c>
      <c r="W79" s="5">
        <v>-3.2965071147033724E-3</v>
      </c>
      <c r="X79" s="5">
        <v>7.5800368343818648E-5</v>
      </c>
      <c r="Y79" s="5">
        <v>1.6405402993552441E-5</v>
      </c>
      <c r="Z79" s="5">
        <v>8.9338367225557817E-7</v>
      </c>
      <c r="AA79" s="5">
        <v>-6.3138125800326704E-10</v>
      </c>
      <c r="AB79" s="5">
        <v>8.4802687335620598E-11</v>
      </c>
      <c r="AC79" s="5">
        <v>-3.5459890038762691E-16</v>
      </c>
      <c r="AD79" s="5">
        <v>-5.7022615980793991E-17</v>
      </c>
      <c r="AE79" s="5">
        <v>5.527507125845949E-19</v>
      </c>
      <c r="AF79" s="5">
        <v>6.2933665678050884E-22</v>
      </c>
      <c r="AG79" s="5">
        <v>3.7685099253604054E-26</v>
      </c>
      <c r="AH79" s="5">
        <v>2.307838763906318E-29</v>
      </c>
      <c r="AI79" s="5">
        <v>6.2185002961218152E-34</v>
      </c>
      <c r="AJ79" s="5">
        <v>3.7659633487958298E-38</v>
      </c>
      <c r="AK79" s="5">
        <v>3.1172668863403514E-43</v>
      </c>
      <c r="AL79" s="5">
        <v>2.0203314216736039E-47</v>
      </c>
      <c r="AM79" s="5">
        <v>2.8556596744620092E-53</v>
      </c>
      <c r="AN79" s="5">
        <v>2.7374435887800901E-58</v>
      </c>
      <c r="AO79" s="5">
        <v>4.7979081509350037E-65</v>
      </c>
      <c r="AP79" s="5">
        <v>1.0950848210044498E-69</v>
      </c>
      <c r="AQ79" s="5">
        <v>2.0815477860127125E-77</v>
      </c>
      <c r="AR79" s="5">
        <v>8.0952920937792619E-83</v>
      </c>
      <c r="AS79" s="5"/>
      <c r="AT79" s="5"/>
      <c r="AU79" s="5"/>
      <c r="AV79" s="5"/>
      <c r="AW79" s="5"/>
      <c r="AX79" s="5"/>
      <c r="AY79" s="5"/>
      <c r="AZ79" s="5"/>
      <c r="BA79" s="5"/>
      <c r="BB79" s="5"/>
    </row>
    <row r="80" spans="1:54" x14ac:dyDescent="0.3">
      <c r="A80" s="5">
        <v>16250</v>
      </c>
      <c r="B80" s="5"/>
      <c r="C80" s="5">
        <v>-2.5732438547010088</v>
      </c>
      <c r="D80" s="5">
        <v>-2.3204636011543321E-25</v>
      </c>
      <c r="E80" s="5">
        <v>-4.7145551583403732E-23</v>
      </c>
      <c r="F80" s="5">
        <v>-4.1731887099233162E-19</v>
      </c>
      <c r="G80" s="5">
        <v>-3.9177156663394647E-17</v>
      </c>
      <c r="H80" s="5">
        <v>-9.0379637737694615E-14</v>
      </c>
      <c r="I80" s="5">
        <v>-3.5834116720117512E-12</v>
      </c>
      <c r="J80" s="5">
        <v>-2.8893534658433538E-9</v>
      </c>
      <c r="K80" s="5">
        <v>-8.0995976351061525E-8</v>
      </c>
      <c r="L80" s="5">
        <v>-1.4763706284931445E-5</v>
      </c>
      <c r="M80" s="5">
        <v>-9.9969983119628991E-5</v>
      </c>
      <c r="N80" s="5">
        <v>-1.346671219650517E-2</v>
      </c>
      <c r="O80" s="5">
        <v>-2.0937735139567409E-2</v>
      </c>
      <c r="P80" s="5">
        <v>-0.39206670787821851</v>
      </c>
      <c r="Q80" s="5">
        <v>-0.60774008770678933</v>
      </c>
      <c r="R80" s="5">
        <v>-2.2395110604015098</v>
      </c>
      <c r="S80" s="5">
        <v>0.99969288717654492</v>
      </c>
      <c r="T80" s="5">
        <v>-1.8602203835651689</v>
      </c>
      <c r="U80" s="5">
        <v>-0.93271261003730943</v>
      </c>
      <c r="V80" s="5">
        <v>-7.4297313838953938E-2</v>
      </c>
      <c r="W80" s="5">
        <v>-5.2840018880694634E-3</v>
      </c>
      <c r="X80" s="5">
        <v>1.3591251889952282E-4</v>
      </c>
      <c r="Y80" s="5">
        <v>3.2915966224382682E-5</v>
      </c>
      <c r="Z80" s="5">
        <v>2.0065158412106295E-6</v>
      </c>
      <c r="AA80" s="5">
        <v>-1.5879448982728933E-9</v>
      </c>
      <c r="AB80" s="5">
        <v>2.3891739772861176E-10</v>
      </c>
      <c r="AC80" s="5">
        <v>-1.1195054352953684E-15</v>
      </c>
      <c r="AD80" s="5">
        <v>-2.0181054549967263E-16</v>
      </c>
      <c r="AE80" s="5">
        <v>2.1937754221141395E-18</v>
      </c>
      <c r="AF80" s="5">
        <v>2.8020202681848977E-21</v>
      </c>
      <c r="AG80" s="5">
        <v>1.8829707327347414E-25</v>
      </c>
      <c r="AH80" s="5">
        <v>1.294572387416809E-28</v>
      </c>
      <c r="AI80" s="5">
        <v>3.9175617763266723E-33</v>
      </c>
      <c r="AJ80" s="5">
        <v>2.6655019433805378E-37</v>
      </c>
      <c r="AK80" s="5">
        <v>2.4797853231134083E-42</v>
      </c>
      <c r="AL80" s="5">
        <v>1.8070303199664763E-46</v>
      </c>
      <c r="AM80" s="5">
        <v>2.8728874593824974E-52</v>
      </c>
      <c r="AN80" s="5">
        <v>3.0988061007880906E-57</v>
      </c>
      <c r="AO80" s="5">
        <v>6.1137409636058822E-64</v>
      </c>
      <c r="AP80" s="5">
        <v>1.5713708074190567E-68</v>
      </c>
      <c r="AQ80" s="5">
        <v>3.3648382209132102E-76</v>
      </c>
      <c r="AR80" s="5">
        <v>1.4747873751348685E-81</v>
      </c>
      <c r="AS80" s="5"/>
      <c r="AT80" s="5"/>
      <c r="AU80" s="5"/>
      <c r="AV80" s="5"/>
      <c r="AW80" s="5"/>
      <c r="AX80" s="5"/>
      <c r="AY80" s="5"/>
      <c r="AZ80" s="5"/>
      <c r="BA80" s="5"/>
      <c r="BB80" s="5"/>
    </row>
    <row r="81" spans="1:54" x14ac:dyDescent="0.3">
      <c r="A81" s="5">
        <v>16240</v>
      </c>
      <c r="B81" s="5"/>
      <c r="C81" s="5">
        <v>-2.5876850658930968</v>
      </c>
      <c r="D81" s="5">
        <v>-4.6055813337424578E-26</v>
      </c>
      <c r="E81" s="5">
        <v>-1.040240086650132E-23</v>
      </c>
      <c r="F81" s="5">
        <v>-1.0239527133857072E-19</v>
      </c>
      <c r="G81" s="5">
        <v>-1.0693021810701361E-17</v>
      </c>
      <c r="H81" s="5">
        <v>-2.744929906330543E-14</v>
      </c>
      <c r="I81" s="5">
        <v>-1.2114033509671157E-12</v>
      </c>
      <c r="J81" s="5">
        <v>-1.0875851081003085E-9</v>
      </c>
      <c r="K81" s="5">
        <v>-3.3957559986849871E-8</v>
      </c>
      <c r="L81" s="5">
        <v>-6.8963558857999952E-6</v>
      </c>
      <c r="M81" s="5">
        <v>-5.2045928062168057E-5</v>
      </c>
      <c r="N81" s="5">
        <v>-7.8165313995911673E-3</v>
      </c>
      <c r="O81" s="5">
        <v>-1.3553795056256146E-2</v>
      </c>
      <c r="P81" s="5">
        <v>-0.28314840600451235</v>
      </c>
      <c r="Q81" s="5">
        <v>-0.48982403331315255</v>
      </c>
      <c r="R81" s="5">
        <v>-2.0150668831510661</v>
      </c>
      <c r="S81" s="5">
        <v>1.0045320520705698</v>
      </c>
      <c r="T81" s="5">
        <v>-2.0881915669254889</v>
      </c>
      <c r="U81" s="5">
        <v>-1.1700683790187203</v>
      </c>
      <c r="V81" s="5">
        <v>-0.10419421291625472</v>
      </c>
      <c r="W81" s="5">
        <v>-8.2868811090824508E-3</v>
      </c>
      <c r="X81" s="5">
        <v>2.38449694160688E-4</v>
      </c>
      <c r="Y81" s="5">
        <v>6.4625740921532527E-5</v>
      </c>
      <c r="Z81" s="5">
        <v>4.4101823907659647E-6</v>
      </c>
      <c r="AA81" s="5">
        <v>-3.9085781108319888E-9</v>
      </c>
      <c r="AB81" s="5">
        <v>6.5880351246260205E-10</v>
      </c>
      <c r="AC81" s="5">
        <v>-3.4595167548110261E-15</v>
      </c>
      <c r="AD81" s="5">
        <v>-6.9915186847545214E-16</v>
      </c>
      <c r="AE81" s="5">
        <v>8.5234732788663962E-18</v>
      </c>
      <c r="AF81" s="5">
        <v>1.2213828872576067E-20</v>
      </c>
      <c r="AG81" s="5">
        <v>9.2117177436844569E-25</v>
      </c>
      <c r="AH81" s="5">
        <v>7.1105188509319416E-28</v>
      </c>
      <c r="AI81" s="5">
        <v>2.4167468180288845E-32</v>
      </c>
      <c r="AJ81" s="5">
        <v>1.8475583223673116E-36</v>
      </c>
      <c r="AK81" s="5">
        <v>1.9319756820882358E-41</v>
      </c>
      <c r="AL81" s="5">
        <v>1.5830224230574064E-45</v>
      </c>
      <c r="AM81" s="5">
        <v>2.8310075070605276E-51</v>
      </c>
      <c r="AN81" s="5">
        <v>3.4362551931366171E-56</v>
      </c>
      <c r="AO81" s="5">
        <v>7.6319508544146749E-63</v>
      </c>
      <c r="AP81" s="5">
        <v>2.2090969590177629E-67</v>
      </c>
      <c r="AQ81" s="5">
        <v>5.3294086359062148E-75</v>
      </c>
      <c r="AR81" s="5">
        <v>2.6326631141378292E-80</v>
      </c>
      <c r="AS81" s="5"/>
      <c r="AT81" s="5"/>
      <c r="AU81" s="5"/>
      <c r="AV81" s="5"/>
      <c r="AW81" s="5"/>
      <c r="AX81" s="5"/>
      <c r="AY81" s="5"/>
      <c r="AZ81" s="5"/>
      <c r="BA81" s="5"/>
      <c r="BB81" s="5"/>
    </row>
    <row r="82" spans="1:54" x14ac:dyDescent="0.3">
      <c r="A82" s="5">
        <v>16230</v>
      </c>
      <c r="B82" s="5"/>
      <c r="C82" s="5">
        <v>-2.6345074082088704</v>
      </c>
      <c r="D82" s="5">
        <v>-8.9318783214826528E-27</v>
      </c>
      <c r="E82" s="5">
        <v>-2.2428664766083191E-24</v>
      </c>
      <c r="F82" s="5">
        <v>-2.4552581154285804E-20</v>
      </c>
      <c r="G82" s="5">
        <v>-2.8523437282329946E-18</v>
      </c>
      <c r="H82" s="5">
        <v>-8.1480627611197853E-15</v>
      </c>
      <c r="I82" s="5">
        <v>-4.0028742084872915E-13</v>
      </c>
      <c r="J82" s="5">
        <v>-4.0017106452844068E-10</v>
      </c>
      <c r="K82" s="5">
        <v>-1.3917402683552654E-8</v>
      </c>
      <c r="L82" s="5">
        <v>-3.1493544250503019E-6</v>
      </c>
      <c r="M82" s="5">
        <v>-2.6491741412203201E-5</v>
      </c>
      <c r="N82" s="5">
        <v>-4.4361097434960249E-3</v>
      </c>
      <c r="O82" s="5">
        <v>-8.5794019821840671E-3</v>
      </c>
      <c r="P82" s="5">
        <v>-0.19996889083554825</v>
      </c>
      <c r="Q82" s="5">
        <v>-0.38608756902451047</v>
      </c>
      <c r="R82" s="5">
        <v>-1.7732856253987008</v>
      </c>
      <c r="S82" s="5">
        <v>0.98728720956346783</v>
      </c>
      <c r="T82" s="5">
        <v>-2.2929174775013976</v>
      </c>
      <c r="U82" s="5">
        <v>-1.4358745895582312</v>
      </c>
      <c r="V82" s="5">
        <v>-0.14295053120399523</v>
      </c>
      <c r="W82" s="5">
        <v>-1.2715131343462365E-2</v>
      </c>
      <c r="X82" s="5">
        <v>4.0932255766587815E-4</v>
      </c>
      <c r="Y82" s="5">
        <v>1.2415555625873729E-4</v>
      </c>
      <c r="Z82" s="5">
        <v>9.4855473755132169E-6</v>
      </c>
      <c r="AA82" s="5">
        <v>-9.4150869972703733E-9</v>
      </c>
      <c r="AB82" s="5">
        <v>1.7779379192865497E-9</v>
      </c>
      <c r="AC82" s="5">
        <v>-1.0463758422527738E-14</v>
      </c>
      <c r="AD82" s="5">
        <v>-2.3708976070365387E-15</v>
      </c>
      <c r="AE82" s="5">
        <v>3.2417933215279998E-17</v>
      </c>
      <c r="AF82" s="5">
        <v>5.2120364196257659E-20</v>
      </c>
      <c r="AG82" s="5">
        <v>4.4120822166434685E-24</v>
      </c>
      <c r="AH82" s="5">
        <v>3.8239581927665515E-27</v>
      </c>
      <c r="AI82" s="5">
        <v>1.4598707829533307E-31</v>
      </c>
      <c r="AJ82" s="5">
        <v>1.2540545818746228E-35</v>
      </c>
      <c r="AK82" s="5">
        <v>1.4740751543507841E-40</v>
      </c>
      <c r="AL82" s="5">
        <v>1.3582210804905745E-44</v>
      </c>
      <c r="AM82" s="5">
        <v>2.7324780209280656E-50</v>
      </c>
      <c r="AN82" s="5">
        <v>3.7325122695556792E-55</v>
      </c>
      <c r="AO82" s="5">
        <v>9.3329858483769656E-62</v>
      </c>
      <c r="AP82" s="5">
        <v>3.0425601576977564E-66</v>
      </c>
      <c r="AQ82" s="5">
        <v>8.2701625627869446E-74</v>
      </c>
      <c r="AR82" s="5">
        <v>4.6048274133275897E-79</v>
      </c>
      <c r="AS82" s="5"/>
      <c r="AT82" s="5"/>
      <c r="AU82" s="5"/>
      <c r="AV82" s="5"/>
      <c r="AW82" s="5"/>
      <c r="AX82" s="5"/>
      <c r="AY82" s="5"/>
      <c r="AZ82" s="5"/>
      <c r="BA82" s="5"/>
      <c r="BB82" s="5"/>
    </row>
    <row r="83" spans="1:54" x14ac:dyDescent="0.3">
      <c r="A83" s="5">
        <v>16220</v>
      </c>
      <c r="B83" s="5"/>
      <c r="C83" s="5">
        <v>-2.7084462394565021</v>
      </c>
      <c r="D83" s="5">
        <v>-1.692510866532863E-27</v>
      </c>
      <c r="E83" s="5">
        <v>-4.7253277640269415E-25</v>
      </c>
      <c r="F83" s="5">
        <v>-5.7530948687457117E-21</v>
      </c>
      <c r="G83" s="5">
        <v>-7.4356496754465111E-19</v>
      </c>
      <c r="H83" s="5">
        <v>-2.3638599150245302E-15</v>
      </c>
      <c r="I83" s="5">
        <v>-1.2927902702122161E-13</v>
      </c>
      <c r="J83" s="5">
        <v>-1.4392288487265297E-10</v>
      </c>
      <c r="K83" s="5">
        <v>-5.5758428016932132E-9</v>
      </c>
      <c r="L83" s="5">
        <v>-1.4059924176556705E-6</v>
      </c>
      <c r="M83" s="5">
        <v>-1.3183261506357925E-5</v>
      </c>
      <c r="N83" s="5">
        <v>-2.4615475323328173E-3</v>
      </c>
      <c r="O83" s="5">
        <v>-5.3100679502875985E-3</v>
      </c>
      <c r="P83" s="5">
        <v>-0.13809788319192751</v>
      </c>
      <c r="Q83" s="5">
        <v>-0.29760293652557124</v>
      </c>
      <c r="R83" s="5">
        <v>-1.526170567639662</v>
      </c>
      <c r="S83" s="5">
        <v>0.94904750826836715</v>
      </c>
      <c r="T83" s="5">
        <v>-2.4626398987450395</v>
      </c>
      <c r="U83" s="5">
        <v>-1.7236375142710376</v>
      </c>
      <c r="V83" s="5">
        <v>-0.19185890550072623</v>
      </c>
      <c r="W83" s="5">
        <v>-1.9086862865861622E-2</v>
      </c>
      <c r="X83" s="5">
        <v>6.8746182739165594E-4</v>
      </c>
      <c r="Y83" s="5">
        <v>2.3338391347206777E-4</v>
      </c>
      <c r="Z83" s="5">
        <v>1.9963772188814988E-5</v>
      </c>
      <c r="AA83" s="5">
        <v>-2.2193947984569399E-8</v>
      </c>
      <c r="AB83" s="5">
        <v>4.6958301829673676E-9</v>
      </c>
      <c r="AC83" s="5">
        <v>-3.097601816107857E-14</v>
      </c>
      <c r="AD83" s="5">
        <v>-7.8695573769026683E-15</v>
      </c>
      <c r="AE83" s="5">
        <v>1.2069269499158209E-16</v>
      </c>
      <c r="AF83" s="5">
        <v>2.177312689339954E-19</v>
      </c>
      <c r="AG83" s="5">
        <v>2.0688796583120553E-23</v>
      </c>
      <c r="AH83" s="5">
        <v>2.0134675947300072E-26</v>
      </c>
      <c r="AI83" s="5">
        <v>8.6347238154625363E-31</v>
      </c>
      <c r="AJ83" s="5">
        <v>8.3352130022965544E-35</v>
      </c>
      <c r="AK83" s="5">
        <v>1.1014147469064396E-39</v>
      </c>
      <c r="AL83" s="5">
        <v>1.1412967190329898E-43</v>
      </c>
      <c r="AM83" s="5">
        <v>2.5831436014861834E-49</v>
      </c>
      <c r="AN83" s="5">
        <v>3.9712288347844852E-54</v>
      </c>
      <c r="AO83" s="5">
        <v>1.1180087590779136E-60</v>
      </c>
      <c r="AP83" s="5">
        <v>4.1052059861332849E-65</v>
      </c>
      <c r="AQ83" s="5">
        <v>1.2573390025718633E-72</v>
      </c>
      <c r="AR83" s="5">
        <v>7.8916312110704043E-78</v>
      </c>
      <c r="AS83" s="5"/>
      <c r="AT83" s="5"/>
      <c r="AU83" s="5"/>
      <c r="AV83" s="5"/>
      <c r="AW83" s="5"/>
      <c r="AX83" s="5"/>
      <c r="AY83" s="5"/>
      <c r="AZ83" s="5"/>
      <c r="BA83" s="5"/>
      <c r="BB83" s="5"/>
    </row>
    <row r="84" spans="1:54" x14ac:dyDescent="0.3">
      <c r="A84" s="5">
        <v>16210</v>
      </c>
      <c r="B84" s="5"/>
      <c r="C84" s="5">
        <v>-2.8017902646946751</v>
      </c>
      <c r="D84" s="5">
        <v>-3.1335173073547824E-28</v>
      </c>
      <c r="E84" s="5">
        <v>-9.7274904706683986E-26</v>
      </c>
      <c r="F84" s="5">
        <v>-1.3172698482409697E-21</v>
      </c>
      <c r="G84" s="5">
        <v>-1.8942329071756043E-19</v>
      </c>
      <c r="H84" s="5">
        <v>-6.7021655339558245E-16</v>
      </c>
      <c r="I84" s="5">
        <v>-4.0807405384550152E-14</v>
      </c>
      <c r="J84" s="5">
        <v>-5.0593837516866056E-11</v>
      </c>
      <c r="K84" s="5">
        <v>-2.1836113675319207E-9</v>
      </c>
      <c r="L84" s="5">
        <v>-6.1360078561897253E-7</v>
      </c>
      <c r="M84" s="5">
        <v>-6.4136579327859394E-6</v>
      </c>
      <c r="N84" s="5">
        <v>-1.3354077880079506E-3</v>
      </c>
      <c r="O84" s="5">
        <v>-3.2134543053893043E-3</v>
      </c>
      <c r="P84" s="5">
        <v>-9.3254530117322335E-2</v>
      </c>
      <c r="Q84" s="5">
        <v>-0.22432432622720389</v>
      </c>
      <c r="R84" s="5">
        <v>-1.2845314575849782</v>
      </c>
      <c r="S84" s="5">
        <v>0.8922350929036803</v>
      </c>
      <c r="T84" s="5">
        <v>-2.5869617590798226</v>
      </c>
      <c r="U84" s="5">
        <v>-2.0238660906472403</v>
      </c>
      <c r="V84" s="5">
        <v>-0.25189204377762847</v>
      </c>
      <c r="W84" s="5">
        <v>-2.802944750014922E-2</v>
      </c>
      <c r="X84" s="5">
        <v>1.129608249221968E-3</v>
      </c>
      <c r="Y84" s="5">
        <v>4.2924199509053245E-4</v>
      </c>
      <c r="Z84" s="5">
        <v>4.1113041595452937E-5</v>
      </c>
      <c r="AA84" s="5">
        <v>-5.1195518459231998E-8</v>
      </c>
      <c r="AB84" s="5">
        <v>1.2137403366544732E-8</v>
      </c>
      <c r="AC84" s="5">
        <v>-8.9745285000028657E-14</v>
      </c>
      <c r="AD84" s="5">
        <v>-2.5566226341653162E-14</v>
      </c>
      <c r="AE84" s="5">
        <v>4.3983137915138435E-16</v>
      </c>
      <c r="AF84" s="5">
        <v>8.9037831801293382E-19</v>
      </c>
      <c r="AG84" s="5">
        <v>9.4972576091855873E-23</v>
      </c>
      <c r="AH84" s="5">
        <v>1.0379550691824522E-25</v>
      </c>
      <c r="AI84" s="5">
        <v>5.0005299391957205E-30</v>
      </c>
      <c r="AJ84" s="5">
        <v>5.4247753610036932E-34</v>
      </c>
      <c r="AK84" s="5">
        <v>8.0589468035337602E-39</v>
      </c>
      <c r="AL84" s="5">
        <v>9.3919173592080321E-43</v>
      </c>
      <c r="AM84" s="5">
        <v>2.3916607031462111E-48</v>
      </c>
      <c r="AN84" s="5">
        <v>4.138465932050898E-53</v>
      </c>
      <c r="AO84" s="5">
        <v>1.311874734785957E-59</v>
      </c>
      <c r="AP84" s="5">
        <v>5.4260671337355331E-64</v>
      </c>
      <c r="AQ84" s="5">
        <v>1.872738463153541E-71</v>
      </c>
      <c r="AR84" s="5">
        <v>1.3250695858290854E-76</v>
      </c>
      <c r="AS84" s="5"/>
      <c r="AT84" s="5"/>
      <c r="AU84" s="5"/>
      <c r="AV84" s="5"/>
      <c r="AW84" s="5"/>
      <c r="AX84" s="5"/>
      <c r="AY84" s="5"/>
      <c r="AZ84" s="5"/>
      <c r="BA84" s="5"/>
      <c r="BB84" s="5"/>
    </row>
    <row r="85" spans="1:54" x14ac:dyDescent="0.3">
      <c r="A85" s="5">
        <v>16200</v>
      </c>
      <c r="B85" s="5"/>
      <c r="C85" s="5">
        <v>-2.904903672166161</v>
      </c>
      <c r="D85" s="5">
        <v>-5.6679536697524018E-29</v>
      </c>
      <c r="E85" s="5">
        <v>-1.9565532861511204E-26</v>
      </c>
      <c r="F85" s="5">
        <v>-2.9471244075841888E-22</v>
      </c>
      <c r="G85" s="5">
        <v>-4.7154911420542937E-20</v>
      </c>
      <c r="H85" s="5">
        <v>-1.8570189917895768E-16</v>
      </c>
      <c r="I85" s="5">
        <v>-1.2588861006237875E-14</v>
      </c>
      <c r="J85" s="5">
        <v>-1.7383242539916366E-11</v>
      </c>
      <c r="K85" s="5">
        <v>-8.3586186883472152E-10</v>
      </c>
      <c r="L85" s="5">
        <v>-2.6176537768811036E-7</v>
      </c>
      <c r="M85" s="5">
        <v>-3.0502905080288009E-6</v>
      </c>
      <c r="N85" s="5">
        <v>-7.0827394981781808E-4</v>
      </c>
      <c r="O85" s="5">
        <v>-1.9013197344443043E-3</v>
      </c>
      <c r="P85" s="5">
        <v>-6.1573410867863186E-2</v>
      </c>
      <c r="Q85" s="5">
        <v>-0.16534282716124421</v>
      </c>
      <c r="R85" s="5">
        <v>-1.0572697405655684</v>
      </c>
      <c r="S85" s="5">
        <v>0.82035095313192696</v>
      </c>
      <c r="T85" s="5">
        <v>-2.6578954144846247</v>
      </c>
      <c r="U85" s="5">
        <v>-2.3243751626784097</v>
      </c>
      <c r="V85" s="5">
        <v>-0.3234934417782952</v>
      </c>
      <c r="W85" s="5">
        <v>-4.026642604123444E-2</v>
      </c>
      <c r="X85" s="5">
        <v>1.8158743706542916E-3</v>
      </c>
      <c r="Y85" s="5">
        <v>7.7240019759425228E-4</v>
      </c>
      <c r="Z85" s="5">
        <v>8.2842996125632057E-5</v>
      </c>
      <c r="AA85" s="5">
        <v>-1.1555770626139543E-7</v>
      </c>
      <c r="AB85" s="5">
        <v>3.0700063059224088E-8</v>
      </c>
      <c r="AC85" s="5">
        <v>-2.5446517956760558E-13</v>
      </c>
      <c r="AD85" s="5">
        <v>-8.1291345525907594E-14</v>
      </c>
      <c r="AE85" s="5">
        <v>1.5688577987937422E-15</v>
      </c>
      <c r="AF85" s="5">
        <v>3.5641122859616957E-18</v>
      </c>
      <c r="AG85" s="5">
        <v>4.2679096858420007E-22</v>
      </c>
      <c r="AH85" s="5">
        <v>5.2383867772398982E-25</v>
      </c>
      <c r="AI85" s="5">
        <v>2.8353057191924155E-29</v>
      </c>
      <c r="AJ85" s="5">
        <v>3.4569602163451575E-33</v>
      </c>
      <c r="AK85" s="5">
        <v>5.7741045643047423E-38</v>
      </c>
      <c r="AL85" s="5">
        <v>7.5686844409846353E-42</v>
      </c>
      <c r="AM85" s="5">
        <v>2.1686657482719955E-47</v>
      </c>
      <c r="AN85" s="5">
        <v>4.2240357625207357E-52</v>
      </c>
      <c r="AO85" s="5">
        <v>1.5078045916215957E-58</v>
      </c>
      <c r="AP85" s="5">
        <v>7.0254283498267913E-63</v>
      </c>
      <c r="AQ85" s="5">
        <v>2.7325701598467797E-70</v>
      </c>
      <c r="AR85" s="5">
        <v>2.1797774534308066E-75</v>
      </c>
      <c r="AS85" s="5"/>
      <c r="AT85" s="5"/>
      <c r="AU85" s="5"/>
      <c r="AV85" s="5"/>
      <c r="AW85" s="5"/>
      <c r="AX85" s="5"/>
      <c r="AY85" s="5"/>
      <c r="AZ85" s="5"/>
      <c r="BA85" s="5"/>
      <c r="BB85" s="5"/>
    </row>
    <row r="86" spans="1:54" x14ac:dyDescent="0.3">
      <c r="A86" s="5">
        <v>16190</v>
      </c>
      <c r="B86" s="5"/>
      <c r="C86" s="5">
        <v>-3.0069867683757776</v>
      </c>
      <c r="D86" s="5">
        <v>-1.0016029687694953E-29</v>
      </c>
      <c r="E86" s="5">
        <v>-3.8449095503318813E-27</v>
      </c>
      <c r="F86" s="5">
        <v>-6.44249835083147E-23</v>
      </c>
      <c r="G86" s="5">
        <v>-1.147047098505705E-20</v>
      </c>
      <c r="H86" s="5">
        <v>-5.0281360334289819E-17</v>
      </c>
      <c r="I86" s="5">
        <v>-3.7953530055851698E-15</v>
      </c>
      <c r="J86" s="5">
        <v>-5.8372880915123209E-12</v>
      </c>
      <c r="K86" s="5">
        <v>-3.1273020277080356E-10</v>
      </c>
      <c r="L86" s="5">
        <v>-1.0915501907852597E-7</v>
      </c>
      <c r="M86" s="5">
        <v>-1.4181134367400153E-6</v>
      </c>
      <c r="N86" s="5">
        <v>-3.6724190411264806E-4</v>
      </c>
      <c r="O86" s="5">
        <v>-1.0998440457564685E-3</v>
      </c>
      <c r="P86" s="5">
        <v>-3.9750155096522646E-2</v>
      </c>
      <c r="Q86" s="5">
        <v>-0.11916430777914508</v>
      </c>
      <c r="R86" s="5">
        <v>-0.85095835340164128</v>
      </c>
      <c r="S86" s="5">
        <v>0.73761749005331423</v>
      </c>
      <c r="T86" s="5">
        <v>-2.6707096686885241</v>
      </c>
      <c r="U86" s="5">
        <v>-2.6109674723494694</v>
      </c>
      <c r="V86" s="5">
        <v>-0.40636590085168961</v>
      </c>
      <c r="W86" s="5">
        <v>-5.6585145314607663E-2</v>
      </c>
      <c r="X86" s="5">
        <v>2.8556481617031371E-3</v>
      </c>
      <c r="Y86" s="5">
        <v>1.3597959647081554E-3</v>
      </c>
      <c r="Z86" s="5">
        <v>1.6332532372824107E-4</v>
      </c>
      <c r="AA86" s="5">
        <v>-2.5522185249030743E-7</v>
      </c>
      <c r="AB86" s="5">
        <v>7.5986293056346359E-8</v>
      </c>
      <c r="AC86" s="5">
        <v>-7.0608701008077132E-13</v>
      </c>
      <c r="AD86" s="5">
        <v>-2.5296815764511702E-13</v>
      </c>
      <c r="AE86" s="5">
        <v>5.4771626636699817E-15</v>
      </c>
      <c r="AF86" s="5">
        <v>1.3964770092699514E-17</v>
      </c>
      <c r="AG86" s="5">
        <v>1.87745205582523E-21</v>
      </c>
      <c r="AH86" s="5">
        <v>2.588119487929644E-24</v>
      </c>
      <c r="AI86" s="5">
        <v>1.5739202850707129E-28</v>
      </c>
      <c r="AJ86" s="5">
        <v>2.1569362271587777E-32</v>
      </c>
      <c r="AK86" s="5">
        <v>4.0509112234551362E-37</v>
      </c>
      <c r="AL86" s="5">
        <v>5.9728249812623571E-41</v>
      </c>
      <c r="AM86" s="5">
        <v>1.9257972325475522E-46</v>
      </c>
      <c r="AN86" s="5">
        <v>4.2225267462004983E-51</v>
      </c>
      <c r="AO86" s="5">
        <v>1.6974078850315303E-57</v>
      </c>
      <c r="AP86" s="5">
        <v>8.9100647579658722E-62</v>
      </c>
      <c r="AQ86" s="5">
        <v>3.905871659421353E-69</v>
      </c>
      <c r="AR86" s="5">
        <v>3.5129360225761094E-74</v>
      </c>
      <c r="AS86" s="5"/>
      <c r="AT86" s="5"/>
      <c r="AU86" s="5"/>
      <c r="AV86" s="5"/>
      <c r="AW86" s="5"/>
      <c r="AX86" s="5"/>
      <c r="AY86" s="5"/>
      <c r="AZ86" s="5"/>
      <c r="BA86" s="5"/>
      <c r="BB86" s="5"/>
    </row>
    <row r="87" spans="1:54" x14ac:dyDescent="0.3">
      <c r="A87" s="5">
        <v>16180</v>
      </c>
      <c r="B87" s="5"/>
      <c r="C87" s="5">
        <v>-3.0969805825631931</v>
      </c>
      <c r="D87" s="5">
        <v>-1.7291057163356882E-30</v>
      </c>
      <c r="E87" s="5">
        <v>-7.3818583234275333E-28</v>
      </c>
      <c r="F87" s="5">
        <v>-1.3760172439621014E-23</v>
      </c>
      <c r="G87" s="5">
        <v>-2.7263270282063207E-21</v>
      </c>
      <c r="H87" s="5">
        <v>-1.3303589206497463E-17</v>
      </c>
      <c r="I87" s="5">
        <v>-1.1181958740514354E-15</v>
      </c>
      <c r="J87" s="5">
        <v>-1.9156685220240687E-12</v>
      </c>
      <c r="K87" s="5">
        <v>-1.1435707741518514E-10</v>
      </c>
      <c r="L87" s="5">
        <v>-4.4489981246723824E-8</v>
      </c>
      <c r="M87" s="5">
        <v>-6.4446143545769966E-7</v>
      </c>
      <c r="N87" s="5">
        <v>-1.8614383643084586E-4</v>
      </c>
      <c r="O87" s="5">
        <v>-6.2198783684638923E-4</v>
      </c>
      <c r="P87" s="5">
        <v>-2.5089310593286025E-2</v>
      </c>
      <c r="Q87" s="5">
        <v>-8.3973229836584187E-2</v>
      </c>
      <c r="R87" s="5">
        <v>-0.66972154473083589</v>
      </c>
      <c r="S87" s="5">
        <v>0.64856858778443882</v>
      </c>
      <c r="T87" s="5">
        <v>-2.6244510155046785</v>
      </c>
      <c r="U87" s="5">
        <v>-2.8684653399996183</v>
      </c>
      <c r="V87" s="5">
        <v>-0.49928894073602559</v>
      </c>
      <c r="W87" s="5">
        <v>-7.7781227369231737E-2</v>
      </c>
      <c r="X87" s="5">
        <v>4.3930565130867755E-3</v>
      </c>
      <c r="Y87" s="5">
        <v>2.3419552691273759E-3</v>
      </c>
      <c r="Z87" s="5">
        <v>3.1503232019599312E-4</v>
      </c>
      <c r="AA87" s="5">
        <v>-5.515325234529629E-7</v>
      </c>
      <c r="AB87" s="5">
        <v>1.8403318644981672E-7</v>
      </c>
      <c r="AC87" s="5">
        <v>-1.9172716219954006E-12</v>
      </c>
      <c r="AD87" s="5">
        <v>-7.7039548902854379E-13</v>
      </c>
      <c r="AE87" s="5">
        <v>1.8714786925200177E-14</v>
      </c>
      <c r="AF87" s="5">
        <v>5.3555533897419982E-17</v>
      </c>
      <c r="AG87" s="5">
        <v>8.0842865925221648E-21</v>
      </c>
      <c r="AH87" s="5">
        <v>1.251761113447255E-23</v>
      </c>
      <c r="AI87" s="5">
        <v>8.5535658689249708E-28</v>
      </c>
      <c r="AJ87" s="5">
        <v>1.3176292374073198E-31</v>
      </c>
      <c r="AK87" s="5">
        <v>2.7826928134370194E-36</v>
      </c>
      <c r="AL87" s="5">
        <v>4.6154622784699459E-40</v>
      </c>
      <c r="AM87" s="5">
        <v>1.6746968104764706E-45</v>
      </c>
      <c r="AN87" s="5">
        <v>4.1338689356363401E-50</v>
      </c>
      <c r="AO87" s="5">
        <v>1.8715383017730209E-56</v>
      </c>
      <c r="AP87" s="5">
        <v>1.1068588631804454E-60</v>
      </c>
      <c r="AQ87" s="5">
        <v>5.4689007526706968E-68</v>
      </c>
      <c r="AR87" s="5">
        <v>5.5462053803593665E-73</v>
      </c>
      <c r="AS87" s="5"/>
      <c r="AT87" s="5"/>
      <c r="AU87" s="5"/>
      <c r="AV87" s="5"/>
      <c r="AW87" s="5"/>
      <c r="AX87" s="5"/>
      <c r="AY87" s="5"/>
      <c r="AZ87" s="5"/>
      <c r="BA87" s="5"/>
      <c r="BB87" s="5"/>
    </row>
    <row r="88" spans="1:54" x14ac:dyDescent="0.3">
      <c r="A88" s="5">
        <v>16170</v>
      </c>
      <c r="B88" s="5"/>
      <c r="C88" s="5">
        <v>-3.1644994576657801</v>
      </c>
      <c r="D88" s="5">
        <v>-2.9159870742725539E-31</v>
      </c>
      <c r="E88" s="5">
        <v>-1.3845604514373249E-28</v>
      </c>
      <c r="F88" s="5">
        <v>-2.8713669253003122E-24</v>
      </c>
      <c r="G88" s="5">
        <v>-6.3313833127581993E-22</v>
      </c>
      <c r="H88" s="5">
        <v>-3.439405500776907E-18</v>
      </c>
      <c r="I88" s="5">
        <v>-3.2193279290837483E-16</v>
      </c>
      <c r="J88" s="5">
        <v>-6.143844014083932E-13</v>
      </c>
      <c r="K88" s="5">
        <v>-4.0869177630840499E-11</v>
      </c>
      <c r="L88" s="5">
        <v>-1.7723500428068127E-8</v>
      </c>
      <c r="M88" s="5">
        <v>-2.862733259602852E-7</v>
      </c>
      <c r="N88" s="5">
        <v>-9.2230038212901054E-5</v>
      </c>
      <c r="O88" s="5">
        <v>-3.4386610868719278E-4</v>
      </c>
      <c r="P88" s="5">
        <v>-1.5481919881620704E-2</v>
      </c>
      <c r="Q88" s="5">
        <v>-5.7856384090381754E-2</v>
      </c>
      <c r="R88" s="5">
        <v>-0.51537775762438975</v>
      </c>
      <c r="S88" s="5">
        <v>0.55764243298283278</v>
      </c>
      <c r="T88" s="5">
        <v>-2.5220594223184558</v>
      </c>
      <c r="U88" s="5">
        <v>-3.0820008068928026</v>
      </c>
      <c r="V88" s="5">
        <v>-0.60000057865436651</v>
      </c>
      <c r="W88" s="5">
        <v>-0.1045784773082284</v>
      </c>
      <c r="X88" s="5">
        <v>6.6108038848674043E-3</v>
      </c>
      <c r="Y88" s="5">
        <v>3.9458371290878643E-3</v>
      </c>
      <c r="Z88" s="5">
        <v>5.944876302411339E-4</v>
      </c>
      <c r="AA88" s="5">
        <v>-1.1661140720556932E-6</v>
      </c>
      <c r="AB88" s="5">
        <v>4.3611826791475856E-7</v>
      </c>
      <c r="AC88" s="5">
        <v>-5.0943293210147845E-12</v>
      </c>
      <c r="AD88" s="5">
        <v>-2.2959919252673192E-12</v>
      </c>
      <c r="AE88" s="5">
        <v>6.2582626657457596E-14</v>
      </c>
      <c r="AF88" s="5">
        <v>2.0102291564520796E-16</v>
      </c>
      <c r="AG88" s="5">
        <v>3.4073464772337465E-20</v>
      </c>
      <c r="AH88" s="5">
        <v>5.9264078793901458E-23</v>
      </c>
      <c r="AI88" s="5">
        <v>4.5506760936223668E-27</v>
      </c>
      <c r="AJ88" s="5">
        <v>7.8803370200395756E-31</v>
      </c>
      <c r="AK88" s="5">
        <v>1.8715651975549524E-35</v>
      </c>
      <c r="AL88" s="5">
        <v>3.492282618328926E-39</v>
      </c>
      <c r="AM88" s="5">
        <v>1.4261076098192271E-44</v>
      </c>
      <c r="AN88" s="5">
        <v>3.9633577932070765E-49</v>
      </c>
      <c r="AO88" s="5">
        <v>2.0209958664059731E-55</v>
      </c>
      <c r="AP88" s="5">
        <v>1.3467589149117024E-59</v>
      </c>
      <c r="AQ88" s="5">
        <v>7.5006771194578354E-67</v>
      </c>
      <c r="AR88" s="5">
        <v>8.5777275531903346E-72</v>
      </c>
      <c r="AS88" s="5"/>
      <c r="AT88" s="5"/>
      <c r="AU88" s="5"/>
      <c r="AV88" s="5"/>
      <c r="AW88" s="5"/>
      <c r="AX88" s="5"/>
      <c r="AY88" s="5"/>
      <c r="AZ88" s="5"/>
      <c r="BA88" s="5"/>
      <c r="BB88" s="5"/>
    </row>
    <row r="89" spans="1:54" x14ac:dyDescent="0.3">
      <c r="A89" s="5">
        <v>16160</v>
      </c>
      <c r="B89" s="5"/>
      <c r="C89" s="5">
        <v>-3.2006731521584504</v>
      </c>
      <c r="D89" s="5">
        <v>-4.8036259020185205E-32</v>
      </c>
      <c r="E89" s="5">
        <v>-2.5369169110133997E-29</v>
      </c>
      <c r="F89" s="5">
        <v>-5.8536974077289891E-25</v>
      </c>
      <c r="G89" s="5">
        <v>-1.4365632832716569E-22</v>
      </c>
      <c r="H89" s="5">
        <v>-8.6882489727876388E-19</v>
      </c>
      <c r="I89" s="5">
        <v>-9.0568209035493236E-17</v>
      </c>
      <c r="J89" s="5">
        <v>-1.9255385846587303E-13</v>
      </c>
      <c r="K89" s="5">
        <v>-1.4274143559291357E-11</v>
      </c>
      <c r="L89" s="5">
        <v>-6.9006064266204045E-9</v>
      </c>
      <c r="M89" s="5">
        <v>-1.2429239960815465E-7</v>
      </c>
      <c r="N89" s="5">
        <v>-4.4668894400681989E-5</v>
      </c>
      <c r="O89" s="5">
        <v>-1.85838366352996E-4</v>
      </c>
      <c r="P89" s="5">
        <v>-9.3396145345560171E-3</v>
      </c>
      <c r="Q89" s="5">
        <v>-3.8972600221213044E-2</v>
      </c>
      <c r="R89" s="5">
        <v>-0.38777914131386082</v>
      </c>
      <c r="S89" s="5">
        <v>0.46882729239329179</v>
      </c>
      <c r="T89" s="5">
        <v>-2.3700593302383202</v>
      </c>
      <c r="U89" s="5">
        <v>-3.2384181985864657</v>
      </c>
      <c r="V89" s="5">
        <v>-0.70517760084452397</v>
      </c>
      <c r="W89" s="5">
        <v>-0.13752673166552182</v>
      </c>
      <c r="X89" s="5">
        <v>9.7308170143948682E-3</v>
      </c>
      <c r="Y89" s="5">
        <v>6.5033573808880151E-3</v>
      </c>
      <c r="Z89" s="5">
        <v>1.0974857563120291E-3</v>
      </c>
      <c r="AA89" s="5">
        <v>-2.4121807814087137E-6</v>
      </c>
      <c r="AB89" s="5">
        <v>1.0112114180942556E-6</v>
      </c>
      <c r="AC89" s="5">
        <v>-1.3244961016907955E-11</v>
      </c>
      <c r="AD89" s="5">
        <v>-6.6960412092807234E-12</v>
      </c>
      <c r="AE89" s="5">
        <v>2.0480698386805444E-13</v>
      </c>
      <c r="AF89" s="5">
        <v>7.3848196695292197E-16</v>
      </c>
      <c r="AG89" s="5">
        <v>1.405643352169608E-19</v>
      </c>
      <c r="AH89" s="5">
        <v>2.746484216289146E-22</v>
      </c>
      <c r="AI89" s="5">
        <v>2.3700170517975858E-26</v>
      </c>
      <c r="AJ89" s="5">
        <v>4.6139685046269813E-30</v>
      </c>
      <c r="AK89" s="5">
        <v>1.2324078702944269E-34</v>
      </c>
      <c r="AL89" s="5">
        <v>2.5872894176416981E-38</v>
      </c>
      <c r="AM89" s="5">
        <v>1.1891635902122241E-43</v>
      </c>
      <c r="AN89" s="5">
        <v>3.7211305964973881E-48</v>
      </c>
      <c r="AO89" s="5">
        <v>2.1373180038707641E-54</v>
      </c>
      <c r="AP89" s="5">
        <v>1.6049316731487764E-58</v>
      </c>
      <c r="AQ89" s="5">
        <v>1.0076324530684056E-65</v>
      </c>
      <c r="AR89" s="5">
        <v>1.2995173198079992E-70</v>
      </c>
      <c r="AS89" s="5"/>
      <c r="AT89" s="5"/>
      <c r="AU89" s="5"/>
      <c r="AV89" s="5"/>
      <c r="AW89" s="5"/>
      <c r="AX89" s="5"/>
      <c r="AY89" s="5"/>
      <c r="AZ89" s="5"/>
      <c r="BA89" s="5"/>
      <c r="BB89" s="5"/>
    </row>
    <row r="90" spans="1:54" x14ac:dyDescent="0.3">
      <c r="A90" s="5">
        <v>16150</v>
      </c>
      <c r="B90" s="5"/>
      <c r="C90" s="5">
        <v>-3.1987963889092281</v>
      </c>
      <c r="D90" s="5">
        <v>-7.7295406535594188E-33</v>
      </c>
      <c r="E90" s="5">
        <v>-4.5407761594449418E-30</v>
      </c>
      <c r="F90" s="5">
        <v>-1.1658161367412783E-25</v>
      </c>
      <c r="G90" s="5">
        <v>-3.1844754810446041E-23</v>
      </c>
      <c r="H90" s="5">
        <v>-2.1443564852717735E-19</v>
      </c>
      <c r="I90" s="5">
        <v>-2.4896089676627574E-17</v>
      </c>
      <c r="J90" s="5">
        <v>-5.8970946712899274E-14</v>
      </c>
      <c r="K90" s="5">
        <v>-4.8719987753905281E-12</v>
      </c>
      <c r="L90" s="5">
        <v>-2.6257729629410825E-9</v>
      </c>
      <c r="M90" s="5">
        <v>-5.2743593082058572E-8</v>
      </c>
      <c r="N90" s="5">
        <v>-2.1146030404942362E-5</v>
      </c>
      <c r="O90" s="5">
        <v>-9.8175176550914121E-5</v>
      </c>
      <c r="P90" s="5">
        <v>-5.5078608321773182E-3</v>
      </c>
      <c r="Q90" s="5">
        <v>-2.5665338674500805E-2</v>
      </c>
      <c r="R90" s="5">
        <v>-0.28526762289450686</v>
      </c>
      <c r="S90" s="5">
        <v>0.3853976470037318</v>
      </c>
      <c r="T90" s="5">
        <v>-2.1778709821212674</v>
      </c>
      <c r="U90" s="5">
        <v>-3.3276080126445948</v>
      </c>
      <c r="V90" s="5">
        <v>-0.81054010414692335</v>
      </c>
      <c r="W90" s="5">
        <v>-0.17688511785525998</v>
      </c>
      <c r="X90" s="5">
        <v>1.4009866716704424E-2</v>
      </c>
      <c r="Y90" s="5">
        <v>1.048470334169087E-2</v>
      </c>
      <c r="Z90" s="5">
        <v>1.9820085055191872E-3</v>
      </c>
      <c r="AA90" s="5">
        <v>-4.8815732203458612E-6</v>
      </c>
      <c r="AB90" s="5">
        <v>2.2939897466036002E-6</v>
      </c>
      <c r="AC90" s="5">
        <v>-3.3694340039673495E-11</v>
      </c>
      <c r="AD90" s="5">
        <v>-1.910906156025635E-11</v>
      </c>
      <c r="AE90" s="5">
        <v>6.559038711024975E-13</v>
      </c>
      <c r="AF90" s="5">
        <v>2.6550319706759415E-15</v>
      </c>
      <c r="AG90" s="5">
        <v>5.6754551747544843E-19</v>
      </c>
      <c r="AH90" s="5">
        <v>1.2458353864825782E-21</v>
      </c>
      <c r="AI90" s="5">
        <v>1.2082488193720156E-25</v>
      </c>
      <c r="AJ90" s="5">
        <v>2.6446323220891902E-29</v>
      </c>
      <c r="AK90" s="5">
        <v>7.9450454955813206E-34</v>
      </c>
      <c r="AL90" s="5">
        <v>1.8767427608149488E-37</v>
      </c>
      <c r="AM90" s="5">
        <v>9.7092750714245784E-43</v>
      </c>
      <c r="AN90" s="5">
        <v>3.421167457296297E-47</v>
      </c>
      <c r="AO90" s="5">
        <v>2.2135668815985977E-53</v>
      </c>
      <c r="AP90" s="5">
        <v>1.8731610802265842E-57</v>
      </c>
      <c r="AQ90" s="5">
        <v>1.3258302415086285E-64</v>
      </c>
      <c r="AR90" s="5">
        <v>1.9284496837594141E-69</v>
      </c>
      <c r="AS90" s="5"/>
      <c r="AT90" s="5"/>
      <c r="AU90" s="5"/>
      <c r="AV90" s="5"/>
      <c r="AW90" s="5"/>
      <c r="AX90" s="5"/>
      <c r="AY90" s="5"/>
      <c r="AZ90" s="5"/>
      <c r="BA90" s="5"/>
      <c r="BB90" s="5"/>
    </row>
    <row r="91" spans="1:54" x14ac:dyDescent="0.3">
      <c r="A91" s="5">
        <v>16140</v>
      </c>
      <c r="B91" s="5"/>
      <c r="C91" s="5">
        <v>-3.1547154686053616</v>
      </c>
      <c r="D91" s="5">
        <v>-1.2148438645972075E-33</v>
      </c>
      <c r="E91" s="5">
        <v>-7.9389826898867525E-31</v>
      </c>
      <c r="F91" s="5">
        <v>-2.2681380886609646E-26</v>
      </c>
      <c r="G91" s="5">
        <v>-6.8963532988744941E-24</v>
      </c>
      <c r="H91" s="5">
        <v>-5.1708156512193241E-20</v>
      </c>
      <c r="I91" s="5">
        <v>-6.6867151378466751E-18</v>
      </c>
      <c r="J91" s="5">
        <v>-1.7647344549558092E-14</v>
      </c>
      <c r="K91" s="5">
        <v>-1.6249830178343029E-12</v>
      </c>
      <c r="L91" s="5">
        <v>-9.7642946212062182E-10</v>
      </c>
      <c r="M91" s="5">
        <v>-2.1874491791035615E-8</v>
      </c>
      <c r="N91" s="5">
        <v>-9.784193688263358E-6</v>
      </c>
      <c r="O91" s="5">
        <v>-5.0695574877593041E-5</v>
      </c>
      <c r="P91" s="5">
        <v>-3.1751819188878885E-3</v>
      </c>
      <c r="Q91" s="5">
        <v>-1.6523268280861945E-2</v>
      </c>
      <c r="R91" s="5">
        <v>-0.2051689519977547</v>
      </c>
      <c r="S91" s="5">
        <v>0.30976063215144889</v>
      </c>
      <c r="T91" s="5">
        <v>-1.9568432249940475</v>
      </c>
      <c r="U91" s="5">
        <v>-3.3435852601103377</v>
      </c>
      <c r="V91" s="5">
        <v>-0.91109081239652134</v>
      </c>
      <c r="W91" s="5">
        <v>-0.22250351310335023</v>
      </c>
      <c r="X91" s="5">
        <v>1.9728335423979788E-2</v>
      </c>
      <c r="Y91" s="5">
        <v>1.6533958676170246E-2</v>
      </c>
      <c r="Z91" s="5">
        <v>3.5014250811978968E-3</v>
      </c>
      <c r="AA91" s="5">
        <v>-9.664359802365747E-6</v>
      </c>
      <c r="AB91" s="5">
        <v>5.0913743343630649E-6</v>
      </c>
      <c r="AC91" s="5">
        <v>-8.386641754752731E-11</v>
      </c>
      <c r="AD91" s="5">
        <v>-5.3360069377197259E-11</v>
      </c>
      <c r="AE91" s="5">
        <v>2.0555234034580161E-12</v>
      </c>
      <c r="AF91" s="5">
        <v>9.3415196023520555E-15</v>
      </c>
      <c r="AG91" s="5">
        <v>2.2427216805062374E-18</v>
      </c>
      <c r="AH91" s="5">
        <v>5.5312674819475002E-21</v>
      </c>
      <c r="AI91" s="5">
        <v>6.0293868283872448E-25</v>
      </c>
      <c r="AJ91" s="5">
        <v>1.4838819597185076E-28</v>
      </c>
      <c r="AK91" s="5">
        <v>5.0143346160778334E-33</v>
      </c>
      <c r="AL91" s="5">
        <v>1.3328191013431381E-36</v>
      </c>
      <c r="AM91" s="5">
        <v>7.7619449101730114E-42</v>
      </c>
      <c r="AN91" s="5">
        <v>3.0799540236437466E-46</v>
      </c>
      <c r="AO91" s="5">
        <v>2.2450120235266336E-52</v>
      </c>
      <c r="AP91" s="5">
        <v>2.1410576680616386E-56</v>
      </c>
      <c r="AQ91" s="5">
        <v>1.7086008043824947E-63</v>
      </c>
      <c r="AR91" s="5">
        <v>2.8030692046253227E-68</v>
      </c>
      <c r="AS91" s="5"/>
      <c r="AT91" s="5"/>
      <c r="AU91" s="5"/>
      <c r="AV91" s="5"/>
      <c r="AW91" s="5"/>
      <c r="AX91" s="5"/>
      <c r="AY91" s="5"/>
      <c r="AZ91" s="5"/>
      <c r="BA91" s="5"/>
      <c r="BB91" s="5"/>
    </row>
    <row r="92" spans="1:54" x14ac:dyDescent="0.3">
      <c r="A92" s="5">
        <v>16130</v>
      </c>
      <c r="B92" s="5"/>
      <c r="C92" s="5">
        <v>-3.0669222942073491</v>
      </c>
      <c r="D92" s="5">
        <v>-1.8648796921310017E-34</v>
      </c>
      <c r="E92" s="5">
        <v>-1.3557882569083236E-31</v>
      </c>
      <c r="F92" s="5">
        <v>-4.3105226640372046E-27</v>
      </c>
      <c r="G92" s="5">
        <v>-1.4589854213838443E-24</v>
      </c>
      <c r="H92" s="5">
        <v>-1.2181475951442865E-20</v>
      </c>
      <c r="I92" s="5">
        <v>-1.7546977147498671E-18</v>
      </c>
      <c r="J92" s="5">
        <v>-5.1600931327129495E-15</v>
      </c>
      <c r="K92" s="5">
        <v>-5.2961049705737594E-13</v>
      </c>
      <c r="L92" s="5">
        <v>-3.548296956024012E-10</v>
      </c>
      <c r="M92" s="5">
        <v>-8.8660664077004008E-9</v>
      </c>
      <c r="N92" s="5">
        <v>-4.4246144694703936E-6</v>
      </c>
      <c r="O92" s="5">
        <v>-2.55871646668677E-5</v>
      </c>
      <c r="P92" s="5">
        <v>-1.7892361064406708E-3</v>
      </c>
      <c r="Q92" s="5">
        <v>-1.0398914843069982E-2</v>
      </c>
      <c r="R92" s="5">
        <v>-0.14425926887745344</v>
      </c>
      <c r="S92" s="5">
        <v>0.24341437589059839</v>
      </c>
      <c r="T92" s="5">
        <v>-1.7191459852658759</v>
      </c>
      <c r="U92" s="5">
        <v>-3.2851528141565352</v>
      </c>
      <c r="V92" s="5">
        <v>-1.0014792309968255</v>
      </c>
      <c r="W92" s="5">
        <v>-0.27371957143259479</v>
      </c>
      <c r="X92" s="5">
        <v>2.717068954034025E-2</v>
      </c>
      <c r="Y92" s="5">
        <v>2.550244365099193E-2</v>
      </c>
      <c r="Z92" s="5">
        <v>6.0506074371036913E-3</v>
      </c>
      <c r="AA92" s="5">
        <v>-1.871681075839694E-5</v>
      </c>
      <c r="AB92" s="5">
        <v>1.1054900077508153E-5</v>
      </c>
      <c r="AC92" s="5">
        <v>-2.0423319077918314E-10</v>
      </c>
      <c r="AD92" s="5">
        <v>-1.4579124996216619E-10</v>
      </c>
      <c r="AE92" s="5">
        <v>6.3033839162736513E-12</v>
      </c>
      <c r="AF92" s="5">
        <v>3.2163667112813718E-14</v>
      </c>
      <c r="AG92" s="5">
        <v>8.6732441674661887E-18</v>
      </c>
      <c r="AH92" s="5">
        <v>2.4035409213618022E-20</v>
      </c>
      <c r="AI92" s="5">
        <v>2.9449927702488553E-24</v>
      </c>
      <c r="AJ92" s="5">
        <v>8.1500314025293696E-28</v>
      </c>
      <c r="AK92" s="5">
        <v>3.0980453352335756E-32</v>
      </c>
      <c r="AL92" s="5">
        <v>9.2667396884553785E-36</v>
      </c>
      <c r="AM92" s="5">
        <v>6.0754083004572713E-41</v>
      </c>
      <c r="AN92" s="5">
        <v>2.7149839698218054E-45</v>
      </c>
      <c r="AO92" s="5">
        <v>2.2296151458795775E-51</v>
      </c>
      <c r="AP92" s="5">
        <v>2.3966190052726754E-55</v>
      </c>
      <c r="AQ92" s="5">
        <v>2.1564677945386538E-62</v>
      </c>
      <c r="AR92" s="5">
        <v>3.9906295120118105E-67</v>
      </c>
      <c r="AS92" s="5"/>
      <c r="AT92" s="5"/>
      <c r="AU92" s="5"/>
      <c r="AV92" s="5"/>
      <c r="AW92" s="5"/>
      <c r="AX92" s="5"/>
      <c r="AY92" s="5"/>
      <c r="AZ92" s="5"/>
      <c r="BA92" s="5"/>
      <c r="BB92" s="5"/>
    </row>
    <row r="93" spans="1:54" x14ac:dyDescent="0.3">
      <c r="A93" s="5">
        <v>16120</v>
      </c>
      <c r="B93" s="5"/>
      <c r="C93" s="5">
        <v>-2.9363685661462373</v>
      </c>
      <c r="D93" s="5">
        <v>-2.7959281916471417E-35</v>
      </c>
      <c r="E93" s="5">
        <v>-2.2614783296756246E-32</v>
      </c>
      <c r="F93" s="5">
        <v>-8.0018926280891042E-28</v>
      </c>
      <c r="G93" s="5">
        <v>-3.0151826761833053E-25</v>
      </c>
      <c r="H93" s="5">
        <v>-2.8035026019718019E-21</v>
      </c>
      <c r="I93" s="5">
        <v>-4.4986379863312361E-19</v>
      </c>
      <c r="J93" s="5">
        <v>-1.4741921789041574E-15</v>
      </c>
      <c r="K93" s="5">
        <v>-1.6865994613160952E-13</v>
      </c>
      <c r="L93" s="5">
        <v>-1.260015747883009E-10</v>
      </c>
      <c r="M93" s="5">
        <v>-3.5118044323080691E-9</v>
      </c>
      <c r="N93" s="5">
        <v>-1.9555172745239123E-6</v>
      </c>
      <c r="O93" s="5">
        <v>-1.2622334527539569E-5</v>
      </c>
      <c r="P93" s="5">
        <v>-9.85511682748173E-4</v>
      </c>
      <c r="Q93" s="5">
        <v>-6.3974210495165275E-3</v>
      </c>
      <c r="R93" s="5">
        <v>-9.9158629034194451E-2</v>
      </c>
      <c r="S93" s="5">
        <v>0.18700398947616273</v>
      </c>
      <c r="T93" s="5">
        <v>-1.4766724285456381</v>
      </c>
      <c r="U93" s="5">
        <v>-3.1560477548749803</v>
      </c>
      <c r="V93" s="5">
        <v>-1.0764584400923298</v>
      </c>
      <c r="W93" s="5">
        <v>-0.32929124860470432</v>
      </c>
      <c r="X93" s="5">
        <v>3.6597097982543479E-2</v>
      </c>
      <c r="Y93" s="5">
        <v>3.8472731853623557E-2</v>
      </c>
      <c r="Z93" s="5">
        <v>1.0227041062350504E-2</v>
      </c>
      <c r="AA93" s="5">
        <v>-3.5458323112171342E-5</v>
      </c>
      <c r="AB93" s="5">
        <v>2.348188713694058E-5</v>
      </c>
      <c r="AC93" s="5">
        <v>-4.8657952541241307E-10</v>
      </c>
      <c r="AD93" s="5">
        <v>-3.8973266236979611E-10</v>
      </c>
      <c r="AE93" s="5">
        <v>1.891369824065779E-11</v>
      </c>
      <c r="AF93" s="5">
        <v>1.0836677344140425E-13</v>
      </c>
      <c r="AG93" s="5">
        <v>3.2824763889914368E-17</v>
      </c>
      <c r="AH93" s="5">
        <v>1.0221711519647428E-19</v>
      </c>
      <c r="AI93" s="5">
        <v>1.4079007868189658E-23</v>
      </c>
      <c r="AJ93" s="5">
        <v>4.3815476496830738E-27</v>
      </c>
      <c r="AK93" s="5">
        <v>1.8737094806336165E-31</v>
      </c>
      <c r="AL93" s="5">
        <v>6.3074606492471192E-35</v>
      </c>
      <c r="AM93" s="5">
        <v>4.6556907166409644E-40</v>
      </c>
      <c r="AN93" s="5">
        <v>2.3432900832745093E-44</v>
      </c>
      <c r="AO93" s="5">
        <v>2.1682482572060458E-50</v>
      </c>
      <c r="AP93" s="5">
        <v>2.6270583639471555E-54</v>
      </c>
      <c r="AQ93" s="5">
        <v>2.6654943412650308E-61</v>
      </c>
      <c r="AR93" s="5">
        <v>5.5643425150000496E-66</v>
      </c>
      <c r="AS93" s="5"/>
      <c r="AT93" s="5"/>
      <c r="AU93" s="5"/>
      <c r="AV93" s="5"/>
      <c r="AW93" s="5"/>
      <c r="AX93" s="5"/>
      <c r="AY93" s="5"/>
      <c r="AZ93" s="5"/>
      <c r="BA93" s="5"/>
      <c r="BB93" s="5"/>
    </row>
    <row r="94" spans="1:54" x14ac:dyDescent="0.3">
      <c r="A94" s="5">
        <v>16110</v>
      </c>
      <c r="B94" s="5"/>
      <c r="C94" s="5">
        <v>-2.7660500200532243</v>
      </c>
      <c r="D94" s="5">
        <v>-4.0938060665647339E-36</v>
      </c>
      <c r="E94" s="5">
        <v>-3.6842390247459398E-33</v>
      </c>
      <c r="F94" s="5">
        <v>-1.450905554417887E-28</v>
      </c>
      <c r="G94" s="5">
        <v>-6.0867975927252496E-26</v>
      </c>
      <c r="H94" s="5">
        <v>-6.3029457914148113E-22</v>
      </c>
      <c r="I94" s="5">
        <v>-1.1267574242173205E-19</v>
      </c>
      <c r="J94" s="5">
        <v>-4.1148166501837447E-16</v>
      </c>
      <c r="K94" s="5">
        <v>-5.2480313070464055E-14</v>
      </c>
      <c r="L94" s="5">
        <v>-4.3721034187727355E-11</v>
      </c>
      <c r="M94" s="5">
        <v>-1.3593069729974656E-9</v>
      </c>
      <c r="N94" s="5">
        <v>-8.4462763574269226E-7</v>
      </c>
      <c r="O94" s="5">
        <v>-6.085611670591694E-6</v>
      </c>
      <c r="P94" s="5">
        <v>-5.3055771957720161E-4</v>
      </c>
      <c r="Q94" s="5">
        <v>-3.8470549147400662E-3</v>
      </c>
      <c r="R94" s="5">
        <v>-6.6627532410380261E-2</v>
      </c>
      <c r="S94" s="5">
        <v>0.1404500608350239</v>
      </c>
      <c r="T94" s="5">
        <v>-1.2400867362360528</v>
      </c>
      <c r="U94" s="5">
        <v>-2.964546124647105</v>
      </c>
      <c r="V94" s="5">
        <v>-1.1313826265954963</v>
      </c>
      <c r="W94" s="5">
        <v>-0.38738410839110754</v>
      </c>
      <c r="X94" s="5">
        <v>4.8207028555050761E-2</v>
      </c>
      <c r="Y94" s="5">
        <v>5.6763939177647028E-2</v>
      </c>
      <c r="Z94" s="5">
        <v>1.6907521024649871E-2</v>
      </c>
      <c r="AA94" s="5">
        <v>-6.5707385864506335E-5</v>
      </c>
      <c r="AB94" s="5">
        <v>4.8792341417071463E-5</v>
      </c>
      <c r="AC94" s="5">
        <v>-1.1341036809459153E-9</v>
      </c>
      <c r="AD94" s="5">
        <v>-1.0193060513846667E-9</v>
      </c>
      <c r="AE94" s="5">
        <v>5.5528090166208034E-11</v>
      </c>
      <c r="AF94" s="5">
        <v>3.5726587982014429E-13</v>
      </c>
      <c r="AG94" s="5">
        <v>1.2156758643974611E-16</v>
      </c>
      <c r="AH94" s="5">
        <v>4.2542528304717604E-19</v>
      </c>
      <c r="AI94" s="5">
        <v>6.5874750080781103E-23</v>
      </c>
      <c r="AJ94" s="5">
        <v>2.3056136870720837E-26</v>
      </c>
      <c r="AK94" s="5">
        <v>1.1092749959211487E-30</v>
      </c>
      <c r="AL94" s="5">
        <v>4.2027781118718923E-34</v>
      </c>
      <c r="AM94" s="5">
        <v>3.4928428424092029E-39</v>
      </c>
      <c r="AN94" s="5">
        <v>1.9801731265122147E-43</v>
      </c>
      <c r="AO94" s="5">
        <v>2.0646126569502943E-49</v>
      </c>
      <c r="AP94" s="5">
        <v>2.8198316840336332E-53</v>
      </c>
      <c r="AQ94" s="5">
        <v>3.2264702517075385E-60</v>
      </c>
      <c r="AR94" s="5">
        <v>7.5986053716698757E-65</v>
      </c>
      <c r="AS94" s="5"/>
      <c r="AT94" s="5"/>
      <c r="AU94" s="5"/>
      <c r="AV94" s="5"/>
      <c r="AW94" s="5"/>
      <c r="AX94" s="5"/>
      <c r="AY94" s="5"/>
      <c r="AZ94" s="5"/>
      <c r="BA94" s="5"/>
      <c r="BB94" s="5"/>
    </row>
    <row r="95" spans="1:54" x14ac:dyDescent="0.3">
      <c r="A95" s="5">
        <v>16100</v>
      </c>
      <c r="B95" s="5"/>
      <c r="C95" s="5">
        <v>-2.560437033929722</v>
      </c>
      <c r="D95" s="5">
        <v>-5.8537713337010131E-37</v>
      </c>
      <c r="E95" s="5">
        <v>-5.861910522861712E-34</v>
      </c>
      <c r="F95" s="5">
        <v>-2.569510833777005E-29</v>
      </c>
      <c r="G95" s="5">
        <v>-1.2002119051404889E-26</v>
      </c>
      <c r="H95" s="5">
        <v>-1.3842325539799642E-22</v>
      </c>
      <c r="I95" s="5">
        <v>-2.7569685651557187E-20</v>
      </c>
      <c r="J95" s="5">
        <v>-1.1220910300396908E-16</v>
      </c>
      <c r="K95" s="5">
        <v>-1.5954801073849085E-14</v>
      </c>
      <c r="L95" s="5">
        <v>-1.482329612750729E-11</v>
      </c>
      <c r="M95" s="5">
        <v>-5.1413142402497574E-10</v>
      </c>
      <c r="N95" s="5">
        <v>-3.5650683941692225E-7</v>
      </c>
      <c r="O95" s="5">
        <v>-2.8674601462641139E-6</v>
      </c>
      <c r="P95" s="5">
        <v>-2.7916556639437476E-4</v>
      </c>
      <c r="Q95" s="5">
        <v>-2.2612054525367243E-3</v>
      </c>
      <c r="R95" s="5">
        <v>-4.376178830410464E-2</v>
      </c>
      <c r="S95" s="5">
        <v>0.10311957823327056</v>
      </c>
      <c r="T95" s="5">
        <v>-1.0181182164872817</v>
      </c>
      <c r="U95" s="5">
        <v>-2.7225841571506004</v>
      </c>
      <c r="V95" s="5">
        <v>-1.1626807945192021</v>
      </c>
      <c r="W95" s="5">
        <v>-0.4456280930150579</v>
      </c>
      <c r="X95" s="5">
        <v>6.2097442546076152E-2</v>
      </c>
      <c r="Y95" s="5">
        <v>8.1907231777917228E-2</v>
      </c>
      <c r="Z95" s="5">
        <v>2.7338254025098641E-2</v>
      </c>
      <c r="AA95" s="5">
        <v>-1.1909728585745263E-4</v>
      </c>
      <c r="AB95" s="5">
        <v>9.9172868508732575E-5</v>
      </c>
      <c r="AC95" s="5">
        <v>-2.5858612275288086E-9</v>
      </c>
      <c r="AD95" s="5">
        <v>-2.6081165558097866E-9</v>
      </c>
      <c r="AE95" s="5">
        <v>1.5950150384263644E-10</v>
      </c>
      <c r="AF95" s="5">
        <v>1.1524815306687915E-12</v>
      </c>
      <c r="AG95" s="5">
        <v>4.4056742377451582E-16</v>
      </c>
      <c r="AH95" s="5">
        <v>1.7327377899343277E-18</v>
      </c>
      <c r="AI95" s="5">
        <v>3.0165279666765204E-22</v>
      </c>
      <c r="AJ95" s="5">
        <v>1.1874591148985937E-25</v>
      </c>
      <c r="AK95" s="5">
        <v>6.428077321177263E-30</v>
      </c>
      <c r="AL95" s="5">
        <v>2.7412910877239228E-33</v>
      </c>
      <c r="AM95" s="5">
        <v>2.5653270163234443E-38</v>
      </c>
      <c r="AN95" s="5">
        <v>1.6382535841493251E-42</v>
      </c>
      <c r="AO95" s="5">
        <v>1.924869176973669E-48</v>
      </c>
      <c r="AP95" s="5">
        <v>2.9637530023063981E-52</v>
      </c>
      <c r="AQ95" s="5">
        <v>3.8245058710175782E-59</v>
      </c>
      <c r="AR95" s="5">
        <v>1.016211744072874E-63</v>
      </c>
      <c r="AS95" s="5"/>
      <c r="AT95" s="5"/>
      <c r="AU95" s="5"/>
      <c r="AV95" s="5"/>
      <c r="AW95" s="5"/>
      <c r="AX95" s="5"/>
      <c r="AY95" s="5"/>
      <c r="AZ95" s="5"/>
      <c r="BA95" s="5"/>
      <c r="BB95" s="5"/>
    </row>
    <row r="96" spans="1:54" x14ac:dyDescent="0.3">
      <c r="A96" s="5">
        <v>16090</v>
      </c>
      <c r="B96" s="5"/>
      <c r="C96" s="5">
        <v>-2.3248407676702221</v>
      </c>
      <c r="D96" s="5">
        <v>-8.173961975366537E-38</v>
      </c>
      <c r="E96" s="5">
        <v>-9.1085188409529379E-35</v>
      </c>
      <c r="F96" s="5">
        <v>-4.4443459342065078E-30</v>
      </c>
      <c r="G96" s="5">
        <v>-2.3115435612063651E-27</v>
      </c>
      <c r="H96" s="5">
        <v>-2.9694683597996976E-23</v>
      </c>
      <c r="I96" s="5">
        <v>-6.5897132835967869E-21</v>
      </c>
      <c r="J96" s="5">
        <v>-2.9892914532358784E-17</v>
      </c>
      <c r="K96" s="5">
        <v>-4.738907968617309E-15</v>
      </c>
      <c r="L96" s="5">
        <v>-4.9104407170660001E-12</v>
      </c>
      <c r="M96" s="5">
        <v>-1.9001224805145901E-10</v>
      </c>
      <c r="N96" s="5">
        <v>-1.4704521295787251E-7</v>
      </c>
      <c r="O96" s="5">
        <v>-1.3203853089813691E-6</v>
      </c>
      <c r="P96" s="5">
        <v>-1.4355918449592944E-4</v>
      </c>
      <c r="Q96" s="5">
        <v>-1.2990368123203051E-3</v>
      </c>
      <c r="R96" s="5">
        <v>-2.8095460464131371E-2</v>
      </c>
      <c r="S96" s="5">
        <v>7.4009955620917139E-2</v>
      </c>
      <c r="T96" s="5">
        <v>-0.81715477603486586</v>
      </c>
      <c r="U96" s="5">
        <v>-2.4445258120518458</v>
      </c>
      <c r="V96" s="5">
        <v>-1.1682399200663214</v>
      </c>
      <c r="W96" s="5">
        <v>-0.50124990640985201</v>
      </c>
      <c r="X96" s="5">
        <v>7.8220137442373633E-2</v>
      </c>
      <c r="Y96" s="5">
        <v>0.11558037562322421</v>
      </c>
      <c r="Z96" s="5">
        <v>4.3231913895584208E-2</v>
      </c>
      <c r="AA96" s="5">
        <v>-2.1113644440367137E-4</v>
      </c>
      <c r="AB96" s="5">
        <v>1.9716901537359158E-4</v>
      </c>
      <c r="AC96" s="5">
        <v>-5.7675750690851769E-9</v>
      </c>
      <c r="AD96" s="5">
        <v>-6.528540243379736E-9</v>
      </c>
      <c r="AE96" s="5">
        <v>4.482442549456615E-10</v>
      </c>
      <c r="AF96" s="5">
        <v>3.6375219231888419E-12</v>
      </c>
      <c r="AG96" s="5">
        <v>1.5623113571489903E-15</v>
      </c>
      <c r="AH96" s="5">
        <v>6.9061264948912011E-18</v>
      </c>
      <c r="AI96" s="5">
        <v>1.3518218879548241E-21</v>
      </c>
      <c r="AJ96" s="5">
        <v>5.9855800837007578E-25</v>
      </c>
      <c r="AK96" s="5">
        <v>3.6459460177990036E-29</v>
      </c>
      <c r="AL96" s="5">
        <v>1.7502216074383113E-32</v>
      </c>
      <c r="AM96" s="5">
        <v>1.844410748794527E-37</v>
      </c>
      <c r="AN96" s="5">
        <v>1.3269129787901451E-41</v>
      </c>
      <c r="AO96" s="5">
        <v>1.7570310575693061E-47</v>
      </c>
      <c r="AP96" s="5">
        <v>3.0500626367250222E-51</v>
      </c>
      <c r="AQ96" s="5">
        <v>4.4391863804204749E-58</v>
      </c>
      <c r="AR96" s="5">
        <v>1.3309062606122156E-62</v>
      </c>
      <c r="AS96" s="5"/>
      <c r="AT96" s="5"/>
      <c r="AU96" s="5"/>
      <c r="AV96" s="5"/>
      <c r="AW96" s="5"/>
      <c r="AX96" s="5"/>
      <c r="AY96" s="5"/>
      <c r="AZ96" s="5"/>
      <c r="BA96" s="5"/>
      <c r="BB96" s="5"/>
    </row>
    <row r="97" spans="1:54" x14ac:dyDescent="0.3">
      <c r="A97" s="5">
        <v>16080</v>
      </c>
      <c r="B97" s="5"/>
      <c r="C97" s="5">
        <v>-2.0648028420393061</v>
      </c>
      <c r="D97" s="5">
        <v>-1.1145484085027738E-38</v>
      </c>
      <c r="E97" s="5">
        <v>-1.3821483336478157E-35</v>
      </c>
      <c r="F97" s="5">
        <v>-7.5074511521435723E-31</v>
      </c>
      <c r="G97" s="5">
        <v>-4.3481299571276731E-28</v>
      </c>
      <c r="H97" s="5">
        <v>-6.222053467190812E-24</v>
      </c>
      <c r="I97" s="5">
        <v>-1.5385648799057085E-21</v>
      </c>
      <c r="J97" s="5">
        <v>-7.779511133699838E-18</v>
      </c>
      <c r="K97" s="5">
        <v>-1.3751130548358745E-15</v>
      </c>
      <c r="L97" s="5">
        <v>-1.5892743381405882E-12</v>
      </c>
      <c r="M97" s="5">
        <v>-6.8615353445972699E-11</v>
      </c>
      <c r="N97" s="5">
        <v>-5.9264662643017246E-8</v>
      </c>
      <c r="O97" s="5">
        <v>-5.9414932442377539E-7</v>
      </c>
      <c r="P97" s="5">
        <v>-7.2147546561524825E-5</v>
      </c>
      <c r="Q97" s="5">
        <v>-7.2938067959628415E-4</v>
      </c>
      <c r="R97" s="5">
        <v>-1.7630255776347852E-2</v>
      </c>
      <c r="S97" s="5">
        <v>5.1921905213104767E-2</v>
      </c>
      <c r="T97" s="5">
        <v>-0.64113883983907427</v>
      </c>
      <c r="U97" s="5">
        <v>-2.1457537056342422</v>
      </c>
      <c r="V97" s="5">
        <v>-1.1476405652482391</v>
      </c>
      <c r="W97" s="5">
        <v>-0.55127566458812749</v>
      </c>
      <c r="X97" s="5">
        <v>9.6344465935557483E-2</v>
      </c>
      <c r="Y97" s="5">
        <v>0.15949238542237149</v>
      </c>
      <c r="Z97" s="5">
        <v>6.6859466274875684E-2</v>
      </c>
      <c r="AA97" s="5">
        <v>-3.6608349719369822E-4</v>
      </c>
      <c r="AB97" s="5">
        <v>3.8341669537957253E-4</v>
      </c>
      <c r="AC97" s="5">
        <v>-1.2583426184786763E-8</v>
      </c>
      <c r="AD97" s="5">
        <v>-1.5986519851228283E-8</v>
      </c>
      <c r="AE97" s="5">
        <v>1.2323801233432171E-9</v>
      </c>
      <c r="AF97" s="5">
        <v>1.123281522400408E-11</v>
      </c>
      <c r="AG97" s="5">
        <v>5.4208276061153639E-15</v>
      </c>
      <c r="AH97" s="5">
        <v>2.6934601666469231E-17</v>
      </c>
      <c r="AI97" s="5">
        <v>5.9284012433149655E-21</v>
      </c>
      <c r="AJ97" s="5">
        <v>2.9527833091764033E-24</v>
      </c>
      <c r="AK97" s="5">
        <v>2.0239928974752457E-28</v>
      </c>
      <c r="AL97" s="5">
        <v>1.093786343697629E-31</v>
      </c>
      <c r="AM97" s="5">
        <v>1.2980941360782574E-36</v>
      </c>
      <c r="AN97" s="5">
        <v>1.0521303820907122E-40</v>
      </c>
      <c r="AO97" s="5">
        <v>1.5702027707405036E-46</v>
      </c>
      <c r="AP97" s="5">
        <v>3.0733072033422963E-50</v>
      </c>
      <c r="AQ97" s="5">
        <v>5.0453858157147645E-57</v>
      </c>
      <c r="AR97" s="5">
        <v>1.7068929330194813E-61</v>
      </c>
      <c r="AS97" s="5"/>
      <c r="AT97" s="5"/>
      <c r="AU97" s="5"/>
      <c r="AV97" s="5"/>
      <c r="AW97" s="5"/>
      <c r="AX97" s="5"/>
      <c r="AY97" s="5"/>
      <c r="AZ97" s="5"/>
      <c r="BA97" s="5"/>
      <c r="BB97" s="5"/>
    </row>
    <row r="98" spans="1:54" x14ac:dyDescent="0.3">
      <c r="A98" s="5">
        <v>16070</v>
      </c>
      <c r="B98" s="5"/>
      <c r="C98" s="5">
        <v>-1.7855833120730868</v>
      </c>
      <c r="D98" s="5">
        <v>-1.4839380537032774E-39</v>
      </c>
      <c r="E98" s="5">
        <v>-2.0480518660555139E-36</v>
      </c>
      <c r="F98" s="5">
        <v>-1.2384701756981728E-31</v>
      </c>
      <c r="G98" s="5">
        <v>-7.9880429018194657E-29</v>
      </c>
      <c r="H98" s="5">
        <v>-1.2733721937394083E-24</v>
      </c>
      <c r="I98" s="5">
        <v>-3.508818722457471E-22</v>
      </c>
      <c r="J98" s="5">
        <v>-1.977704928421706E-18</v>
      </c>
      <c r="K98" s="5">
        <v>-3.8981010060759684E-16</v>
      </c>
      <c r="L98" s="5">
        <v>-5.0252922124552781E-13</v>
      </c>
      <c r="M98" s="5">
        <v>-2.4208877410495146E-11</v>
      </c>
      <c r="N98" s="5">
        <v>-2.3339097429448341E-8</v>
      </c>
      <c r="O98" s="5">
        <v>-2.6125439965234148E-7</v>
      </c>
      <c r="P98" s="5">
        <v>-3.5433584657621563E-5</v>
      </c>
      <c r="Q98" s="5">
        <v>-4.0023949240042733E-4</v>
      </c>
      <c r="R98" s="5">
        <v>-1.0812945126067825E-2</v>
      </c>
      <c r="S98" s="5">
        <v>3.560443972137535E-2</v>
      </c>
      <c r="T98" s="5">
        <v>-0.49172595876714753</v>
      </c>
      <c r="U98" s="5">
        <v>-1.8412752647550292</v>
      </c>
      <c r="V98" s="5">
        <v>-1.1022084995267913</v>
      </c>
      <c r="W98" s="5">
        <v>-0.59278589681961757</v>
      </c>
      <c r="X98" s="5">
        <v>0.11603262019834633</v>
      </c>
      <c r="Y98" s="5">
        <v>0.21521455071448128</v>
      </c>
      <c r="Z98" s="5">
        <v>0.10111788293438539</v>
      </c>
      <c r="AA98" s="5">
        <v>-6.2077556134556135E-4</v>
      </c>
      <c r="AB98" s="5">
        <v>7.2924233488708243E-4</v>
      </c>
      <c r="AC98" s="5">
        <v>-2.6853700723469472E-8</v>
      </c>
      <c r="AD98" s="5">
        <v>-3.8293278664746607E-8</v>
      </c>
      <c r="AE98" s="5">
        <v>3.3146425359709494E-9</v>
      </c>
      <c r="AF98" s="5">
        <v>3.3936344313559927E-11</v>
      </c>
      <c r="AG98" s="5">
        <v>1.8402996182062079E-14</v>
      </c>
      <c r="AH98" s="5">
        <v>1.0278816373763748E-16</v>
      </c>
      <c r="AI98" s="5">
        <v>2.5441570558674777E-20</v>
      </c>
      <c r="AJ98" s="5">
        <v>1.4255318143413342E-23</v>
      </c>
      <c r="AK98" s="5">
        <v>1.0996630584707198E-27</v>
      </c>
      <c r="AL98" s="5">
        <v>6.6904580888128273E-31</v>
      </c>
      <c r="AM98" s="5">
        <v>8.9427427717275946E-36</v>
      </c>
      <c r="AN98" s="5">
        <v>8.1666679798563774E-40</v>
      </c>
      <c r="AO98" s="5">
        <v>1.373765404020109E-45</v>
      </c>
      <c r="AP98" s="5">
        <v>3.0319088996065836E-49</v>
      </c>
      <c r="AQ98" s="5">
        <v>5.6147558183555348E-56</v>
      </c>
      <c r="AR98" s="5">
        <v>2.1435973989959919E-60</v>
      </c>
      <c r="AS98" s="5"/>
      <c r="AT98" s="5"/>
      <c r="AU98" s="5"/>
      <c r="AV98" s="5"/>
      <c r="AW98" s="5"/>
      <c r="AX98" s="5"/>
      <c r="AY98" s="5"/>
      <c r="AZ98" s="5"/>
      <c r="BA98" s="5"/>
      <c r="BB98" s="5"/>
    </row>
    <row r="99" spans="1:54" x14ac:dyDescent="0.3">
      <c r="A99" s="5">
        <v>16060</v>
      </c>
      <c r="B99" s="5"/>
      <c r="C99" s="5">
        <v>-1.4917998128872629</v>
      </c>
      <c r="D99" s="5">
        <v>-1.9291416921454982E-40</v>
      </c>
      <c r="E99" s="5">
        <v>-2.9633823658795792E-37</v>
      </c>
      <c r="F99" s="5">
        <v>-1.995115517750274E-32</v>
      </c>
      <c r="G99" s="5">
        <v>-1.4331670522154076E-29</v>
      </c>
      <c r="H99" s="5">
        <v>-2.5452164590056951E-25</v>
      </c>
      <c r="I99" s="5">
        <v>-7.8159731165700856E-23</v>
      </c>
      <c r="J99" s="5">
        <v>-4.9110804847916206E-19</v>
      </c>
      <c r="K99" s="5">
        <v>-1.0794526187098938E-16</v>
      </c>
      <c r="L99" s="5">
        <v>-1.5523481112203679E-13</v>
      </c>
      <c r="M99" s="5">
        <v>-8.3449352168019214E-12</v>
      </c>
      <c r="N99" s="5">
        <v>-8.9804269146987352E-9</v>
      </c>
      <c r="O99" s="5">
        <v>-1.1224993737358086E-7</v>
      </c>
      <c r="P99" s="5">
        <v>-1.7005640622087913E-5</v>
      </c>
      <c r="Q99" s="5">
        <v>-2.1463472804461944E-4</v>
      </c>
      <c r="R99" s="5">
        <v>-6.4814747301127377E-3</v>
      </c>
      <c r="S99" s="5">
        <v>2.386339935053948E-2</v>
      </c>
      <c r="T99" s="5">
        <v>-0.3686371202152291</v>
      </c>
      <c r="U99" s="5">
        <v>-1.5445173935826173</v>
      </c>
      <c r="V99" s="5">
        <v>-1.0348736000174334</v>
      </c>
      <c r="W99" s="5">
        <v>-0.6231938180358253</v>
      </c>
      <c r="X99" s="5">
        <v>0.1366344769540711</v>
      </c>
      <c r="Y99" s="5">
        <v>0.28396245227105366</v>
      </c>
      <c r="Z99" s="5">
        <v>0.14954829794613664</v>
      </c>
      <c r="AA99" s="5">
        <v>-1.0294575532250592E-3</v>
      </c>
      <c r="AB99" s="5">
        <v>1.3565103991539013E-3</v>
      </c>
      <c r="AC99" s="5">
        <v>-5.605197386495848E-8</v>
      </c>
      <c r="AD99" s="5">
        <v>-8.9723028845771157E-8</v>
      </c>
      <c r="AE99" s="5">
        <v>8.7211306204155184E-9</v>
      </c>
      <c r="AF99" s="5">
        <v>1.0030371139903464E-10</v>
      </c>
      <c r="AG99" s="5">
        <v>6.1124948314474693E-14</v>
      </c>
      <c r="AH99" s="5">
        <v>3.8380825779904025E-16</v>
      </c>
      <c r="AI99" s="5">
        <v>1.0683674103173759E-19</v>
      </c>
      <c r="AJ99" s="5">
        <v>6.7347963773675189E-23</v>
      </c>
      <c r="AK99" s="5">
        <v>5.8471527881011592E-27</v>
      </c>
      <c r="AL99" s="5">
        <v>4.0053955155316415E-30</v>
      </c>
      <c r="AM99" s="5">
        <v>6.0302265705368083E-35</v>
      </c>
      <c r="AN99" s="5">
        <v>6.205129192837087E-39</v>
      </c>
      <c r="AO99" s="5">
        <v>1.1766095226289797E-44</v>
      </c>
      <c r="AP99" s="5">
        <v>2.9283415764104626E-48</v>
      </c>
      <c r="AQ99" s="5">
        <v>6.1178010443341912E-55</v>
      </c>
      <c r="AR99" s="5">
        <v>2.6359722018467537E-59</v>
      </c>
      <c r="AS99" s="5"/>
      <c r="AT99" s="5"/>
      <c r="AU99" s="5"/>
      <c r="AV99" s="5"/>
      <c r="AW99" s="5"/>
      <c r="AX99" s="5"/>
      <c r="AY99" s="5"/>
      <c r="AZ99" s="5"/>
      <c r="BA99" s="5"/>
      <c r="BB99" s="5"/>
    </row>
    <row r="100" spans="1:54" x14ac:dyDescent="0.3">
      <c r="A100" s="5">
        <v>16050</v>
      </c>
      <c r="B100" s="5"/>
      <c r="C100" s="5">
        <v>-1.1872444367257049</v>
      </c>
      <c r="D100" s="5">
        <v>-2.4486401408589569E-41</v>
      </c>
      <c r="E100" s="5">
        <v>-4.1867389054566821E-38</v>
      </c>
      <c r="F100" s="5">
        <v>-3.1384920470581942E-33</v>
      </c>
      <c r="G100" s="5">
        <v>-2.5110355868778957E-30</v>
      </c>
      <c r="H100" s="5">
        <v>-4.9684729489877963E-26</v>
      </c>
      <c r="I100" s="5">
        <v>-1.7004479196401244E-23</v>
      </c>
      <c r="J100" s="5">
        <v>-1.1911875761447144E-19</v>
      </c>
      <c r="K100" s="5">
        <v>-2.9199210641182254E-17</v>
      </c>
      <c r="L100" s="5">
        <v>-4.6845029553983057E-14</v>
      </c>
      <c r="M100" s="5">
        <v>-2.8102667894611722E-12</v>
      </c>
      <c r="N100" s="5">
        <v>-3.3761048244871259E-9</v>
      </c>
      <c r="O100" s="5">
        <v>-4.7124250580761449E-8</v>
      </c>
      <c r="P100" s="5">
        <v>-7.9751101528977953E-6</v>
      </c>
      <c r="Q100" s="5">
        <v>-1.1248014189373908E-4</v>
      </c>
      <c r="R100" s="5">
        <v>-3.7969037674189824E-3</v>
      </c>
      <c r="S100" s="5">
        <v>1.5632073728408098E-2</v>
      </c>
      <c r="T100" s="5">
        <v>-0.27012291441681091</v>
      </c>
      <c r="U100" s="5">
        <v>-1.2664373648937066</v>
      </c>
      <c r="V100" s="5">
        <v>-0.94985688835072624</v>
      </c>
      <c r="W100" s="5">
        <v>-0.64051058324286969</v>
      </c>
      <c r="X100" s="5">
        <v>0.15730737219503105</v>
      </c>
      <c r="Y100" s="5">
        <v>0.3663444011931925</v>
      </c>
      <c r="Z100" s="5">
        <v>0.2162744446832002</v>
      </c>
      <c r="AA100" s="5">
        <v>-1.6694886509878038E-3</v>
      </c>
      <c r="AB100" s="5">
        <v>2.4677811477722047E-3</v>
      </c>
      <c r="AC100" s="5">
        <v>-1.1443031735896389E-7</v>
      </c>
      <c r="AD100" s="5">
        <v>-2.0562692885538813E-7</v>
      </c>
      <c r="AE100" s="5">
        <v>2.2445792118633447E-8</v>
      </c>
      <c r="AF100" s="5">
        <v>2.9001901011619823E-10</v>
      </c>
      <c r="AG100" s="5">
        <v>1.9862666768563663E-13</v>
      </c>
      <c r="AH100" s="5">
        <v>1.4021880809104456E-15</v>
      </c>
      <c r="AI100" s="5">
        <v>4.3898518602525848E-19</v>
      </c>
      <c r="AJ100" s="5">
        <v>3.1135541001771333E-22</v>
      </c>
      <c r="AK100" s="5">
        <v>3.0426052879715191E-26</v>
      </c>
      <c r="AL100" s="5">
        <v>2.3468395971263991E-29</v>
      </c>
      <c r="AM100" s="5">
        <v>3.9799457604652357E-34</v>
      </c>
      <c r="AN100" s="5">
        <v>4.6149784780946085E-38</v>
      </c>
      <c r="AO100" s="5">
        <v>9.8650084891249522E-44</v>
      </c>
      <c r="AP100" s="5">
        <v>2.7688864401338874E-47</v>
      </c>
      <c r="AQ100" s="5">
        <v>6.5263485153802494E-54</v>
      </c>
      <c r="AR100" s="5">
        <v>3.1738148555079746E-58</v>
      </c>
      <c r="AS100" s="5"/>
      <c r="AT100" s="5"/>
      <c r="AU100" s="5"/>
      <c r="AV100" s="5"/>
      <c r="AW100" s="5"/>
      <c r="AX100" s="5"/>
      <c r="AY100" s="5"/>
      <c r="AZ100" s="5"/>
      <c r="BA100" s="5"/>
      <c r="BB100" s="5"/>
    </row>
    <row r="101" spans="1:54" x14ac:dyDescent="0.3">
      <c r="A101" s="5">
        <v>16040</v>
      </c>
      <c r="B101" s="5"/>
      <c r="C101" s="5">
        <v>-0.87487820212802037</v>
      </c>
      <c r="D101" s="5">
        <v>-3.0344445440492907E-42</v>
      </c>
      <c r="E101" s="5">
        <v>-5.7754584629630765E-39</v>
      </c>
      <c r="F101" s="5">
        <v>-4.8208709147911348E-34</v>
      </c>
      <c r="G101" s="5">
        <v>-4.2962502872502278E-31</v>
      </c>
      <c r="H101" s="5">
        <v>-9.4717678935427774E-27</v>
      </c>
      <c r="I101" s="5">
        <v>-3.6131240118691373E-24</v>
      </c>
      <c r="J101" s="5">
        <v>-2.821967090950911E-20</v>
      </c>
      <c r="K101" s="5">
        <v>-7.7150162248700358E-18</v>
      </c>
      <c r="L101" s="5">
        <v>-1.3809111341993173E-14</v>
      </c>
      <c r="M101" s="5">
        <v>-9.2454838623151955E-13</v>
      </c>
      <c r="N101" s="5">
        <v>-1.2400013619827398E-9</v>
      </c>
      <c r="O101" s="5">
        <v>-1.9329471681716738E-8</v>
      </c>
      <c r="P101" s="5">
        <v>-3.6544963348183295E-6</v>
      </c>
      <c r="Q101" s="5">
        <v>-5.7600854507919384E-5</v>
      </c>
      <c r="R101" s="5">
        <v>-2.173665479257333E-3</v>
      </c>
      <c r="S101" s="5">
        <v>1.0007796961329571E-2</v>
      </c>
      <c r="T101" s="5">
        <v>-0.19346024471905929</v>
      </c>
      <c r="U101" s="5">
        <v>-1.0150162697685929</v>
      </c>
      <c r="V101" s="5">
        <v>-0.8522322171256469</v>
      </c>
      <c r="W101" s="5">
        <v>-0.64355994803629357</v>
      </c>
      <c r="X101" s="5">
        <v>0.17706311301309921</v>
      </c>
      <c r="Y101" s="5">
        <v>0.46210349588028488</v>
      </c>
      <c r="Z101" s="5">
        <v>0.30583057508572742</v>
      </c>
      <c r="AA101" s="5">
        <v>-2.6475335358256127E-3</v>
      </c>
      <c r="AB101" s="5">
        <v>4.3904014625471537E-3</v>
      </c>
      <c r="AC101" s="5">
        <v>-2.2847388962476216E-7</v>
      </c>
      <c r="AD101" s="5">
        <v>-4.6092751798908178E-7</v>
      </c>
      <c r="AE101" s="5">
        <v>5.6507366685381721E-8</v>
      </c>
      <c r="AF101" s="5">
        <v>8.2030511544543654E-10</v>
      </c>
      <c r="AG101" s="5">
        <v>6.314336231362464E-13</v>
      </c>
      <c r="AH101" s="5">
        <v>5.0118842193295524E-15</v>
      </c>
      <c r="AI101" s="5">
        <v>1.7648740142431915E-18</v>
      </c>
      <c r="AJ101" s="5">
        <v>1.4084936251703072E-21</v>
      </c>
      <c r="AK101" s="5">
        <v>1.5493349851042719E-25</v>
      </c>
      <c r="AL101" s="5">
        <v>1.3457118165322829E-28</v>
      </c>
      <c r="AM101" s="5">
        <v>2.5708903902608242E-33</v>
      </c>
      <c r="AN101" s="5">
        <v>3.3595704071802106E-37</v>
      </c>
      <c r="AO101" s="5">
        <v>8.0963676418130748E-43</v>
      </c>
      <c r="AP101" s="5">
        <v>2.5630008665614422E-46</v>
      </c>
      <c r="AQ101" s="5">
        <v>6.8161325160579015E-53</v>
      </c>
      <c r="AR101" s="5">
        <v>3.7415190712780516E-57</v>
      </c>
      <c r="AS101" s="5"/>
      <c r="AT101" s="5"/>
      <c r="AU101" s="5"/>
      <c r="AV101" s="5"/>
      <c r="AW101" s="5"/>
      <c r="AX101" s="5"/>
      <c r="AY101" s="5"/>
      <c r="AZ101" s="5"/>
      <c r="BA101" s="5"/>
      <c r="BB101" s="5"/>
    </row>
    <row r="102" spans="1:54" x14ac:dyDescent="0.3">
      <c r="A102" s="5">
        <v>16030</v>
      </c>
      <c r="B102" s="5"/>
      <c r="C102" s="5">
        <v>-0.5569792215028635</v>
      </c>
      <c r="D102" s="5">
        <v>-3.671197294430552E-43</v>
      </c>
      <c r="E102" s="5">
        <v>-7.778580757835769E-40</v>
      </c>
      <c r="F102" s="5">
        <v>-7.2304013774892318E-35</v>
      </c>
      <c r="G102" s="5">
        <v>-7.1777432679635682E-32</v>
      </c>
      <c r="H102" s="5">
        <v>-1.7633157936433808E-27</v>
      </c>
      <c r="I102" s="5">
        <v>-7.4976077181338414E-25</v>
      </c>
      <c r="J102" s="5">
        <v>-6.5294036236079375E-21</v>
      </c>
      <c r="K102" s="5">
        <v>-1.9910488449417913E-18</v>
      </c>
      <c r="L102" s="5">
        <v>-3.9762797257208951E-15</v>
      </c>
      <c r="M102" s="5">
        <v>-2.971327052400032E-13</v>
      </c>
      <c r="N102" s="5">
        <v>-4.4493538410862623E-10</v>
      </c>
      <c r="O102" s="5">
        <v>-7.7462938885277921E-9</v>
      </c>
      <c r="P102" s="5">
        <v>-1.6362393620399515E-6</v>
      </c>
      <c r="Q102" s="5">
        <v>-2.8823091468556702E-5</v>
      </c>
      <c r="R102" s="5">
        <v>-1.2160308130929986E-3</v>
      </c>
      <c r="S102" s="5">
        <v>6.2615148243674425E-3</v>
      </c>
      <c r="T102" s="5">
        <v>-0.13541645842563294</v>
      </c>
      <c r="U102" s="5">
        <v>-0.79513738768640307</v>
      </c>
      <c r="V102" s="5">
        <v>-0.74742594074245028</v>
      </c>
      <c r="W102" s="5">
        <v>-0.63211022147234952</v>
      </c>
      <c r="X102" s="5">
        <v>0.19484038421315475</v>
      </c>
      <c r="Y102" s="5">
        <v>0.56989082331371599</v>
      </c>
      <c r="Z102" s="5">
        <v>0.42285382174919334</v>
      </c>
      <c r="AA102" s="5">
        <v>-4.1054822398071261E-3</v>
      </c>
      <c r="AB102" s="5">
        <v>7.6383170250670842E-3</v>
      </c>
      <c r="AC102" s="5">
        <v>-4.461276536056466E-7</v>
      </c>
      <c r="AD102" s="5">
        <v>-1.0105172293391912E-6</v>
      </c>
      <c r="AE102" s="5">
        <v>1.391441916215781E-7</v>
      </c>
      <c r="AF102" s="5">
        <v>2.2695815732705238E-9</v>
      </c>
      <c r="AG102" s="5">
        <v>1.9636809101039063E-12</v>
      </c>
      <c r="AH102" s="5">
        <v>1.7525910971741516E-14</v>
      </c>
      <c r="AI102" s="5">
        <v>6.9421535277736727E-18</v>
      </c>
      <c r="AJ102" s="5">
        <v>6.2345048676564378E-21</v>
      </c>
      <c r="AK102" s="5">
        <v>7.7201494645267334E-25</v>
      </c>
      <c r="AL102" s="5">
        <v>7.5515056852244313E-28</v>
      </c>
      <c r="AM102" s="5">
        <v>1.6253057171219601E-32</v>
      </c>
      <c r="AN102" s="5">
        <v>2.3937306480658749E-36</v>
      </c>
      <c r="AO102" s="5">
        <v>6.5041855455129578E-42</v>
      </c>
      <c r="AP102" s="5">
        <v>2.3223886018141873E-45</v>
      </c>
      <c r="AQ102" s="5">
        <v>6.9691692506621058E-52</v>
      </c>
      <c r="AR102" s="5">
        <v>4.3183949926124278E-56</v>
      </c>
      <c r="AS102" s="5"/>
      <c r="AT102" s="5"/>
      <c r="AU102" s="5"/>
      <c r="AV102" s="5"/>
      <c r="AW102" s="5"/>
      <c r="AX102" s="5"/>
      <c r="AY102" s="5"/>
      <c r="AZ102" s="5"/>
      <c r="BA102" s="5"/>
      <c r="BB102" s="5"/>
    </row>
    <row r="103" spans="1:54" x14ac:dyDescent="0.3">
      <c r="A103" s="5">
        <v>16020</v>
      </c>
      <c r="B103" s="5"/>
      <c r="C103" s="5">
        <v>-0.23540213670518698</v>
      </c>
      <c r="D103" s="5">
        <v>-4.3360208006504047E-44</v>
      </c>
      <c r="E103" s="5">
        <v>-1.0228182022736276E-40</v>
      </c>
      <c r="F103" s="5">
        <v>-1.0587968730299381E-35</v>
      </c>
      <c r="G103" s="5">
        <v>-1.1709243809575949E-32</v>
      </c>
      <c r="H103" s="5">
        <v>-3.2055389585909275E-28</v>
      </c>
      <c r="I103" s="5">
        <v>-1.5193711957212588E-25</v>
      </c>
      <c r="J103" s="5">
        <v>-1.4754548378911906E-21</v>
      </c>
      <c r="K103" s="5">
        <v>-5.0186558140762306E-19</v>
      </c>
      <c r="L103" s="5">
        <v>-1.1183512717250841E-15</v>
      </c>
      <c r="M103" s="5">
        <v>-9.3280561304847283E-14</v>
      </c>
      <c r="N103" s="5">
        <v>-1.5596296090062451E-10</v>
      </c>
      <c r="O103" s="5">
        <v>-3.0328270993157703E-9</v>
      </c>
      <c r="P103" s="5">
        <v>-7.1577393864548315E-7</v>
      </c>
      <c r="Q103" s="5">
        <v>-1.409263064417133E-5</v>
      </c>
      <c r="R103" s="5">
        <v>-6.6476256512534762E-4</v>
      </c>
      <c r="S103" s="5">
        <v>3.8284304789402779E-3</v>
      </c>
      <c r="T103" s="5">
        <v>-9.2636472425963637E-2</v>
      </c>
      <c r="U103" s="5">
        <v>-0.60879726501059617</v>
      </c>
      <c r="V103" s="5">
        <v>-0.64072303152008347</v>
      </c>
      <c r="W103" s="5">
        <v>-0.606902974747487</v>
      </c>
      <c r="X103" s="5">
        <v>0.20959614997000112</v>
      </c>
      <c r="Y103" s="5">
        <v>0.6871133799256397</v>
      </c>
      <c r="Z103" s="5">
        <v>0.5716299010158663</v>
      </c>
      <c r="AA103" s="5">
        <v>-6.2249130478613827E-3</v>
      </c>
      <c r="AB103" s="5">
        <v>1.2994773429577144E-2</v>
      </c>
      <c r="AC103" s="5">
        <v>-8.5190385157317644E-7</v>
      </c>
      <c r="AD103" s="5">
        <v>-2.1666814165690116E-6</v>
      </c>
      <c r="AE103" s="5">
        <v>3.3511728307506839E-7</v>
      </c>
      <c r="AF103" s="5">
        <v>6.1421368317659394E-9</v>
      </c>
      <c r="AG103" s="5">
        <v>5.9737786926749434E-12</v>
      </c>
      <c r="AH103" s="5">
        <v>5.9955213711620178E-14</v>
      </c>
      <c r="AI103" s="5">
        <v>2.671612028847784E-17</v>
      </c>
      <c r="AJ103" s="5">
        <v>2.7000991585200227E-20</v>
      </c>
      <c r="AK103" s="5">
        <v>3.7641666923922546E-24</v>
      </c>
      <c r="AL103" s="5">
        <v>4.1467704971529393E-27</v>
      </c>
      <c r="AM103" s="5">
        <v>1.0055735223037723E-31</v>
      </c>
      <c r="AN103" s="5">
        <v>1.6692696208574485E-35</v>
      </c>
      <c r="AO103" s="5">
        <v>5.1143190595315896E-41</v>
      </c>
      <c r="AP103" s="5">
        <v>2.0598986391403144E-44</v>
      </c>
      <c r="AQ103" s="5">
        <v>6.9755997552864297E-51</v>
      </c>
      <c r="AR103" s="5">
        <v>4.8796330343945972E-55</v>
      </c>
      <c r="AS103" s="5"/>
      <c r="AT103" s="5"/>
      <c r="AU103" s="5"/>
      <c r="AV103" s="5"/>
      <c r="AW103" s="5"/>
      <c r="AX103" s="5"/>
      <c r="AY103" s="5"/>
      <c r="AZ103" s="5"/>
      <c r="BA103" s="5"/>
      <c r="BB103" s="5"/>
    </row>
    <row r="104" spans="1:54" x14ac:dyDescent="0.3">
      <c r="A104" s="5">
        <v>16010</v>
      </c>
      <c r="B104" s="5"/>
      <c r="C104" s="5">
        <v>8.8105676589623358E-2</v>
      </c>
      <c r="D104" s="5">
        <v>-4.999319484848758E-45</v>
      </c>
      <c r="E104" s="5">
        <v>-1.3129903691217047E-41</v>
      </c>
      <c r="F104" s="5">
        <v>-1.513760243817921E-36</v>
      </c>
      <c r="G104" s="5">
        <v>-1.8650619348956877E-33</v>
      </c>
      <c r="H104" s="5">
        <v>-5.6901651148830779E-29</v>
      </c>
      <c r="I104" s="5">
        <v>-3.006681079055372E-26</v>
      </c>
      <c r="J104" s="5">
        <v>-3.2560432757816949E-22</v>
      </c>
      <c r="K104" s="5">
        <v>-1.2354761990689462E-19</v>
      </c>
      <c r="L104" s="5">
        <v>-3.0722088497628741E-16</v>
      </c>
      <c r="M104" s="5">
        <v>-2.8604400256951386E-14</v>
      </c>
      <c r="N104" s="5">
        <v>-5.3404382690483621E-11</v>
      </c>
      <c r="O104" s="5">
        <v>-1.1600113155585409E-9</v>
      </c>
      <c r="P104" s="5">
        <v>-3.059115680444824E-7</v>
      </c>
      <c r="Q104" s="5">
        <v>-6.7323196073238668E-6</v>
      </c>
      <c r="R104" s="5">
        <v>-3.5509122650056698E-4</v>
      </c>
      <c r="S104" s="5">
        <v>2.2874093259843934E-3</v>
      </c>
      <c r="T104" s="5">
        <v>-6.1930528891305979E-2</v>
      </c>
      <c r="U104" s="5">
        <v>-0.45556041483408338</v>
      </c>
      <c r="V104" s="5">
        <v>-0.53684129365704536</v>
      </c>
      <c r="W104" s="5">
        <v>-0.56957361878620916</v>
      </c>
      <c r="X104" s="5">
        <v>0.22040558904791382</v>
      </c>
      <c r="Y104" s="5">
        <v>0.80989935780237077</v>
      </c>
      <c r="Z104" s="5">
        <v>0.75550361905849861</v>
      </c>
      <c r="AA104" s="5">
        <v>-9.2284860052763221E-3</v>
      </c>
      <c r="AB104" s="5">
        <v>2.1617179198163944E-2</v>
      </c>
      <c r="AC104" s="5">
        <v>-1.5907891455986748E-6</v>
      </c>
      <c r="AD104" s="5">
        <v>-4.5432686121030096E-6</v>
      </c>
      <c r="AE104" s="5">
        <v>7.8937271654636403E-7</v>
      </c>
      <c r="AF104" s="5">
        <v>1.6258420066122311E-8</v>
      </c>
      <c r="AG104" s="5">
        <v>1.7776416875725902E-11</v>
      </c>
      <c r="AH104" s="5">
        <v>2.0064207950485707E-13</v>
      </c>
      <c r="AI104" s="5">
        <v>1.0058499653207102E-16</v>
      </c>
      <c r="AJ104" s="5">
        <v>1.1441161844618804E-19</v>
      </c>
      <c r="AK104" s="5">
        <v>1.7957951432757041E-23</v>
      </c>
      <c r="AL104" s="5">
        <v>2.2282478345702733E-26</v>
      </c>
      <c r="AM104" s="5">
        <v>6.0883833386057233E-31</v>
      </c>
      <c r="AN104" s="5">
        <v>1.1392513303029097E-34</v>
      </c>
      <c r="AO104" s="5">
        <v>3.9360183919310537E-40</v>
      </c>
      <c r="AP104" s="5">
        <v>1.78839678936921E-43</v>
      </c>
      <c r="AQ104" s="5">
        <v>6.8347391230625088E-50</v>
      </c>
      <c r="AR104" s="5">
        <v>5.3978982386406968E-54</v>
      </c>
      <c r="AS104" s="5"/>
      <c r="AT104" s="5"/>
      <c r="AU104" s="5"/>
      <c r="AV104" s="5"/>
      <c r="AW104" s="5"/>
      <c r="AX104" s="5"/>
      <c r="AY104" s="5"/>
      <c r="AZ104" s="5"/>
      <c r="BA104" s="5"/>
      <c r="BB104" s="5"/>
    </row>
    <row r="105" spans="1:54" x14ac:dyDescent="0.3">
      <c r="A105" s="5">
        <v>16000</v>
      </c>
      <c r="B105" s="5"/>
      <c r="C105" s="5">
        <v>0.41159074229498127</v>
      </c>
      <c r="D105" s="5">
        <v>-5.626613376724111E-46</v>
      </c>
      <c r="E105" s="5">
        <v>-1.6453959507654714E-42</v>
      </c>
      <c r="F105" s="5">
        <v>-2.1128884094868189E-37</v>
      </c>
      <c r="G105" s="5">
        <v>-2.9004274338269237E-34</v>
      </c>
      <c r="H105" s="5">
        <v>-9.8623955647313952E-30</v>
      </c>
      <c r="I105" s="5">
        <v>-5.8099724138060111E-27</v>
      </c>
      <c r="J105" s="5">
        <v>-7.0169313035035041E-23</v>
      </c>
      <c r="K105" s="5">
        <v>-2.9703240423175059E-20</v>
      </c>
      <c r="L105" s="5">
        <v>-8.2428134011017464E-17</v>
      </c>
      <c r="M105" s="5">
        <v>-8.5675494800769576E-15</v>
      </c>
      <c r="N105" s="5">
        <v>-1.7862586426143848E-11</v>
      </c>
      <c r="O105" s="5">
        <v>-4.3342987518983344E-10</v>
      </c>
      <c r="P105" s="5">
        <v>-1.2772857914140641E-7</v>
      </c>
      <c r="Q105" s="5">
        <v>-3.1422429062081348E-6</v>
      </c>
      <c r="R105" s="5">
        <v>-1.8533011957846417E-4</v>
      </c>
      <c r="S105" s="5">
        <v>1.3354575364208504E-3</v>
      </c>
      <c r="T105" s="5">
        <v>-4.0459557883668021E-2</v>
      </c>
      <c r="U105" s="5">
        <v>-0.3331527596417746</v>
      </c>
      <c r="V105" s="5">
        <v>-0.43961886494843017</v>
      </c>
      <c r="W105" s="5">
        <v>-0.52247566516071831</v>
      </c>
      <c r="X105" s="5">
        <v>0.22655746603755636</v>
      </c>
      <c r="Y105" s="5">
        <v>0.93321378275434164</v>
      </c>
      <c r="Z105" s="5">
        <v>0.97619519453505355</v>
      </c>
      <c r="AA105" s="5">
        <v>-1.3376339849845115E-2</v>
      </c>
      <c r="AB105" s="5">
        <v>3.5161732234845734E-2</v>
      </c>
      <c r="AC105" s="5">
        <v>-2.9047378579502315E-6</v>
      </c>
      <c r="AD105" s="5">
        <v>-9.3163440567763267E-6</v>
      </c>
      <c r="AE105" s="5">
        <v>1.8184556156672719E-6</v>
      </c>
      <c r="AF105" s="5">
        <v>4.2092445934054125E-8</v>
      </c>
      <c r="AG105" s="5">
        <v>5.1741385718272002E-11</v>
      </c>
      <c r="AH105" s="5">
        <v>6.5682198756338934E-13</v>
      </c>
      <c r="AI105" s="5">
        <v>3.7047216707166119E-16</v>
      </c>
      <c r="AJ105" s="5">
        <v>4.7430224653253157E-19</v>
      </c>
      <c r="AK105" s="5">
        <v>8.3824611785021886E-23</v>
      </c>
      <c r="AL105" s="5">
        <v>1.1715911435601218E-25</v>
      </c>
      <c r="AM105" s="5">
        <v>3.6072947396945538E-30</v>
      </c>
      <c r="AN105" s="5">
        <v>7.6091574780683927E-34</v>
      </c>
      <c r="AO105" s="5">
        <v>2.9647152900205896E-39</v>
      </c>
      <c r="AP105" s="5">
        <v>1.5197466449940234E-42</v>
      </c>
      <c r="AQ105" s="5">
        <v>6.5551770848329775E-49</v>
      </c>
      <c r="AR105" s="5">
        <v>5.8454405203948616E-53</v>
      </c>
      <c r="AS105" s="5"/>
      <c r="AT105" s="5"/>
      <c r="AU105" s="5"/>
      <c r="AV105" s="5"/>
      <c r="AW105" s="5"/>
      <c r="AX105" s="5"/>
      <c r="AY105" s="5"/>
      <c r="AZ105" s="5"/>
      <c r="BA105" s="5"/>
      <c r="BB105" s="5"/>
    </row>
    <row r="106" spans="1:54" x14ac:dyDescent="0.3">
      <c r="A106" s="5">
        <v>15990</v>
      </c>
      <c r="B106" s="5"/>
      <c r="C106" s="5">
        <v>0.7326406190453264</v>
      </c>
      <c r="D106" s="5">
        <v>-6.1813111820829209E-47</v>
      </c>
      <c r="E106" s="5">
        <v>-2.0128241652913555E-43</v>
      </c>
      <c r="F106" s="5">
        <v>-2.8790673342948246E-38</v>
      </c>
      <c r="G106" s="5">
        <v>-4.403681475245673E-35</v>
      </c>
      <c r="H106" s="5">
        <v>-1.6689931487251456E-30</v>
      </c>
      <c r="I106" s="5">
        <v>-1.096238098427643E-27</v>
      </c>
      <c r="J106" s="5">
        <v>-1.4766515042193095E-23</v>
      </c>
      <c r="K106" s="5">
        <v>-6.973916019339375E-21</v>
      </c>
      <c r="L106" s="5">
        <v>-2.1598989363170155E-17</v>
      </c>
      <c r="M106" s="5">
        <v>-2.5063603374283197E-15</v>
      </c>
      <c r="N106" s="5">
        <v>-5.8358601259155062E-12</v>
      </c>
      <c r="O106" s="5">
        <v>-1.5819713441233138E-10</v>
      </c>
      <c r="P106" s="5">
        <v>-5.2099501892638703E-8</v>
      </c>
      <c r="Q106" s="5">
        <v>-1.4328421261705086E-6</v>
      </c>
      <c r="R106" s="5">
        <v>-9.4507433451589137E-5</v>
      </c>
      <c r="S106" s="5">
        <v>7.618344596914729E-4</v>
      </c>
      <c r="T106" s="5">
        <v>-2.5829282294594934E-2</v>
      </c>
      <c r="U106" s="5">
        <v>-0.23809283998555894</v>
      </c>
      <c r="V106" s="5">
        <v>-0.35183815098997701</v>
      </c>
      <c r="W106" s="5">
        <v>-0.46843494456947932</v>
      </c>
      <c r="X106" s="5">
        <v>0.22763135279970464</v>
      </c>
      <c r="Y106" s="5">
        <v>1.0511390379020846</v>
      </c>
      <c r="Z106" s="5">
        <v>1.2330957950614558</v>
      </c>
      <c r="AA106" s="5">
        <v>-1.8955505343395018E-2</v>
      </c>
      <c r="AB106" s="5">
        <v>5.5919597713913957E-2</v>
      </c>
      <c r="AC106" s="5">
        <v>-5.186271003523555E-6</v>
      </c>
      <c r="AD106" s="5">
        <v>-1.8681341436388514E-5</v>
      </c>
      <c r="AE106" s="5">
        <v>4.0967582173513618E-6</v>
      </c>
      <c r="AF106" s="5">
        <v>1.0658073731294482E-7</v>
      </c>
      <c r="AG106" s="5">
        <v>1.4730328168880294E-10</v>
      </c>
      <c r="AH106" s="5">
        <v>2.1032252515569145E-12</v>
      </c>
      <c r="AI106" s="5">
        <v>1.334819112665973E-15</v>
      </c>
      <c r="AJ106" s="5">
        <v>1.9236089819166258E-18</v>
      </c>
      <c r="AK106" s="5">
        <v>3.8282041256812568E-22</v>
      </c>
      <c r="AL106" s="5">
        <v>6.0273965655057756E-25</v>
      </c>
      <c r="AM106" s="5">
        <v>2.0913888801565007E-29</v>
      </c>
      <c r="AN106" s="5">
        <v>4.9734718038767846E-33</v>
      </c>
      <c r="AO106" s="5">
        <v>2.1854836807715661E-38</v>
      </c>
      <c r="AP106" s="5">
        <v>1.2640083834454212E-41</v>
      </c>
      <c r="AQ106" s="5">
        <v>6.1539111397015709E-48</v>
      </c>
      <c r="AR106" s="5">
        <v>6.1965088128807833E-52</v>
      </c>
      <c r="AS106" s="5"/>
      <c r="AT106" s="5"/>
      <c r="AU106" s="5"/>
      <c r="AV106" s="5"/>
      <c r="AW106" s="5"/>
      <c r="AX106" s="5"/>
      <c r="AY106" s="5"/>
      <c r="AZ106" s="5"/>
      <c r="BA106" s="5"/>
      <c r="BB106" s="5"/>
    </row>
    <row r="107" spans="1:54" x14ac:dyDescent="0.3">
      <c r="A107" s="5">
        <v>15980</v>
      </c>
      <c r="B107" s="5"/>
      <c r="C107" s="5">
        <v>1.0482402796571739</v>
      </c>
      <c r="D107" s="5">
        <v>-6.6281472684301457E-48</v>
      </c>
      <c r="E107" s="5">
        <v>-2.4035240713805791E-44</v>
      </c>
      <c r="F107" s="5">
        <v>-3.8296899081952781E-39</v>
      </c>
      <c r="G107" s="5">
        <v>-6.527332084775674E-36</v>
      </c>
      <c r="H107" s="5">
        <v>-2.7575416647034535E-31</v>
      </c>
      <c r="I107" s="5">
        <v>-2.0195781785205685E-28</v>
      </c>
      <c r="J107" s="5">
        <v>-3.0343341812882428E-24</v>
      </c>
      <c r="K107" s="5">
        <v>-1.5989465547175701E-21</v>
      </c>
      <c r="L107" s="5">
        <v>-5.527205035996921E-18</v>
      </c>
      <c r="M107" s="5">
        <v>-7.1610136438869245E-16</v>
      </c>
      <c r="N107" s="5">
        <v>-1.8622565940381881E-12</v>
      </c>
      <c r="O107" s="5">
        <v>-5.6400454049651494E-11</v>
      </c>
      <c r="P107" s="5">
        <v>-2.0759336747790413E-8</v>
      </c>
      <c r="Q107" s="5">
        <v>-6.3829527225636627E-7</v>
      </c>
      <c r="R107" s="5">
        <v>-4.7084830450535038E-5</v>
      </c>
      <c r="S107" s="5">
        <v>4.2463588629745402E-4</v>
      </c>
      <c r="T107" s="5">
        <v>-1.6112378768131319E-2</v>
      </c>
      <c r="U107" s="5">
        <v>-0.16627847565866322</v>
      </c>
      <c r="V107" s="5">
        <v>-0.27518646777374733</v>
      </c>
      <c r="W107" s="5">
        <v>-0.41046949777675079</v>
      </c>
      <c r="X107" s="5">
        <v>0.22354507954921457</v>
      </c>
      <c r="Y107" s="5">
        <v>1.1573096289482194</v>
      </c>
      <c r="Z107" s="5">
        <v>1.5226444027013644</v>
      </c>
      <c r="AA107" s="5">
        <v>-2.6260694196609081E-2</v>
      </c>
      <c r="AB107" s="5">
        <v>8.6948464423377961E-2</v>
      </c>
      <c r="AC107" s="5">
        <v>-9.053969116758525E-6</v>
      </c>
      <c r="AD107" s="5">
        <v>-3.6630063893836138E-5</v>
      </c>
      <c r="AE107" s="5">
        <v>9.0256124125390248E-6</v>
      </c>
      <c r="AF107" s="5">
        <v>2.6392694834929744E-7</v>
      </c>
      <c r="AG107" s="5">
        <v>4.1015601948855331E-10</v>
      </c>
      <c r="AH107" s="5">
        <v>6.5874622182588847E-12</v>
      </c>
      <c r="AI107" s="5">
        <v>4.7045223990959715E-15</v>
      </c>
      <c r="AJ107" s="5">
        <v>7.6319735418896116E-18</v>
      </c>
      <c r="AK107" s="5">
        <v>1.7104458311999443E-21</v>
      </c>
      <c r="AL107" s="5">
        <v>3.0339367037787142E-24</v>
      </c>
      <c r="AM107" s="5">
        <v>1.1864337480044097E-28</v>
      </c>
      <c r="AN107" s="5">
        <v>3.1810526208633689E-32</v>
      </c>
      <c r="AO107" s="5">
        <v>1.5766414118447277E-37</v>
      </c>
      <c r="AP107" s="5">
        <v>1.0289216177932705E-40</v>
      </c>
      <c r="AQ107" s="5">
        <v>5.6546338438547256E-47</v>
      </c>
      <c r="AR107" s="5">
        <v>6.4297839507353572E-51</v>
      </c>
      <c r="AS107" s="5"/>
      <c r="AT107" s="5"/>
      <c r="AU107" s="5"/>
      <c r="AV107" s="5"/>
      <c r="AW107" s="5"/>
      <c r="AX107" s="5"/>
      <c r="AY107" s="5"/>
      <c r="AZ107" s="5"/>
      <c r="BA107" s="5"/>
      <c r="BB107" s="5"/>
    </row>
    <row r="108" spans="1:54" x14ac:dyDescent="0.3">
      <c r="A108" s="5">
        <v>15970</v>
      </c>
      <c r="B108" s="5"/>
      <c r="C108" s="5">
        <v>1.3547708187578995</v>
      </c>
      <c r="D108" s="5">
        <v>-6.9368501597559853E-49</v>
      </c>
      <c r="E108" s="5">
        <v>-2.8014249313398583E-45</v>
      </c>
      <c r="F108" s="5">
        <v>-4.9727040490523742E-40</v>
      </c>
      <c r="G108" s="5">
        <v>-9.4450042759052405E-37</v>
      </c>
      <c r="H108" s="5">
        <v>-4.4480101128418377E-32</v>
      </c>
      <c r="I108" s="5">
        <v>-3.6326386783624013E-29</v>
      </c>
      <c r="J108" s="5">
        <v>-6.0881346860742505E-25</v>
      </c>
      <c r="K108" s="5">
        <v>-3.579780564553015E-22</v>
      </c>
      <c r="L108" s="5">
        <v>-1.3812516588596486E-18</v>
      </c>
      <c r="M108" s="5">
        <v>-1.9981613032635833E-16</v>
      </c>
      <c r="N108" s="5">
        <v>-5.804024908504509E-13</v>
      </c>
      <c r="O108" s="5">
        <v>-1.9640467852520881E-11</v>
      </c>
      <c r="P108" s="5">
        <v>-8.0799532776060704E-9</v>
      </c>
      <c r="Q108" s="5">
        <v>-2.7777343621266202E-7</v>
      </c>
      <c r="R108" s="5">
        <v>-2.2917765294204341E-5</v>
      </c>
      <c r="S108" s="5">
        <v>2.3124880675718648E-4</v>
      </c>
      <c r="T108" s="5">
        <v>-9.8207423417284809E-3</v>
      </c>
      <c r="U108" s="5">
        <v>-0.11347332050508822</v>
      </c>
      <c r="V108" s="5">
        <v>-0.21033427186581463</v>
      </c>
      <c r="W108" s="5">
        <v>-0.35151366243154814</v>
      </c>
      <c r="X108" s="5">
        <v>0.21456498593837839</v>
      </c>
      <c r="Y108" s="5">
        <v>1.2454627791807624</v>
      </c>
      <c r="Z108" s="5">
        <v>1.8379053031863612</v>
      </c>
      <c r="AA108" s="5">
        <v>-3.5565693740239504E-2</v>
      </c>
      <c r="AB108" s="5">
        <v>0.13217381317679042</v>
      </c>
      <c r="AC108" s="5">
        <v>-1.5453964625408711E-5</v>
      </c>
      <c r="AD108" s="5">
        <v>-7.0228917650679205E-5</v>
      </c>
      <c r="AE108" s="5">
        <v>1.9444348010937649E-5</v>
      </c>
      <c r="AF108" s="5">
        <v>6.3914720176561875E-7</v>
      </c>
      <c r="AG108" s="5">
        <v>1.1169398316497337E-9</v>
      </c>
      <c r="AH108" s="5">
        <v>2.0180247762639153E-11</v>
      </c>
      <c r="AI108" s="5">
        <v>1.6218726842594568E-14</v>
      </c>
      <c r="AJ108" s="5">
        <v>2.9620828576056688E-17</v>
      </c>
      <c r="AK108" s="5">
        <v>7.4764622780041659E-21</v>
      </c>
      <c r="AL108" s="5">
        <v>1.4941295377030135E-23</v>
      </c>
      <c r="AM108" s="5">
        <v>6.5855140836889954E-28</v>
      </c>
      <c r="AN108" s="5">
        <v>1.9909124181653039E-31</v>
      </c>
      <c r="AO108" s="5">
        <v>1.1130665274438091E-36</v>
      </c>
      <c r="AP108" s="5">
        <v>8.196912359852982E-40</v>
      </c>
      <c r="AQ108" s="5">
        <v>5.0854145030618085E-46</v>
      </c>
      <c r="AR108" s="5">
        <v>6.5305136249321172E-50</v>
      </c>
      <c r="AS108" s="5"/>
      <c r="AT108" s="5"/>
      <c r="AU108" s="5"/>
      <c r="AV108" s="5"/>
      <c r="AW108" s="5"/>
      <c r="AX108" s="5"/>
      <c r="AY108" s="5"/>
      <c r="AZ108" s="5"/>
      <c r="BA108" s="5"/>
      <c r="BB108" s="5"/>
    </row>
    <row r="109" spans="1:54" x14ac:dyDescent="0.3">
      <c r="A109" s="5">
        <v>15960</v>
      </c>
      <c r="B109" s="5"/>
      <c r="C109" s="5">
        <v>1.6481618934518649</v>
      </c>
      <c r="D109" s="5">
        <v>-7.0855190542174675E-50</v>
      </c>
      <c r="E109" s="5">
        <v>-3.1869700667377796E-46</v>
      </c>
      <c r="F109" s="5">
        <v>-6.3025960509792918E-41</v>
      </c>
      <c r="G109" s="5">
        <v>-1.3341231790891689E-37</v>
      </c>
      <c r="H109" s="5">
        <v>-7.0043254928442918E-33</v>
      </c>
      <c r="I109" s="5">
        <v>-6.3792591511833497E-30</v>
      </c>
      <c r="J109" s="5">
        <v>-1.1926728423125875E-25</v>
      </c>
      <c r="K109" s="5">
        <v>-7.825731022210925E-23</v>
      </c>
      <c r="L109" s="5">
        <v>-3.3706682356082155E-19</v>
      </c>
      <c r="M109" s="5">
        <v>-5.444933019109141E-17</v>
      </c>
      <c r="N109" s="5">
        <v>-1.7666684609341387E-13</v>
      </c>
      <c r="O109" s="5">
        <v>-6.6801663450713426E-12</v>
      </c>
      <c r="P109" s="5">
        <v>-3.0718550205300324E-9</v>
      </c>
      <c r="Q109" s="5">
        <v>-1.1808280123296437E-7</v>
      </c>
      <c r="R109" s="5">
        <v>-1.0897348291930903E-5</v>
      </c>
      <c r="S109" s="5">
        <v>1.2303542216950385E-4</v>
      </c>
      <c r="T109" s="5">
        <v>-5.8485400908609786E-3</v>
      </c>
      <c r="U109" s="5">
        <v>-7.5665992062983994E-2</v>
      </c>
      <c r="V109" s="5">
        <v>-0.15709887757494942</v>
      </c>
      <c r="W109" s="5">
        <v>-0.29418093872342127</v>
      </c>
      <c r="X109" s="5">
        <v>0.20127721556609854</v>
      </c>
      <c r="Y109" s="5">
        <v>1.3100416047307644</v>
      </c>
      <c r="Z109" s="5">
        <v>2.1684636203840086</v>
      </c>
      <c r="AA109" s="5">
        <v>-4.7086027756226626E-2</v>
      </c>
      <c r="AB109" s="5">
        <v>0.19642466814005949</v>
      </c>
      <c r="AC109" s="5">
        <v>-2.5789293320798216E-5</v>
      </c>
      <c r="AD109" s="5">
        <v>-1.3165110684056151E-4</v>
      </c>
      <c r="AE109" s="5">
        <v>4.0961141403508907E-5</v>
      </c>
      <c r="AF109" s="5">
        <v>1.513602464706215E-6</v>
      </c>
      <c r="AG109" s="5">
        <v>2.9746520209127414E-9</v>
      </c>
      <c r="AH109" s="5">
        <v>6.0463401570110284E-11</v>
      </c>
      <c r="AI109" s="5">
        <v>5.4689988518089897E-14</v>
      </c>
      <c r="AJ109" s="5">
        <v>1.1245522422473854E-16</v>
      </c>
      <c r="AK109" s="5">
        <v>3.1969613931409188E-20</v>
      </c>
      <c r="AL109" s="5">
        <v>7.1987460539743357E-23</v>
      </c>
      <c r="AM109" s="5">
        <v>3.5764757900408038E-27</v>
      </c>
      <c r="AN109" s="5">
        <v>1.2192296879409692E-30</v>
      </c>
      <c r="AO109" s="5">
        <v>7.6894300528012783E-36</v>
      </c>
      <c r="AP109" s="5">
        <v>6.3905170535264282E-39</v>
      </c>
      <c r="AQ109" s="5">
        <v>4.4760910676067564E-45</v>
      </c>
      <c r="AR109" s="5">
        <v>6.4920533111093783E-49</v>
      </c>
      <c r="AS109" s="5"/>
      <c r="AT109" s="5"/>
      <c r="AU109" s="5"/>
      <c r="AV109" s="5"/>
      <c r="AW109" s="5"/>
      <c r="AX109" s="5"/>
      <c r="AY109" s="5"/>
      <c r="AZ109" s="5"/>
      <c r="BA109" s="5"/>
      <c r="BB109" s="5"/>
    </row>
    <row r="110" spans="1:54" x14ac:dyDescent="0.3">
      <c r="A110" s="5">
        <v>15950</v>
      </c>
      <c r="B110" s="5"/>
      <c r="C110" s="5">
        <v>1.9241832912703369</v>
      </c>
      <c r="D110" s="5">
        <v>-7.0631876570713551E-51</v>
      </c>
      <c r="E110" s="5">
        <v>-3.5385555962285186E-47</v>
      </c>
      <c r="F110" s="5">
        <v>-7.7969507262126802E-42</v>
      </c>
      <c r="G110" s="5">
        <v>-1.8394909556084135E-38</v>
      </c>
      <c r="H110" s="5">
        <v>-1.076724058613235E-33</v>
      </c>
      <c r="I110" s="5">
        <v>-1.0936680054298086E-30</v>
      </c>
      <c r="J110" s="5">
        <v>-2.2811581358598848E-26</v>
      </c>
      <c r="K110" s="5">
        <v>-1.6703991680350937E-23</v>
      </c>
      <c r="L110" s="5">
        <v>-8.0318573200222438E-20</v>
      </c>
      <c r="M110" s="5">
        <v>-1.4489098129153884E-17</v>
      </c>
      <c r="N110" s="5">
        <v>-5.2516742932063557E-14</v>
      </c>
      <c r="O110" s="5">
        <v>-2.2190642691729182E-12</v>
      </c>
      <c r="P110" s="5">
        <v>-1.140696327694411E-9</v>
      </c>
      <c r="Q110" s="5">
        <v>-4.9033223681230008E-8</v>
      </c>
      <c r="R110" s="5">
        <v>-5.0618323065233144E-6</v>
      </c>
      <c r="S110" s="5">
        <v>6.3951358104456189E-5</v>
      </c>
      <c r="T110" s="5">
        <v>-3.4029083454210907E-3</v>
      </c>
      <c r="U110" s="5">
        <v>-4.929899889489564E-2</v>
      </c>
      <c r="V110" s="5">
        <v>-0.11465616105482182</v>
      </c>
      <c r="W110" s="5">
        <v>-0.24059084188107219</v>
      </c>
      <c r="X110" s="5">
        <v>0.18452435088385724</v>
      </c>
      <c r="Y110" s="5">
        <v>1.3467714223990348</v>
      </c>
      <c r="Z110" s="5">
        <v>2.5007304284236591</v>
      </c>
      <c r="AA110" s="5">
        <v>-6.0935434275790443E-2</v>
      </c>
      <c r="AB110" s="5">
        <v>0.28536136928904965</v>
      </c>
      <c r="AC110" s="5">
        <v>-4.2074510311560388E-5</v>
      </c>
      <c r="AD110" s="5">
        <v>-2.4129304931285654E-4</v>
      </c>
      <c r="AE110" s="5">
        <v>8.4371200821553664E-5</v>
      </c>
      <c r="AF110" s="5">
        <v>3.5050816250592079E-6</v>
      </c>
      <c r="AG110" s="5">
        <v>7.747291482217134E-9</v>
      </c>
      <c r="AH110" s="5">
        <v>1.7717321296186042E-10</v>
      </c>
      <c r="AI110" s="5">
        <v>1.8037256286535635E-13</v>
      </c>
      <c r="AJ110" s="5">
        <v>4.1760521450787417E-16</v>
      </c>
      <c r="AK110" s="5">
        <v>1.3372569349790727E-19</v>
      </c>
      <c r="AL110" s="5">
        <v>3.3930804802601141E-22</v>
      </c>
      <c r="AM110" s="5">
        <v>1.9003001005105234E-26</v>
      </c>
      <c r="AN110" s="5">
        <v>7.3055496152198669E-30</v>
      </c>
      <c r="AO110" s="5">
        <v>5.1979724720470182E-35</v>
      </c>
      <c r="AP110" s="5">
        <v>4.8755252953021674E-38</v>
      </c>
      <c r="AQ110" s="5">
        <v>3.8557085808063571E-44</v>
      </c>
      <c r="AR110" s="5">
        <v>6.3165898589944854E-48</v>
      </c>
      <c r="AS110" s="5"/>
      <c r="AT110" s="5"/>
      <c r="AU110" s="5"/>
      <c r="AV110" s="5"/>
      <c r="AW110" s="5"/>
      <c r="AX110" s="5"/>
      <c r="AY110" s="5"/>
      <c r="AZ110" s="5"/>
      <c r="BA110" s="5"/>
      <c r="BB110" s="5"/>
    </row>
    <row r="111" spans="1:54" x14ac:dyDescent="0.3">
      <c r="A111" s="5">
        <v>15940</v>
      </c>
      <c r="B111" s="5"/>
      <c r="C111" s="5">
        <v>2.1788337802412556</v>
      </c>
      <c r="D111" s="5">
        <v>-6.8711593185536137E-52</v>
      </c>
      <c r="E111" s="5">
        <v>-3.8344548128829278E-48</v>
      </c>
      <c r="F111" s="5">
        <v>-9.4143234976624594E-43</v>
      </c>
      <c r="G111" s="5">
        <v>-2.4756425133246846E-39</v>
      </c>
      <c r="H111" s="5">
        <v>-1.6156998597861192E-34</v>
      </c>
      <c r="I111" s="5">
        <v>-1.8304111590490402E-31</v>
      </c>
      <c r="J111" s="5">
        <v>-4.2595835621941705E-27</v>
      </c>
      <c r="K111" s="5">
        <v>-3.4811536430249113E-24</v>
      </c>
      <c r="L111" s="5">
        <v>-1.8687599616983347E-20</v>
      </c>
      <c r="M111" s="5">
        <v>-3.7649377199846287E-18</v>
      </c>
      <c r="N111" s="5">
        <v>-1.5245381758892998E-14</v>
      </c>
      <c r="O111" s="5">
        <v>-7.1991385357623047E-13</v>
      </c>
      <c r="P111" s="5">
        <v>-4.1371166353491324E-10</v>
      </c>
      <c r="Q111" s="5">
        <v>-1.9887632128850752E-8</v>
      </c>
      <c r="R111" s="5">
        <v>-2.2967516575417911E-6</v>
      </c>
      <c r="S111" s="5">
        <v>3.2472772436010713E-5</v>
      </c>
      <c r="T111" s="5">
        <v>-1.9343441384845346E-3</v>
      </c>
      <c r="U111" s="5">
        <v>-3.1382460748604069E-2</v>
      </c>
      <c r="V111" s="5">
        <v>-8.1764379609343768E-2</v>
      </c>
      <c r="W111" s="5">
        <v>-0.19227246579331739</v>
      </c>
      <c r="X111" s="5">
        <v>0.16531691864290937</v>
      </c>
      <c r="Y111" s="5">
        <v>1.3531266338392658</v>
      </c>
      <c r="Z111" s="5">
        <v>2.8186987403592925</v>
      </c>
      <c r="AA111" s="5">
        <v>-7.7080799239737666E-2</v>
      </c>
      <c r="AB111" s="5">
        <v>0.4052511642862443</v>
      </c>
      <c r="AC111" s="5">
        <v>-6.7105827115355361E-5</v>
      </c>
      <c r="AD111" s="5">
        <v>-4.3237277580304538E-4</v>
      </c>
      <c r="AE111" s="5">
        <v>1.6991880325682056E-4</v>
      </c>
      <c r="AF111" s="5">
        <v>7.9367257875807802E-6</v>
      </c>
      <c r="AG111" s="5">
        <v>1.9731157144286861E-8</v>
      </c>
      <c r="AH111" s="5">
        <v>5.077203642217357E-10</v>
      </c>
      <c r="AI111" s="5">
        <v>5.8181694565483367E-13</v>
      </c>
      <c r="AJ111" s="5">
        <v>1.5168329333657016E-15</v>
      </c>
      <c r="AK111" s="5">
        <v>5.4715491377165851E-19</v>
      </c>
      <c r="AL111" s="5">
        <v>1.5645230651122267E-21</v>
      </c>
      <c r="AM111" s="5">
        <v>9.8780728755465694E-26</v>
      </c>
      <c r="AN111" s="5">
        <v>4.2828822129110569E-29</v>
      </c>
      <c r="AO111" s="5">
        <v>3.4381317580209651E-34</v>
      </c>
      <c r="AP111" s="5">
        <v>3.6398920219787975E-37</v>
      </c>
      <c r="AQ111" s="5">
        <v>3.2503058105767541E-43</v>
      </c>
      <c r="AR111" s="5">
        <v>6.0149384514539137E-47</v>
      </c>
      <c r="AS111" s="5"/>
      <c r="AT111" s="5"/>
      <c r="AU111" s="5"/>
      <c r="AV111" s="5"/>
      <c r="AW111" s="5"/>
      <c r="AX111" s="5"/>
      <c r="AY111" s="5"/>
      <c r="AZ111" s="5"/>
      <c r="BA111" s="5"/>
      <c r="BB111" s="5"/>
    </row>
    <row r="112" spans="1:54" x14ac:dyDescent="0.3">
      <c r="A112" s="5">
        <v>15930</v>
      </c>
      <c r="B112" s="5"/>
      <c r="C112" s="5">
        <v>2.4087615301928618</v>
      </c>
      <c r="D112" s="5">
        <v>-6.5228880873282133E-53</v>
      </c>
      <c r="E112" s="5">
        <v>-4.0550037483448866E-49</v>
      </c>
      <c r="F112" s="5">
        <v>-1.1094122756704156E-43</v>
      </c>
      <c r="G112" s="5">
        <v>-3.2519757822658005E-40</v>
      </c>
      <c r="H112" s="5">
        <v>-2.3665501634303822E-35</v>
      </c>
      <c r="I112" s="5">
        <v>-2.9904759191387664E-32</v>
      </c>
      <c r="J112" s="5">
        <v>-7.7649245205630169E-28</v>
      </c>
      <c r="K112" s="5">
        <v>-7.0829535407367071E-25</v>
      </c>
      <c r="L112" s="5">
        <v>-4.2453094274334684E-21</v>
      </c>
      <c r="M112" s="5">
        <v>-9.55262307634113E-19</v>
      </c>
      <c r="N112" s="5">
        <v>-4.3217279757932049E-15</v>
      </c>
      <c r="O112" s="5">
        <v>-2.2808676005217293E-13</v>
      </c>
      <c r="P112" s="5">
        <v>-1.4654289446126845E-10</v>
      </c>
      <c r="Q112" s="5">
        <v>-7.8785349342310891E-9</v>
      </c>
      <c r="R112" s="5">
        <v>-1.0179364123671837E-6</v>
      </c>
      <c r="S112" s="5">
        <v>1.610719648681386E-5</v>
      </c>
      <c r="T112" s="5">
        <v>-1.0741847452400688E-3</v>
      </c>
      <c r="U112" s="5">
        <v>-1.9517693376815796E-2</v>
      </c>
      <c r="V112" s="5">
        <v>-5.6971079307359743E-2</v>
      </c>
      <c r="W112" s="5">
        <v>-0.15014459321636722</v>
      </c>
      <c r="X112" s="5">
        <v>0.14473269785995613</v>
      </c>
      <c r="Y112" s="5">
        <v>1.3286175126457034</v>
      </c>
      <c r="Z112" s="5">
        <v>3.1051226737694866</v>
      </c>
      <c r="AA112" s="5">
        <v>-9.5302054395994623E-2</v>
      </c>
      <c r="AB112" s="5">
        <v>0.56255456515899005</v>
      </c>
      <c r="AC112" s="5">
        <v>-1.0462713287319747E-4</v>
      </c>
      <c r="AD112" s="5">
        <v>-7.5743703107122005E-4</v>
      </c>
      <c r="AE112" s="5">
        <v>3.3457628358728365E-4</v>
      </c>
      <c r="AF112" s="5">
        <v>1.7572075353316079E-5</v>
      </c>
      <c r="AG112" s="5">
        <v>4.9138930356663212E-8</v>
      </c>
      <c r="AH112" s="5">
        <v>1.4228323608662288E-9</v>
      </c>
      <c r="AI112" s="5">
        <v>1.8354270791313898E-12</v>
      </c>
      <c r="AJ112" s="5">
        <v>5.388610817718924E-15</v>
      </c>
      <c r="AK112" s="5">
        <v>2.1898049871969874E-18</v>
      </c>
      <c r="AL112" s="5">
        <v>7.0567061996526136E-21</v>
      </c>
      <c r="AM112" s="5">
        <v>5.0232777115750606E-25</v>
      </c>
      <c r="AN112" s="5">
        <v>2.4565017285149084E-28</v>
      </c>
      <c r="AO112" s="5">
        <v>2.2250596130044313E-33</v>
      </c>
      <c r="AP112" s="5">
        <v>2.6590051391788721E-36</v>
      </c>
      <c r="AQ112" s="5">
        <v>2.681272422961095E-42</v>
      </c>
      <c r="AR112" s="5">
        <v>5.6054386915111704E-46</v>
      </c>
      <c r="AS112" s="5"/>
      <c r="AT112" s="5"/>
      <c r="AU112" s="5"/>
      <c r="AV112" s="5"/>
      <c r="AW112" s="5"/>
      <c r="AX112" s="5"/>
      <c r="AY112" s="5"/>
      <c r="AZ112" s="5"/>
      <c r="BA112" s="5"/>
      <c r="BB112" s="5"/>
    </row>
    <row r="113" spans="1:54" x14ac:dyDescent="0.3">
      <c r="A113" s="5">
        <v>15920</v>
      </c>
      <c r="B113" s="5"/>
      <c r="C113" s="5">
        <v>2.6116354821441234</v>
      </c>
      <c r="D113" s="5">
        <v>-6.0424193651080845E-54</v>
      </c>
      <c r="E113" s="5">
        <v>-4.1847484724158003E-50</v>
      </c>
      <c r="F113" s="5">
        <v>-1.2759004886003278E-44</v>
      </c>
      <c r="G113" s="5">
        <v>-4.1692340077578615E-41</v>
      </c>
      <c r="H113" s="5">
        <v>-3.3833742455260078E-36</v>
      </c>
      <c r="I113" s="5">
        <v>-4.7691507360420535E-33</v>
      </c>
      <c r="J113" s="5">
        <v>-1.3818035239511402E-28</v>
      </c>
      <c r="K113" s="5">
        <v>-1.4069365827555788E-25</v>
      </c>
      <c r="L113" s="5">
        <v>-9.4159504243652148E-22</v>
      </c>
      <c r="M113" s="5">
        <v>-2.3665550863354707E-19</v>
      </c>
      <c r="N113" s="5">
        <v>-1.1962884777823742E-15</v>
      </c>
      <c r="O113" s="5">
        <v>-7.0568245538675464E-14</v>
      </c>
      <c r="P113" s="5">
        <v>-5.0693454459640503E-11</v>
      </c>
      <c r="Q113" s="5">
        <v>-3.0483054907695251E-9</v>
      </c>
      <c r="R113" s="5">
        <v>-4.4066494715477513E-7</v>
      </c>
      <c r="S113" s="5">
        <v>7.8042736929794181E-6</v>
      </c>
      <c r="T113" s="5">
        <v>-5.827294460955439E-4</v>
      </c>
      <c r="U113" s="5">
        <v>-1.1858878645673063E-2</v>
      </c>
      <c r="V113" s="5">
        <v>-3.8783712073726766E-2</v>
      </c>
      <c r="W113" s="5">
        <v>-0.11456132013696532</v>
      </c>
      <c r="X113" s="5">
        <v>0.12381774923113449</v>
      </c>
      <c r="Y113" s="5">
        <v>1.2748517189443433</v>
      </c>
      <c r="Z113" s="5">
        <v>3.3430156680728613</v>
      </c>
      <c r="AA113" s="5">
        <v>-0.11516468949386152</v>
      </c>
      <c r="AB113" s="5">
        <v>0.76330417169994591</v>
      </c>
      <c r="AC113" s="5">
        <v>-1.5946034207649091E-4</v>
      </c>
      <c r="AD113" s="5">
        <v>-1.2971517316165884E-3</v>
      </c>
      <c r="AE113" s="5">
        <v>6.4407552410921938E-4</v>
      </c>
      <c r="AF113" s="5">
        <v>3.803861088158687E-5</v>
      </c>
      <c r="AG113" s="5">
        <v>1.1966050599559509E-7</v>
      </c>
      <c r="AH113" s="5">
        <v>3.8991241583920539E-9</v>
      </c>
      <c r="AI113" s="5">
        <v>5.6624498986919313E-12</v>
      </c>
      <c r="AJ113" s="5">
        <v>1.8722539313768613E-14</v>
      </c>
      <c r="AK113" s="5">
        <v>8.5719956217066948E-18</v>
      </c>
      <c r="AL113" s="5">
        <v>3.11340824850526E-20</v>
      </c>
      <c r="AM113" s="5">
        <v>2.4988997497401955E-24</v>
      </c>
      <c r="AN113" s="5">
        <v>1.3784071570337348E-27</v>
      </c>
      <c r="AO113" s="5">
        <v>1.4088774437897309E-32</v>
      </c>
      <c r="AP113" s="5">
        <v>1.9006201106316381E-35</v>
      </c>
      <c r="AQ113" s="5">
        <v>2.1643937570961655E-41</v>
      </c>
      <c r="AR113" s="5">
        <v>5.1121065483078277E-45</v>
      </c>
      <c r="AS113" s="5"/>
      <c r="AT113" s="5"/>
      <c r="AU113" s="5"/>
      <c r="AV113" s="5"/>
      <c r="AW113" s="5"/>
      <c r="AX113" s="5"/>
      <c r="AY113" s="5"/>
      <c r="AZ113" s="5"/>
      <c r="BA113" s="5"/>
      <c r="BB113" s="5"/>
    </row>
    <row r="114" spans="1:54" x14ac:dyDescent="0.3">
      <c r="A114" s="5">
        <v>15910</v>
      </c>
      <c r="B114" s="5"/>
      <c r="C114" s="5">
        <v>2.7863864436089143</v>
      </c>
      <c r="D114" s="5">
        <v>-5.4616412970015508E-55</v>
      </c>
      <c r="E114" s="5">
        <v>-4.2142307004201749E-51</v>
      </c>
      <c r="F114" s="5">
        <v>-1.4319935065626124E-45</v>
      </c>
      <c r="G114" s="5">
        <v>-5.2166932093401977E-42</v>
      </c>
      <c r="H114" s="5">
        <v>-4.7211104015318414E-37</v>
      </c>
      <c r="I114" s="5">
        <v>-7.4238879168466833E-34</v>
      </c>
      <c r="J114" s="5">
        <v>-2.4003517323807831E-29</v>
      </c>
      <c r="K114" s="5">
        <v>-2.7282501444301205E-26</v>
      </c>
      <c r="L114" s="5">
        <v>-2.0389125829449692E-22</v>
      </c>
      <c r="M114" s="5">
        <v>-5.7242739340618779E-20</v>
      </c>
      <c r="N114" s="5">
        <v>-3.2333632869179273E-16</v>
      </c>
      <c r="O114" s="5">
        <v>-2.1320089473907568E-14</v>
      </c>
      <c r="P114" s="5">
        <v>-1.7125368590093787E-11</v>
      </c>
      <c r="Q114" s="5">
        <v>-1.1518687189785417E-9</v>
      </c>
      <c r="R114" s="5">
        <v>-1.8631957363316902E-7</v>
      </c>
      <c r="S114" s="5">
        <v>3.6934981651049036E-6</v>
      </c>
      <c r="T114" s="5">
        <v>-3.0880096208605814E-4</v>
      </c>
      <c r="U114" s="5">
        <v>-7.0390392542198877E-3</v>
      </c>
      <c r="V114" s="5">
        <v>-2.5794668825086336E-2</v>
      </c>
      <c r="W114" s="5">
        <v>-8.5404961392734846E-2</v>
      </c>
      <c r="X114" s="5">
        <v>0.10350162127427924</v>
      </c>
      <c r="Y114" s="5">
        <v>1.1953599303224887</v>
      </c>
      <c r="Z114" s="5">
        <v>3.5172950197857262</v>
      </c>
      <c r="AA114" s="5">
        <v>-0.13601245217827709</v>
      </c>
      <c r="AB114" s="5">
        <v>1.0122889245221605</v>
      </c>
      <c r="AC114" s="5">
        <v>-2.3755634832596089E-4</v>
      </c>
      <c r="AD114" s="5">
        <v>-2.1715629548117498E-3</v>
      </c>
      <c r="AE114" s="5">
        <v>1.2121259670528856E-3</v>
      </c>
      <c r="AF114" s="5">
        <v>8.0505875488628333E-5</v>
      </c>
      <c r="AG114" s="5">
        <v>2.8491114032970359E-7</v>
      </c>
      <c r="AH114" s="5">
        <v>1.0448310749907087E-8</v>
      </c>
      <c r="AI114" s="5">
        <v>1.7083215775368926E-11</v>
      </c>
      <c r="AJ114" s="5">
        <v>6.361845757306864E-14</v>
      </c>
      <c r="AK114" s="5">
        <v>3.2818704459144411E-17</v>
      </c>
      <c r="AL114" s="5">
        <v>1.3435868552986867E-19</v>
      </c>
      <c r="AM114" s="5">
        <v>1.2160148299360372E-23</v>
      </c>
      <c r="AN114" s="5">
        <v>7.5665728743826194E-27</v>
      </c>
      <c r="AO114" s="5">
        <v>8.7276838342027343E-32</v>
      </c>
      <c r="AP114" s="5">
        <v>1.3292258127142347E-34</v>
      </c>
      <c r="AQ114" s="5">
        <v>1.7095904952748376E-40</v>
      </c>
      <c r="AR114" s="5">
        <v>4.562301441154352E-44</v>
      </c>
      <c r="AS114" s="5"/>
      <c r="AT114" s="5"/>
      <c r="AU114" s="5"/>
      <c r="AV114" s="5"/>
      <c r="AW114" s="5"/>
      <c r="AX114" s="5"/>
      <c r="AY114" s="5"/>
      <c r="AZ114" s="5"/>
      <c r="BA114" s="5"/>
      <c r="BB114" s="5"/>
    </row>
    <row r="115" spans="1:54" x14ac:dyDescent="0.3">
      <c r="A115" s="5">
        <v>15900</v>
      </c>
      <c r="B115" s="5"/>
      <c r="C115" s="5">
        <v>2.9332538715172483</v>
      </c>
      <c r="D115" s="5">
        <v>-4.8167838685320452E-56</v>
      </c>
      <c r="E115" s="5">
        <v>-4.1411259566470989E-52</v>
      </c>
      <c r="F115" s="5">
        <v>-1.568361157533017E-46</v>
      </c>
      <c r="G115" s="5">
        <v>-6.3700786133545919E-43</v>
      </c>
      <c r="H115" s="5">
        <v>-6.4295194909232602E-38</v>
      </c>
      <c r="I115" s="5">
        <v>-1.1279552493664997E-34</v>
      </c>
      <c r="J115" s="5">
        <v>-4.0700854964736345E-30</v>
      </c>
      <c r="K115" s="5">
        <v>-5.1644484984298635E-27</v>
      </c>
      <c r="L115" s="5">
        <v>-4.3101588880062075E-23</v>
      </c>
      <c r="M115" s="5">
        <v>-1.3518068827357894E-20</v>
      </c>
      <c r="N115" s="5">
        <v>-8.532844948985771E-17</v>
      </c>
      <c r="O115" s="5">
        <v>-6.2895547245505707E-15</v>
      </c>
      <c r="P115" s="5">
        <v>-5.6494951695159118E-12</v>
      </c>
      <c r="Q115" s="5">
        <v>-4.2506930570278177E-10</v>
      </c>
      <c r="R115" s="5">
        <v>-7.693986296231232E-8</v>
      </c>
      <c r="S115" s="5">
        <v>1.7073282029178915E-6</v>
      </c>
      <c r="T115" s="5">
        <v>-1.5984348171818377E-4</v>
      </c>
      <c r="U115" s="5">
        <v>-4.0814898895261643E-3</v>
      </c>
      <c r="V115" s="5">
        <v>-1.6760122193927831E-2</v>
      </c>
      <c r="W115" s="5">
        <v>-6.2205100571478447E-2</v>
      </c>
      <c r="X115" s="5">
        <v>8.4535760726747178E-2</v>
      </c>
      <c r="Y115" s="5">
        <v>1.095211855568758</v>
      </c>
      <c r="Z115" s="5">
        <v>3.6163550400617295</v>
      </c>
      <c r="AA115" s="5">
        <v>-0.15698618471369916</v>
      </c>
      <c r="AB115" s="5">
        <v>1.3120984554602793</v>
      </c>
      <c r="AC115" s="5">
        <v>-3.45913439231212E-4</v>
      </c>
      <c r="AD115" s="5">
        <v>-3.5536346066319694E-3</v>
      </c>
      <c r="AE115" s="5">
        <v>2.2300231646074113E-3</v>
      </c>
      <c r="AF115" s="5">
        <v>1.6657630559214169E-4</v>
      </c>
      <c r="AG115" s="5">
        <v>6.6325863114708582E-7</v>
      </c>
      <c r="AH115" s="5">
        <v>2.7376142146057592E-8</v>
      </c>
      <c r="AI115" s="5">
        <v>5.0398127597360318E-11</v>
      </c>
      <c r="AJ115" s="5">
        <v>2.1140415413182604E-13</v>
      </c>
      <c r="AK115" s="5">
        <v>1.2288687615745619E-16</v>
      </c>
      <c r="AL115" s="5">
        <v>5.6711702872792624E-19</v>
      </c>
      <c r="AM115" s="5">
        <v>5.7881392553820198E-23</v>
      </c>
      <c r="AN115" s="5">
        <v>4.0631596167067084E-26</v>
      </c>
      <c r="AO115" s="5">
        <v>5.2893312988327155E-31</v>
      </c>
      <c r="AP115" s="5">
        <v>9.0951802063688115E-34</v>
      </c>
      <c r="AQ115" s="5">
        <v>1.3212659483191995E-39</v>
      </c>
      <c r="AR115" s="5">
        <v>3.9842237759905499E-43</v>
      </c>
      <c r="AS115" s="5"/>
      <c r="AT115" s="5"/>
      <c r="AU115" s="5"/>
      <c r="AV115" s="5"/>
      <c r="AW115" s="5"/>
      <c r="AX115" s="5"/>
      <c r="AY115" s="5"/>
      <c r="AZ115" s="5"/>
      <c r="BA115" s="5"/>
      <c r="BB115" s="5"/>
    </row>
    <row r="116" spans="1:54" x14ac:dyDescent="0.3">
      <c r="A116" s="5">
        <v>15890</v>
      </c>
      <c r="B116" s="5"/>
      <c r="C116" s="5">
        <v>3.0536091756873422</v>
      </c>
      <c r="D116" s="5">
        <v>-4.1446997848367099E-57</v>
      </c>
      <c r="E116" s="5">
        <v>-3.9705443774391218E-53</v>
      </c>
      <c r="F116" s="5">
        <v>-1.676147457764041E-47</v>
      </c>
      <c r="G116" s="5">
        <v>-7.5907576430342418E-44</v>
      </c>
      <c r="H116" s="5">
        <v>-8.5454222594229919E-39</v>
      </c>
      <c r="I116" s="5">
        <v>-1.6726415567863045E-35</v>
      </c>
      <c r="J116" s="5">
        <v>-6.73616502542029E-31</v>
      </c>
      <c r="K116" s="5">
        <v>-9.5427672891750614E-28</v>
      </c>
      <c r="L116" s="5">
        <v>-8.8946475185604416E-24</v>
      </c>
      <c r="M116" s="5">
        <v>-3.116591967299778E-21</v>
      </c>
      <c r="N116" s="5">
        <v>-2.1985411907649077E-17</v>
      </c>
      <c r="O116" s="5">
        <v>-1.8116847279088021E-15</v>
      </c>
      <c r="P116" s="5">
        <v>-1.8198757529787235E-12</v>
      </c>
      <c r="Q116" s="5">
        <v>-1.531826295377512E-10</v>
      </c>
      <c r="R116" s="5">
        <v>-3.1029020969093127E-8</v>
      </c>
      <c r="S116" s="5">
        <v>7.7081595859431068E-7</v>
      </c>
      <c r="T116" s="5">
        <v>-8.0815876371505318E-5</v>
      </c>
      <c r="U116" s="5">
        <v>-2.3117482738010176E-3</v>
      </c>
      <c r="V116" s="5">
        <v>-1.0638294023678141E-2</v>
      </c>
      <c r="W116" s="5">
        <v>-4.4263696447397201E-2</v>
      </c>
      <c r="X116" s="5">
        <v>6.7459615804907988E-2</v>
      </c>
      <c r="Y116" s="5">
        <v>0.98048072901971106</v>
      </c>
      <c r="Z116" s="5">
        <v>3.6333422133763706</v>
      </c>
      <c r="AA116" s="5">
        <v>-0.17707154364432381</v>
      </c>
      <c r="AB116" s="5">
        <v>1.6621286390996588</v>
      </c>
      <c r="AC116" s="5">
        <v>-4.923073215802881E-4</v>
      </c>
      <c r="AD116" s="5">
        <v>-5.6842487913039592E-3</v>
      </c>
      <c r="AE116" s="5">
        <v>4.0105409325924424E-3</v>
      </c>
      <c r="AF116" s="5">
        <v>3.3694804025125155E-4</v>
      </c>
      <c r="AG116" s="5">
        <v>1.5095679047503657E-6</v>
      </c>
      <c r="AH116" s="5">
        <v>7.0133737760939377E-8</v>
      </c>
      <c r="AI116" s="5">
        <v>1.4538518732438474E-10</v>
      </c>
      <c r="AJ116" s="5">
        <v>6.869694099800998E-13</v>
      </c>
      <c r="AK116" s="5">
        <v>4.5000330007678537E-16</v>
      </c>
      <c r="AL116" s="5">
        <v>2.3411998171188339E-18</v>
      </c>
      <c r="AM116" s="5">
        <v>2.694826187510488E-22</v>
      </c>
      <c r="AN116" s="5">
        <v>2.1342887732465078E-25</v>
      </c>
      <c r="AO116" s="5">
        <v>3.1358856632254803E-30</v>
      </c>
      <c r="AP116" s="5">
        <v>6.0885614965502185E-33</v>
      </c>
      <c r="AQ116" s="5">
        <v>9.9910816660290637E-39</v>
      </c>
      <c r="AR116" s="5">
        <v>3.4045598252532446E-42</v>
      </c>
      <c r="AS116" s="5"/>
      <c r="AT116" s="5"/>
      <c r="AU116" s="5"/>
      <c r="AV116" s="5"/>
      <c r="AW116" s="5"/>
      <c r="AX116" s="5"/>
      <c r="AY116" s="5"/>
      <c r="AZ116" s="5"/>
      <c r="BA116" s="5"/>
      <c r="BB116" s="5"/>
    </row>
    <row r="117" spans="1:54" x14ac:dyDescent="0.3">
      <c r="A117" s="5">
        <v>15880</v>
      </c>
      <c r="B117" s="5"/>
      <c r="C117" s="5">
        <v>3.1495742131892586</v>
      </c>
      <c r="D117" s="5">
        <v>-3.4794543395730938E-58</v>
      </c>
      <c r="E117" s="5">
        <v>-3.7144404297078724E-54</v>
      </c>
      <c r="F117" s="5">
        <v>-1.7479128256994069E-48</v>
      </c>
      <c r="G117" s="5">
        <v>-8.8266645308310752E-45</v>
      </c>
      <c r="H117" s="5">
        <v>-1.1083822152561181E-39</v>
      </c>
      <c r="I117" s="5">
        <v>-2.4207215912056601E-36</v>
      </c>
      <c r="J117" s="5">
        <v>-1.0881352504944972E-31</v>
      </c>
      <c r="K117" s="5">
        <v>-1.7211384558048605E-28</v>
      </c>
      <c r="L117" s="5">
        <v>-1.7917833846364871E-24</v>
      </c>
      <c r="M117" s="5">
        <v>-7.0145019460529041E-22</v>
      </c>
      <c r="N117" s="5">
        <v>-5.5304102578653418E-18</v>
      </c>
      <c r="O117" s="5">
        <v>-5.0951599163982003E-16</v>
      </c>
      <c r="P117" s="5">
        <v>-5.7242274805868765E-13</v>
      </c>
      <c r="Q117" s="5">
        <v>-5.3905491786415154E-11</v>
      </c>
      <c r="R117" s="5">
        <v>-1.2220506818877819E-8</v>
      </c>
      <c r="S117" s="5">
        <v>3.3987538956667526E-7</v>
      </c>
      <c r="T117" s="5">
        <v>-3.9908438284323485E-5</v>
      </c>
      <c r="U117" s="5">
        <v>-1.2789680559676959E-3</v>
      </c>
      <c r="V117" s="5">
        <v>-6.5962222616481828E-3</v>
      </c>
      <c r="W117" s="5">
        <v>-3.0770112602782819E-2</v>
      </c>
      <c r="X117" s="5">
        <v>5.2594257085603613E-2</v>
      </c>
      <c r="Y117" s="5">
        <v>0.85763498392454096</v>
      </c>
      <c r="Z117" s="5">
        <v>3.5669381899564443</v>
      </c>
      <c r="AA117" s="5">
        <v>-0.19517391891907976</v>
      </c>
      <c r="AB117" s="5">
        <v>2.0576914189121442</v>
      </c>
      <c r="AC117" s="5">
        <v>-6.8478524636394165E-4</v>
      </c>
      <c r="AD117" s="5">
        <v>-8.8869873777867887E-3</v>
      </c>
      <c r="AE117" s="5">
        <v>7.0503349210355639E-3</v>
      </c>
      <c r="AF117" s="5">
        <v>6.6628187777414125E-4</v>
      </c>
      <c r="AG117" s="5">
        <v>3.3589226165161252E-6</v>
      </c>
      <c r="AH117" s="5">
        <v>1.7566760197430588E-7</v>
      </c>
      <c r="AI117" s="5">
        <v>4.1007974745772074E-10</v>
      </c>
      <c r="AJ117" s="5">
        <v>2.1829120630375014E-12</v>
      </c>
      <c r="AK117" s="5">
        <v>1.611511900103117E-15</v>
      </c>
      <c r="AL117" s="5">
        <v>9.4524561054754033E-18</v>
      </c>
      <c r="AM117" s="5">
        <v>1.2271448206744292E-21</v>
      </c>
      <c r="AN117" s="5">
        <v>1.0966012427267113E-24</v>
      </c>
      <c r="AO117" s="5">
        <v>1.8186914314831226E-29</v>
      </c>
      <c r="AP117" s="5">
        <v>3.9874076766827197E-32</v>
      </c>
      <c r="AQ117" s="5">
        <v>7.3916372279749834E-38</v>
      </c>
      <c r="AR117" s="5">
        <v>2.8465414407433017E-41</v>
      </c>
      <c r="AS117" s="5"/>
      <c r="AT117" s="5"/>
      <c r="AU117" s="5"/>
      <c r="AV117" s="5"/>
      <c r="AW117" s="5"/>
      <c r="AX117" s="5"/>
      <c r="AY117" s="5"/>
      <c r="AZ117" s="5"/>
      <c r="BA117" s="5"/>
      <c r="BB117" s="5"/>
    </row>
    <row r="118" spans="1:54" x14ac:dyDescent="0.3">
      <c r="A118" s="5">
        <v>15870</v>
      </c>
      <c r="B118" s="5"/>
      <c r="C118" s="5">
        <v>3.2235052193106188</v>
      </c>
      <c r="D118" s="5">
        <v>-2.8496499542291962E-59</v>
      </c>
      <c r="E118" s="5">
        <v>-3.3902261851075213E-55</v>
      </c>
      <c r="F118" s="5">
        <v>-1.7784798868307667E-49</v>
      </c>
      <c r="G118" s="5">
        <v>-1.0015198391019315E-45</v>
      </c>
      <c r="H118" s="5">
        <v>-1.4029005846507314E-40</v>
      </c>
      <c r="I118" s="5">
        <v>-3.4189921762111995E-37</v>
      </c>
      <c r="J118" s="5">
        <v>-1.7155145589941152E-32</v>
      </c>
      <c r="K118" s="5">
        <v>-3.0299035604380541E-29</v>
      </c>
      <c r="L118" s="5">
        <v>-3.5232546657462167E-25</v>
      </c>
      <c r="M118" s="5">
        <v>-1.5411532916597267E-22</v>
      </c>
      <c r="N118" s="5">
        <v>-1.35813401380421E-18</v>
      </c>
      <c r="O118" s="5">
        <v>-1.3990269175124424E-16</v>
      </c>
      <c r="P118" s="5">
        <v>-1.7579871617503783E-13</v>
      </c>
      <c r="Q118" s="5">
        <v>-1.8522981017006209E-11</v>
      </c>
      <c r="R118" s="5">
        <v>-4.6999749274718752E-9</v>
      </c>
      <c r="S118" s="5">
        <v>1.4635407332955814E-7</v>
      </c>
      <c r="T118" s="5">
        <v>-1.9247744534613063E-5</v>
      </c>
      <c r="U118" s="5">
        <v>-6.9112564262823373E-4</v>
      </c>
      <c r="V118" s="5">
        <v>-3.9951023507604324E-3</v>
      </c>
      <c r="W118" s="5">
        <v>-2.089542026253139E-2</v>
      </c>
      <c r="X118" s="5">
        <v>4.0059431601702236E-2</v>
      </c>
      <c r="Y118" s="5">
        <v>0.73294162547190389</v>
      </c>
      <c r="Z118" s="5">
        <v>3.4215265243354702</v>
      </c>
      <c r="AA118" s="5">
        <v>-0.21021394123782439</v>
      </c>
      <c r="AB118" s="5">
        <v>2.4893981263256717</v>
      </c>
      <c r="AC118" s="5">
        <v>-9.3089965390912835E-4</v>
      </c>
      <c r="AD118" s="5">
        <v>-1.3579957135426354E-2</v>
      </c>
      <c r="AE118" s="5">
        <v>1.2114652825945153E-2</v>
      </c>
      <c r="AF118" s="5">
        <v>1.2878926905551696E-3</v>
      </c>
      <c r="AG118" s="5">
        <v>7.306447020606628E-6</v>
      </c>
      <c r="AH118" s="5">
        <v>4.3017745447171279E-7</v>
      </c>
      <c r="AI118" s="5">
        <v>1.1309418123610653E-9</v>
      </c>
      <c r="AJ118" s="5">
        <v>6.7825258882302303E-12</v>
      </c>
      <c r="AK118" s="5">
        <v>5.6433945861616793E-15</v>
      </c>
      <c r="AL118" s="5">
        <v>3.7322673943898573E-17</v>
      </c>
      <c r="AM118" s="5">
        <v>5.4653212037253162E-21</v>
      </c>
      <c r="AN118" s="5">
        <v>5.5110217782072303E-24</v>
      </c>
      <c r="AO118" s="5">
        <v>1.0317602627430952E-28</v>
      </c>
      <c r="AP118" s="5">
        <v>2.5545876335470629E-31</v>
      </c>
      <c r="AQ118" s="5">
        <v>5.3500317108553803E-37</v>
      </c>
      <c r="AR118" s="5">
        <v>2.3286010825574896E-40</v>
      </c>
      <c r="AS118" s="5"/>
      <c r="AT118" s="5"/>
      <c r="AU118" s="5"/>
      <c r="AV118" s="5"/>
      <c r="AW118" s="5"/>
      <c r="AX118" s="5"/>
      <c r="AY118" s="5"/>
      <c r="AZ118" s="5"/>
      <c r="BA118" s="5"/>
      <c r="BB118" s="5"/>
    </row>
    <row r="119" spans="1:54" x14ac:dyDescent="0.3">
      <c r="A119" s="5">
        <v>15860</v>
      </c>
      <c r="B119" s="5"/>
      <c r="C119" s="5">
        <v>3.2774555714707314</v>
      </c>
      <c r="D119" s="5">
        <v>-2.2767446267622595E-60</v>
      </c>
      <c r="E119" s="5">
        <v>-3.0188118140695067E-56</v>
      </c>
      <c r="F119" s="5">
        <v>-1.7655498527625247E-50</v>
      </c>
      <c r="G119" s="5">
        <v>-1.1088024214666382E-46</v>
      </c>
      <c r="H119" s="5">
        <v>-1.7327098376684781E-41</v>
      </c>
      <c r="I119" s="5">
        <v>-4.7124090427637921E-38</v>
      </c>
      <c r="J119" s="5">
        <v>-2.6395363673029131E-33</v>
      </c>
      <c r="K119" s="5">
        <v>-5.2058746807843879E-30</v>
      </c>
      <c r="L119" s="5">
        <v>-6.7621493281267306E-26</v>
      </c>
      <c r="M119" s="5">
        <v>-3.3052735047853884E-23</v>
      </c>
      <c r="N119" s="5">
        <v>-3.2558990863956199E-19</v>
      </c>
      <c r="O119" s="5">
        <v>-3.7503164473556198E-17</v>
      </c>
      <c r="P119" s="5">
        <v>-5.2713124561772434E-14</v>
      </c>
      <c r="Q119" s="5">
        <v>-6.2147511408777268E-12</v>
      </c>
      <c r="R119" s="5">
        <v>-1.7650934244985842E-9</v>
      </c>
      <c r="S119" s="5">
        <v>6.1544135810328679E-8</v>
      </c>
      <c r="T119" s="5">
        <v>-9.0661470090410295E-6</v>
      </c>
      <c r="U119" s="5">
        <v>-3.6476506777461065E-4</v>
      </c>
      <c r="V119" s="5">
        <v>-2.3634732263918714E-3</v>
      </c>
      <c r="W119" s="5">
        <v>-1.3861001266087669E-2</v>
      </c>
      <c r="X119" s="5">
        <v>2.9807402127073151E-2</v>
      </c>
      <c r="Y119" s="5">
        <v>0.61195669142192854</v>
      </c>
      <c r="Z119" s="5">
        <v>3.2067142051768158</v>
      </c>
      <c r="AA119" s="5">
        <v>-0.2212325264339822</v>
      </c>
      <c r="AB119" s="5">
        <v>2.9429847862926266</v>
      </c>
      <c r="AC119" s="5">
        <v>-1.236695570693828E-3</v>
      </c>
      <c r="AD119" s="5">
        <v>-2.0280829535330832E-2</v>
      </c>
      <c r="AE119" s="5">
        <v>2.0346410234881877E-2</v>
      </c>
      <c r="AF119" s="5">
        <v>2.4333757574217531E-3</v>
      </c>
      <c r="AG119" s="5">
        <v>1.5536479898489584E-5</v>
      </c>
      <c r="AH119" s="5">
        <v>1.0298552672670753E-6</v>
      </c>
      <c r="AI119" s="5">
        <v>3.0494204705831287E-9</v>
      </c>
      <c r="AJ119" s="5">
        <v>2.0605560407347616E-11</v>
      </c>
      <c r="AK119" s="5">
        <v>1.9324924895712355E-14</v>
      </c>
      <c r="AL119" s="5">
        <v>1.4411333960143439E-16</v>
      </c>
      <c r="AM119" s="5">
        <v>2.3805202163963156E-20</v>
      </c>
      <c r="AN119" s="5">
        <v>2.7088496451014137E-23</v>
      </c>
      <c r="AO119" s="5">
        <v>5.7253380066491329E-28</v>
      </c>
      <c r="AP119" s="5">
        <v>1.6009833476347096E-30</v>
      </c>
      <c r="AQ119" s="5">
        <v>3.7882733641294281E-36</v>
      </c>
      <c r="AR119" s="5">
        <v>1.8636975330340877E-39</v>
      </c>
      <c r="AS119" s="5"/>
      <c r="AT119" s="5"/>
      <c r="AU119" s="5"/>
      <c r="AV119" s="5"/>
      <c r="AW119" s="5"/>
      <c r="AX119" s="5"/>
      <c r="AY119" s="5"/>
      <c r="AZ119" s="5"/>
      <c r="BA119" s="5"/>
      <c r="BB119" s="5"/>
    </row>
    <row r="120" spans="1:54" x14ac:dyDescent="0.3">
      <c r="A120" s="5">
        <v>15850</v>
      </c>
      <c r="B120" s="5"/>
      <c r="C120" s="5">
        <v>3.3127532502808221</v>
      </c>
      <c r="D120" s="5">
        <v>-1.7744331060471408E-61</v>
      </c>
      <c r="E120" s="5">
        <v>-2.6223799232244102E-57</v>
      </c>
      <c r="F120" s="5">
        <v>-1.7099877531961416E-51</v>
      </c>
      <c r="G120" s="5">
        <v>-1.1977347109487104E-47</v>
      </c>
      <c r="H120" s="5">
        <v>-2.0881736387618356E-42</v>
      </c>
      <c r="I120" s="5">
        <v>-6.3381093578160728E-39</v>
      </c>
      <c r="J120" s="5">
        <v>-3.9633543850368166E-34</v>
      </c>
      <c r="K120" s="5">
        <v>-8.7295299450574236E-31</v>
      </c>
      <c r="L120" s="5">
        <v>-1.2667416391437545E-26</v>
      </c>
      <c r="M120" s="5">
        <v>-6.9192966146494162E-24</v>
      </c>
      <c r="N120" s="5">
        <v>-7.6194343799457779E-20</v>
      </c>
      <c r="O120" s="5">
        <v>-9.8144020350394755E-18</v>
      </c>
      <c r="P120" s="5">
        <v>-1.5431445074882362E-14</v>
      </c>
      <c r="Q120" s="5">
        <v>-2.0358799536912389E-12</v>
      </c>
      <c r="R120" s="5">
        <v>-6.4727121629104273E-10</v>
      </c>
      <c r="S120" s="5">
        <v>2.5272369189754559E-8</v>
      </c>
      <c r="T120" s="5">
        <v>-4.1703658314030167E-6</v>
      </c>
      <c r="U120" s="5">
        <v>-1.8802219844835539E-4</v>
      </c>
      <c r="V120" s="5">
        <v>-1.3656656242380201E-3</v>
      </c>
      <c r="W120" s="5">
        <v>-8.9813241181139307E-3</v>
      </c>
      <c r="X120" s="5">
        <v>2.1665923300789553E-2</v>
      </c>
      <c r="Y120" s="5">
        <v>0.49915712633083098</v>
      </c>
      <c r="Z120" s="5">
        <v>2.936280508244653</v>
      </c>
      <c r="AA120" s="5">
        <v>-0.22749148192912036</v>
      </c>
      <c r="AB120" s="5">
        <v>3.3997127772492375</v>
      </c>
      <c r="AC120" s="5">
        <v>-1.6055182612396031E-3</v>
      </c>
      <c r="AD120" s="5">
        <v>-2.9600401083425477E-2</v>
      </c>
      <c r="AE120" s="5">
        <v>3.3398068093835762E-2</v>
      </c>
      <c r="AF120" s="5">
        <v>4.4939440787262266E-3</v>
      </c>
      <c r="AG120" s="5">
        <v>3.2293890613927527E-5</v>
      </c>
      <c r="AH120" s="5">
        <v>2.410230450147368E-6</v>
      </c>
      <c r="AI120" s="5">
        <v>8.0386063644221747E-9</v>
      </c>
      <c r="AJ120" s="5">
        <v>6.1206350174151466E-11</v>
      </c>
      <c r="AK120" s="5">
        <v>6.4706376661810898E-14</v>
      </c>
      <c r="AL120" s="5">
        <v>5.4415218523386726E-16</v>
      </c>
      <c r="AM120" s="5">
        <v>1.0140183696759857E-19</v>
      </c>
      <c r="AN120" s="5">
        <v>1.3022325575813473E-22</v>
      </c>
      <c r="AO120" s="5">
        <v>3.1074744073658523E-27</v>
      </c>
      <c r="AP120" s="5">
        <v>9.8145467678837513E-30</v>
      </c>
      <c r="AQ120" s="5">
        <v>2.6240803520696476E-35</v>
      </c>
      <c r="AR120" s="5">
        <v>1.4592852125571351E-38</v>
      </c>
      <c r="AS120" s="5"/>
      <c r="AT120" s="5"/>
      <c r="AU120" s="5"/>
      <c r="AV120" s="5"/>
      <c r="AW120" s="5"/>
      <c r="AX120" s="5"/>
      <c r="AY120" s="5"/>
      <c r="AZ120" s="5"/>
      <c r="BA120" s="5"/>
      <c r="BB120" s="5"/>
    </row>
    <row r="121" spans="1:54" x14ac:dyDescent="0.3">
      <c r="A121" s="5">
        <v>15840</v>
      </c>
      <c r="B121" s="5"/>
      <c r="C121" s="5">
        <v>3.329821723847969</v>
      </c>
      <c r="D121" s="5">
        <v>-1.3489861124201421E-62</v>
      </c>
      <c r="E121" s="5">
        <v>-2.2222220466358773E-58</v>
      </c>
      <c r="F121" s="5">
        <v>-1.6157274656426266E-52</v>
      </c>
      <c r="G121" s="5">
        <v>-1.2622899052775602E-48</v>
      </c>
      <c r="H121" s="5">
        <v>-2.4554402997595312E-43</v>
      </c>
      <c r="I121" s="5">
        <v>-8.3181848561155854E-40</v>
      </c>
      <c r="J121" s="5">
        <v>-5.8073825330504284E-35</v>
      </c>
      <c r="K121" s="5">
        <v>-1.4285667871706531E-31</v>
      </c>
      <c r="L121" s="5">
        <v>-2.3159769702594808E-27</v>
      </c>
      <c r="M121" s="5">
        <v>-1.4138060856540994E-24</v>
      </c>
      <c r="N121" s="5">
        <v>-1.7405176322736276E-20</v>
      </c>
      <c r="O121" s="5">
        <v>-2.507230762919603E-18</v>
      </c>
      <c r="P121" s="5">
        <v>-4.4102143584679733E-15</v>
      </c>
      <c r="Q121" s="5">
        <v>-6.5114345147259007E-13</v>
      </c>
      <c r="R121" s="5">
        <v>-2.3175648660654909E-10</v>
      </c>
      <c r="S121" s="5">
        <v>1.0133588305017684E-8</v>
      </c>
      <c r="T121" s="5">
        <v>-1.873331685679943E-6</v>
      </c>
      <c r="U121" s="5">
        <v>-9.4651030237948578E-5</v>
      </c>
      <c r="V121" s="5">
        <v>-7.7070771061831455E-4</v>
      </c>
      <c r="W121" s="5">
        <v>-5.6841976463666939E-3</v>
      </c>
      <c r="X121" s="5">
        <v>1.5383133463718387E-2</v>
      </c>
      <c r="Y121" s="5">
        <v>0.39774066114596429</v>
      </c>
      <c r="Z121" s="5">
        <v>2.6267131684110696</v>
      </c>
      <c r="AA121" s="5">
        <v>-0.2285551007870088</v>
      </c>
      <c r="AB121" s="5">
        <v>3.8374077704239817</v>
      </c>
      <c r="AC121" s="5">
        <v>-2.0367663110593057E-3</v>
      </c>
      <c r="AD121" s="5">
        <v>-4.2219694258289107E-2</v>
      </c>
      <c r="AE121" s="5">
        <v>5.3578765467562163E-2</v>
      </c>
      <c r="AF121" s="5">
        <v>8.1117818354229567E-3</v>
      </c>
      <c r="AG121" s="5">
        <v>6.5613111108519842E-5</v>
      </c>
      <c r="AH121" s="5">
        <v>5.5141169543932771E-6</v>
      </c>
      <c r="AI121" s="5">
        <v>2.0716284207213776E-8</v>
      </c>
      <c r="AJ121" s="5">
        <v>1.7774971122750814E-10</v>
      </c>
      <c r="AK121" s="5">
        <v>2.118407698551057E-13</v>
      </c>
      <c r="AL121" s="5">
        <v>2.0091053331517495E-15</v>
      </c>
      <c r="AM121" s="5">
        <v>4.2239517502430692E-19</v>
      </c>
      <c r="AN121" s="5">
        <v>6.1224398587945816E-22</v>
      </c>
      <c r="AO121" s="5">
        <v>1.649603544204685E-26</v>
      </c>
      <c r="AP121" s="5">
        <v>5.8850837216093358E-29</v>
      </c>
      <c r="AQ121" s="5">
        <v>1.7780558286718279E-34</v>
      </c>
      <c r="AR121" s="5">
        <v>1.1178176715886723E-37</v>
      </c>
      <c r="AS121" s="5"/>
      <c r="AT121" s="5"/>
      <c r="AU121" s="5"/>
      <c r="AV121" s="5"/>
      <c r="AW121" s="5"/>
      <c r="AX121" s="5"/>
      <c r="AY121" s="5"/>
      <c r="AZ121" s="5"/>
      <c r="BA121" s="5"/>
      <c r="BB121" s="5"/>
    </row>
    <row r="122" spans="1:54" x14ac:dyDescent="0.3">
      <c r="A122" s="5">
        <v>15830</v>
      </c>
      <c r="B122" s="5"/>
      <c r="C122" s="5">
        <v>3.3283336652134645</v>
      </c>
      <c r="D122" s="5">
        <v>-1.0003174502959001E-63</v>
      </c>
      <c r="E122" s="5">
        <v>-1.8369256723460519E-59</v>
      </c>
      <c r="F122" s="5">
        <v>-1.4893108943232591E-53</v>
      </c>
      <c r="G122" s="5">
        <v>-1.2978654819934139E-49</v>
      </c>
      <c r="H122" s="5">
        <v>-2.8170482593663933E-44</v>
      </c>
      <c r="I122" s="5">
        <v>-1.0651963531768822E-40</v>
      </c>
      <c r="J122" s="5">
        <v>-8.3034857077963436E-36</v>
      </c>
      <c r="K122" s="5">
        <v>-2.2814083548655261E-32</v>
      </c>
      <c r="L122" s="5">
        <v>-4.1324120012158172E-28</v>
      </c>
      <c r="M122" s="5">
        <v>-2.8194956140311166E-25</v>
      </c>
      <c r="N122" s="5">
        <v>-3.8807742699904644E-21</v>
      </c>
      <c r="O122" s="5">
        <v>-6.2522985517869745E-19</v>
      </c>
      <c r="P122" s="5">
        <v>-1.2304345169444612E-15</v>
      </c>
      <c r="Q122" s="5">
        <v>-2.0331890246228122E-13</v>
      </c>
      <c r="R122" s="5">
        <v>-8.1018654767882704E-11</v>
      </c>
      <c r="S122" s="5">
        <v>3.967520081848464E-9</v>
      </c>
      <c r="T122" s="5">
        <v>-8.2172203042055554E-7</v>
      </c>
      <c r="U122" s="5">
        <v>-4.6531016016573646E-5</v>
      </c>
      <c r="V122" s="5">
        <v>-4.2478321013501895E-4</v>
      </c>
      <c r="W122" s="5">
        <v>-3.5136760851580602E-3</v>
      </c>
      <c r="X122" s="5">
        <v>1.0668606646667583E-2</v>
      </c>
      <c r="Y122" s="5">
        <v>0.30959192945110126</v>
      </c>
      <c r="Z122" s="5">
        <v>2.2955482176749671</v>
      </c>
      <c r="AA122" s="5">
        <v>-0.22434024530233723</v>
      </c>
      <c r="AB122" s="5">
        <v>4.2321017760167834</v>
      </c>
      <c r="AC122" s="5">
        <v>-2.5247688458119688E-3</v>
      </c>
      <c r="AD122" s="5">
        <v>-5.8846302117357349E-2</v>
      </c>
      <c r="AE122" s="5">
        <v>8.4000700063449091E-2</v>
      </c>
      <c r="AF122" s="5">
        <v>1.4310540936251448E-2</v>
      </c>
      <c r="AG122" s="5">
        <v>1.3030003434128274E-4</v>
      </c>
      <c r="AH122" s="5">
        <v>1.2331320026984113E-5</v>
      </c>
      <c r="AI122" s="5">
        <v>5.2190542054166791E-8</v>
      </c>
      <c r="AJ122" s="5">
        <v>5.0466471145089504E-10</v>
      </c>
      <c r="AK122" s="5">
        <v>6.7808867896801986E-13</v>
      </c>
      <c r="AL122" s="5">
        <v>7.2532474829628051E-15</v>
      </c>
      <c r="AM122" s="5">
        <v>1.7205710873334995E-18</v>
      </c>
      <c r="AN122" s="5">
        <v>2.8149730828928441E-21</v>
      </c>
      <c r="AO122" s="5">
        <v>8.564433569597445E-26</v>
      </c>
      <c r="AP122" s="5">
        <v>3.4515605725004604E-28</v>
      </c>
      <c r="AQ122" s="5">
        <v>1.1784947125576579E-33</v>
      </c>
      <c r="AR122" s="5">
        <v>8.3762451224412732E-37</v>
      </c>
      <c r="AS122" s="5"/>
      <c r="AT122" s="5"/>
      <c r="AU122" s="5"/>
      <c r="AV122" s="5"/>
      <c r="AW122" s="5"/>
      <c r="AX122" s="5"/>
      <c r="AY122" s="5"/>
      <c r="AZ122" s="5"/>
      <c r="BA122" s="5"/>
      <c r="BB122" s="5"/>
    </row>
    <row r="123" spans="1:54" x14ac:dyDescent="0.3">
      <c r="A123" s="5">
        <v>15820</v>
      </c>
      <c r="B123" s="5"/>
      <c r="C123" s="5">
        <v>3.3077207764344605</v>
      </c>
      <c r="D123" s="5">
        <v>-7.2348689369028469E-65</v>
      </c>
      <c r="E123" s="5">
        <v>-1.4811122775524726E-60</v>
      </c>
      <c r="F123" s="5">
        <v>-1.3391363204503099E-54</v>
      </c>
      <c r="G123" s="5">
        <v>-1.3018243946926458E-50</v>
      </c>
      <c r="H123" s="5">
        <v>-3.1531266882318587E-45</v>
      </c>
      <c r="I123" s="5">
        <v>-1.3308930744809373E-41</v>
      </c>
      <c r="J123" s="5">
        <v>-1.1584654795554863E-36</v>
      </c>
      <c r="K123" s="5">
        <v>-3.5553183829888743E-33</v>
      </c>
      <c r="L123" s="5">
        <v>-7.1957558761941642E-29</v>
      </c>
      <c r="M123" s="5">
        <v>-5.4876569974830985E-26</v>
      </c>
      <c r="N123" s="5">
        <v>-8.4454523677393003E-22</v>
      </c>
      <c r="O123" s="5">
        <v>-1.5218799717382047E-19</v>
      </c>
      <c r="P123" s="5">
        <v>-3.3510693414541968E-16</v>
      </c>
      <c r="Q123" s="5">
        <v>-6.1977754860076748E-14</v>
      </c>
      <c r="R123" s="5">
        <v>-2.765197513763177E-11</v>
      </c>
      <c r="S123" s="5">
        <v>1.5166805000874509E-9</v>
      </c>
      <c r="T123" s="5">
        <v>-3.5195364072795917E-7</v>
      </c>
      <c r="U123" s="5">
        <v>-2.2337845840992052E-5</v>
      </c>
      <c r="V123" s="5">
        <v>-2.286430085355274E-4</v>
      </c>
      <c r="W123" s="5">
        <v>-2.1212834244097572E-3</v>
      </c>
      <c r="X123" s="5">
        <v>7.2268093547101188E-3</v>
      </c>
      <c r="Y123" s="5">
        <v>0.23538942402130023</v>
      </c>
      <c r="Z123" s="5">
        <v>1.9597453320816054</v>
      </c>
      <c r="AA123" s="5">
        <v>-0.21512693461612206</v>
      </c>
      <c r="AB123" s="5">
        <v>4.5601335116699371</v>
      </c>
      <c r="AC123" s="5">
        <v>-3.0579995816937744E-3</v>
      </c>
      <c r="AD123" s="5">
        <v>-8.0147656631938693E-2</v>
      </c>
      <c r="AE123" s="5">
        <v>0.12869834109267039</v>
      </c>
      <c r="AF123" s="5">
        <v>2.4673346883037846E-2</v>
      </c>
      <c r="AG123" s="5">
        <v>2.5290833621883802E-4</v>
      </c>
      <c r="AH123" s="5">
        <v>2.6955070573383151E-5</v>
      </c>
      <c r="AI123" s="5">
        <v>1.2852918755987487E-7</v>
      </c>
      <c r="AJ123" s="5">
        <v>1.4007472704466618E-9</v>
      </c>
      <c r="AK123" s="5">
        <v>2.122067363110186E-12</v>
      </c>
      <c r="AL123" s="5">
        <v>2.560301020964285E-14</v>
      </c>
      <c r="AM123" s="5">
        <v>6.8531172769406659E-18</v>
      </c>
      <c r="AN123" s="5">
        <v>1.2656658797617605E-20</v>
      </c>
      <c r="AO123" s="5">
        <v>4.3485669615781298E-25</v>
      </c>
      <c r="AP123" s="5">
        <v>1.9798863514333488E-27</v>
      </c>
      <c r="AQ123" s="5">
        <v>7.6402111102798237E-33</v>
      </c>
      <c r="AR123" s="5">
        <v>6.1398383735166443E-36</v>
      </c>
      <c r="AS123" s="5"/>
      <c r="AT123" s="5"/>
      <c r="AU123" s="5"/>
      <c r="AV123" s="5"/>
      <c r="AW123" s="5"/>
      <c r="AX123" s="5"/>
      <c r="AY123" s="5"/>
      <c r="AZ123" s="5"/>
      <c r="BA123" s="5"/>
      <c r="BB123" s="5"/>
    </row>
    <row r="124" spans="1:54" x14ac:dyDescent="0.3">
      <c r="A124" s="5">
        <v>15810</v>
      </c>
      <c r="B124" s="5"/>
      <c r="C124" s="5">
        <v>3.2679827897170437</v>
      </c>
      <c r="D124" s="5">
        <v>-5.1034732079309669E-66</v>
      </c>
      <c r="E124" s="5">
        <v>-1.1648139833746758E-61</v>
      </c>
      <c r="F124" s="5">
        <v>-1.174536028242914E-55</v>
      </c>
      <c r="G124" s="5">
        <v>-1.2738177139189051E-51</v>
      </c>
      <c r="H124" s="5">
        <v>-3.4431094033268042E-46</v>
      </c>
      <c r="I124" s="5">
        <v>-1.6223671018051683E-42</v>
      </c>
      <c r="J124" s="5">
        <v>-1.5769884657039806E-37</v>
      </c>
      <c r="K124" s="5">
        <v>-5.4063868579616066E-34</v>
      </c>
      <c r="L124" s="5">
        <v>-1.2227364342703318E-29</v>
      </c>
      <c r="M124" s="5">
        <v>-1.0423574772589271E-26</v>
      </c>
      <c r="N124" s="5">
        <v>-1.7937929160977579E-22</v>
      </c>
      <c r="O124" s="5">
        <v>-3.6157359050937842E-20</v>
      </c>
      <c r="P124" s="5">
        <v>-8.9087090669213919E-17</v>
      </c>
      <c r="Q124" s="5">
        <v>-1.8442989424151487E-14</v>
      </c>
      <c r="R124" s="5">
        <v>-9.2137350049273168E-12</v>
      </c>
      <c r="S124" s="5">
        <v>5.6606803742336718E-10</v>
      </c>
      <c r="T124" s="5">
        <v>-1.4718948355830256E-7</v>
      </c>
      <c r="U124" s="5">
        <v>-1.0471337436665187E-5</v>
      </c>
      <c r="V124" s="5">
        <v>-1.2018272356179138E-4</v>
      </c>
      <c r="W124" s="5">
        <v>-1.2507218148128305E-3</v>
      </c>
      <c r="X124" s="5">
        <v>4.7812577962661135E-3</v>
      </c>
      <c r="Y124" s="5">
        <v>0.17481256484030816</v>
      </c>
      <c r="Z124" s="5">
        <v>1.6343048003683489</v>
      </c>
      <c r="AA124" s="5">
        <v>-0.20152758540072097</v>
      </c>
      <c r="AB124" s="5">
        <v>4.8004631837308924</v>
      </c>
      <c r="AC124" s="5">
        <v>-3.6188407237388075E-3</v>
      </c>
      <c r="AD124" s="5">
        <v>-0.10666230111646566</v>
      </c>
      <c r="AE124" s="5">
        <v>0.19268317025357418</v>
      </c>
      <c r="AF124" s="5">
        <v>4.1573184795768894E-2</v>
      </c>
      <c r="AG124" s="5">
        <v>4.7976383369084473E-4</v>
      </c>
      <c r="AH124" s="5">
        <v>5.7590355566143216E-5</v>
      </c>
      <c r="AI124" s="5">
        <v>3.0940180287510953E-7</v>
      </c>
      <c r="AJ124" s="5">
        <v>3.8006738364456976E-9</v>
      </c>
      <c r="AK124" s="5">
        <v>6.4924522059205755E-12</v>
      </c>
      <c r="AL124" s="5">
        <v>8.8360781143767167E-14</v>
      </c>
      <c r="AM124" s="5">
        <v>2.6689894680846753E-17</v>
      </c>
      <c r="AN124" s="5">
        <v>5.5646817207337432E-20</v>
      </c>
      <c r="AO124" s="5">
        <v>2.1592528302496041E-24</v>
      </c>
      <c r="AP124" s="5">
        <v>1.1107295882966365E-26</v>
      </c>
      <c r="AQ124" s="5">
        <v>4.844623210221042E-32</v>
      </c>
      <c r="AR124" s="5">
        <v>4.4022545059492389E-35</v>
      </c>
      <c r="AS124" s="5"/>
      <c r="AT124" s="5"/>
      <c r="AU124" s="5"/>
      <c r="AV124" s="5"/>
      <c r="AW124" s="5"/>
      <c r="AX124" s="5"/>
      <c r="AY124" s="5"/>
      <c r="AZ124" s="5"/>
      <c r="BA124" s="5"/>
      <c r="BB124" s="5"/>
    </row>
    <row r="125" spans="1:54" x14ac:dyDescent="0.3">
      <c r="A125" s="5">
        <v>15800</v>
      </c>
      <c r="B125" s="5"/>
      <c r="C125" s="5">
        <v>3.2106618963214246</v>
      </c>
      <c r="D125" s="5">
        <v>-3.510938348283132E-67</v>
      </c>
      <c r="E125" s="5">
        <v>-8.9346438911084163E-63</v>
      </c>
      <c r="F125" s="5">
        <v>-1.0048238818629224E-56</v>
      </c>
      <c r="G125" s="5">
        <v>-1.2158339785141344E-52</v>
      </c>
      <c r="H125" s="5">
        <v>-3.6677733435068103E-47</v>
      </c>
      <c r="I125" s="5">
        <v>-1.929423678386015E-43</v>
      </c>
      <c r="J125" s="5">
        <v>-2.0944826893765135E-38</v>
      </c>
      <c r="K125" s="5">
        <v>-8.021747738149025E-35</v>
      </c>
      <c r="L125" s="5">
        <v>-2.027463577818183E-30</v>
      </c>
      <c r="M125" s="5">
        <v>-1.9321498075089218E-27</v>
      </c>
      <c r="N125" s="5">
        <v>-3.7183200918205541E-23</v>
      </c>
      <c r="O125" s="5">
        <v>-8.3843398800999948E-21</v>
      </c>
      <c r="P125" s="5">
        <v>-2.3117075802848127E-17</v>
      </c>
      <c r="Q125" s="5">
        <v>-5.3572823198781681E-15</v>
      </c>
      <c r="R125" s="5">
        <v>-2.9970507093257243E-12</v>
      </c>
      <c r="S125" s="5">
        <v>2.0626386362178237E-10</v>
      </c>
      <c r="T125" s="5">
        <v>-6.0100675333898722E-8</v>
      </c>
      <c r="U125" s="5">
        <v>-4.7929801969307785E-6</v>
      </c>
      <c r="V125" s="5">
        <v>-6.1687934952171246E-5</v>
      </c>
      <c r="W125" s="5">
        <v>-7.2015898623956792E-4</v>
      </c>
      <c r="X125" s="5">
        <v>3.0894061954326126E-3</v>
      </c>
      <c r="Y125" s="5">
        <v>0.12680237535071898</v>
      </c>
      <c r="Z125" s="5">
        <v>1.3312737703320363</v>
      </c>
      <c r="AA125" s="5">
        <v>-0.18441959806227851</v>
      </c>
      <c r="AB125" s="5">
        <v>4.9368921806964936</v>
      </c>
      <c r="AC125" s="5">
        <v>-4.184066598751447E-3</v>
      </c>
      <c r="AD125" s="5">
        <v>-0.13869487135250261</v>
      </c>
      <c r="AE125" s="5">
        <v>0.28188782224040765</v>
      </c>
      <c r="AF125" s="5">
        <v>6.8453032304041705E-2</v>
      </c>
      <c r="AG125" s="5">
        <v>8.8944398683335393E-4</v>
      </c>
      <c r="AH125" s="5">
        <v>1.2025924096774729E-4</v>
      </c>
      <c r="AI125" s="5">
        <v>7.2800793232145296E-7</v>
      </c>
      <c r="AJ125" s="5">
        <v>1.0080602722684174E-8</v>
      </c>
      <c r="AK125" s="5">
        <v>1.9418533717549208E-11</v>
      </c>
      <c r="AL125" s="5">
        <v>2.9813931101432272E-13</v>
      </c>
      <c r="AM125" s="5">
        <v>1.0163187714495241E-16</v>
      </c>
      <c r="AN125" s="5">
        <v>2.392320145195864E-19</v>
      </c>
      <c r="AO125" s="5">
        <v>1.0484602605173242E-23</v>
      </c>
      <c r="AP125" s="5">
        <v>6.0939810842639185E-26</v>
      </c>
      <c r="AQ125" s="5">
        <v>3.004505375867848E-31</v>
      </c>
      <c r="AR125" s="5">
        <v>3.08734705050156E-34</v>
      </c>
      <c r="AS125" s="5"/>
      <c r="AT125" s="5"/>
      <c r="AU125" s="5"/>
      <c r="AV125" s="5"/>
      <c r="AW125" s="5"/>
      <c r="AX125" s="5"/>
      <c r="AY125" s="5"/>
      <c r="AZ125" s="5"/>
      <c r="BA125" s="5"/>
      <c r="BB125" s="5"/>
    </row>
    <row r="126" spans="1:54" x14ac:dyDescent="0.3">
      <c r="A126" s="5">
        <v>15790</v>
      </c>
      <c r="B126" s="5"/>
      <c r="C126" s="5">
        <v>3.1397933528620841</v>
      </c>
      <c r="D126" s="5">
        <v>-2.3554970210260476E-68</v>
      </c>
      <c r="E126" s="5">
        <v>-6.6838983130816195E-64</v>
      </c>
      <c r="F126" s="5">
        <v>-8.3844673906505113E-58</v>
      </c>
      <c r="G126" s="5">
        <v>-1.1319657719942196E-53</v>
      </c>
      <c r="H126" s="5">
        <v>-3.811328420167375E-48</v>
      </c>
      <c r="I126" s="5">
        <v>-2.2385075970116891E-44</v>
      </c>
      <c r="J126" s="5">
        <v>-2.7139878547112543E-39</v>
      </c>
      <c r="K126" s="5">
        <v>-1.1612994212297324E-35</v>
      </c>
      <c r="L126" s="5">
        <v>-3.2803270805545941E-31</v>
      </c>
      <c r="M126" s="5">
        <v>-3.4949376415719615E-28</v>
      </c>
      <c r="N126" s="5">
        <v>-7.5218818102268433E-24</v>
      </c>
      <c r="O126" s="5">
        <v>-1.8974797192030176E-21</v>
      </c>
      <c r="P126" s="5">
        <v>-5.8548805216109807E-18</v>
      </c>
      <c r="Q126" s="5">
        <v>-1.5189930558724704E-15</v>
      </c>
      <c r="R126" s="5">
        <v>-9.5165956683674372E-13</v>
      </c>
      <c r="S126" s="5">
        <v>7.3373295640251129E-11</v>
      </c>
      <c r="T126" s="5">
        <v>-2.3959270552276602E-8</v>
      </c>
      <c r="U126" s="5">
        <v>-2.1420627369834388E-6</v>
      </c>
      <c r="V126" s="5">
        <v>-3.0918114051707909E-5</v>
      </c>
      <c r="W126" s="5">
        <v>-4.0493210789388978E-4</v>
      </c>
      <c r="X126" s="5">
        <v>1.9495111930086424E-3</v>
      </c>
      <c r="Y126" s="5">
        <v>8.9832150602940017E-2</v>
      </c>
      <c r="Z126" s="5">
        <v>1.0592128812933566</v>
      </c>
      <c r="AA126" s="5">
        <v>-0.16485161137600668</v>
      </c>
      <c r="AB126" s="5">
        <v>4.9598643051455253</v>
      </c>
      <c r="AC126" s="5">
        <v>-4.7261288833337954E-3</v>
      </c>
      <c r="AD126" s="5">
        <v>-0.1762057227706251</v>
      </c>
      <c r="AE126" s="5">
        <v>0.40295022647696388</v>
      </c>
      <c r="AF126" s="5">
        <v>0.11014052779187336</v>
      </c>
      <c r="AG126" s="5">
        <v>1.6114520233131465E-3</v>
      </c>
      <c r="AH126" s="5">
        <v>2.4542994731343898E-4</v>
      </c>
      <c r="AI126" s="5">
        <v>1.6742588505574648E-6</v>
      </c>
      <c r="AJ126" s="5">
        <v>2.6134761924002013E-8</v>
      </c>
      <c r="AK126" s="5">
        <v>5.6775804010023081E-11</v>
      </c>
      <c r="AL126" s="5">
        <v>9.8344770790410486E-13</v>
      </c>
      <c r="AM126" s="5">
        <v>3.7837167654954224E-16</v>
      </c>
      <c r="AN126" s="5">
        <v>1.0056276665140506E-18</v>
      </c>
      <c r="AO126" s="5">
        <v>4.9782060781001915E-23</v>
      </c>
      <c r="AP126" s="5">
        <v>3.2696394557842184E-25</v>
      </c>
      <c r="AQ126" s="5">
        <v>1.822324283896957E-30</v>
      </c>
      <c r="AR126" s="5">
        <v>2.1177235202126829E-33</v>
      </c>
      <c r="AS126" s="5"/>
      <c r="AT126" s="5"/>
      <c r="AU126" s="5"/>
      <c r="AV126" s="5"/>
      <c r="AW126" s="5"/>
      <c r="AX126" s="5"/>
      <c r="AY126" s="5"/>
      <c r="AZ126" s="5"/>
      <c r="BA126" s="5"/>
      <c r="BB126" s="5"/>
    </row>
    <row r="127" spans="1:54" x14ac:dyDescent="0.3">
      <c r="A127" s="5">
        <v>15780</v>
      </c>
      <c r="B127" s="5"/>
      <c r="C127" s="5">
        <v>3.0626227059756195</v>
      </c>
      <c r="D127" s="5">
        <v>-1.5410745882967434E-69</v>
      </c>
      <c r="E127" s="5">
        <v>-4.8763416439759545E-65</v>
      </c>
      <c r="F127" s="5">
        <v>-6.8234303931876602E-59</v>
      </c>
      <c r="G127" s="5">
        <v>-1.0279315743727714E-54</v>
      </c>
      <c r="H127" s="5">
        <v>-3.8632461219063382E-49</v>
      </c>
      <c r="I127" s="5">
        <v>-2.5335062491187461E-45</v>
      </c>
      <c r="J127" s="5">
        <v>-3.4308511134404642E-40</v>
      </c>
      <c r="K127" s="5">
        <v>-1.6402602709998821E-36</v>
      </c>
      <c r="L127" s="5">
        <v>-5.1785142570961229E-32</v>
      </c>
      <c r="M127" s="5">
        <v>-6.1686863550079338E-29</v>
      </c>
      <c r="N127" s="5">
        <v>-1.4848809531579421E-24</v>
      </c>
      <c r="O127" s="5">
        <v>-4.1908457847967571E-22</v>
      </c>
      <c r="P127" s="5">
        <v>-1.4472728354777647E-18</v>
      </c>
      <c r="Q127" s="5">
        <v>-4.2038318458664177E-16</v>
      </c>
      <c r="R127" s="5">
        <v>-2.9497050435148301E-13</v>
      </c>
      <c r="S127" s="5">
        <v>2.5479658325503664E-11</v>
      </c>
      <c r="T127" s="5">
        <v>-9.3248074531511758E-9</v>
      </c>
      <c r="U127" s="5">
        <v>-9.3467843423679085E-7</v>
      </c>
      <c r="V127" s="5">
        <v>-1.5130761374039129E-5</v>
      </c>
      <c r="W127" s="5">
        <v>-2.2233237489255203E-4</v>
      </c>
      <c r="X127" s="5">
        <v>1.2013646609836612E-3</v>
      </c>
      <c r="Y127" s="5">
        <v>6.2153621811925873E-2</v>
      </c>
      <c r="Z127" s="5">
        <v>0.82311649426637401</v>
      </c>
      <c r="AA127" s="5">
        <v>-0.14393735952291831</v>
      </c>
      <c r="AB127" s="5">
        <v>4.8675709992062419</v>
      </c>
      <c r="AC127" s="5">
        <v>-5.2152018310121064E-3</v>
      </c>
      <c r="AD127" s="5">
        <v>-0.21871095977220115</v>
      </c>
      <c r="AE127" s="5">
        <v>0.56279453250782407</v>
      </c>
      <c r="AF127" s="5">
        <v>0.1731639726553344</v>
      </c>
      <c r="AG127" s="5">
        <v>2.853019473365327E-3</v>
      </c>
      <c r="AH127" s="5">
        <v>4.8950596481571267E-4</v>
      </c>
      <c r="AI127" s="5">
        <v>3.7632519795526852E-6</v>
      </c>
      <c r="AJ127" s="5">
        <v>6.6227410101394112E-8</v>
      </c>
      <c r="AK127" s="5">
        <v>1.6226707443757741E-10</v>
      </c>
      <c r="AL127" s="5">
        <v>3.1712957222283072E-12</v>
      </c>
      <c r="AM127" s="5">
        <v>1.3771905283147735E-15</v>
      </c>
      <c r="AN127" s="5">
        <v>4.1330938689922831E-18</v>
      </c>
      <c r="AO127" s="5">
        <v>2.3112526506666783E-22</v>
      </c>
      <c r="AP127" s="5">
        <v>1.7154809893836479E-24</v>
      </c>
      <c r="AQ127" s="5">
        <v>1.0809344471968168E-29</v>
      </c>
      <c r="AR127" s="5">
        <v>1.4207181720757707E-32</v>
      </c>
      <c r="AS127" s="5"/>
      <c r="AT127" s="5"/>
      <c r="AU127" s="5"/>
      <c r="AV127" s="5"/>
      <c r="AW127" s="5"/>
      <c r="AX127" s="5"/>
      <c r="AY127" s="5"/>
      <c r="AZ127" s="5"/>
      <c r="BA127" s="5"/>
      <c r="BB127" s="5"/>
    </row>
    <row r="128" spans="1:54" x14ac:dyDescent="0.3">
      <c r="A128" s="5">
        <v>15770</v>
      </c>
      <c r="B128" s="5"/>
      <c r="C128" s="5">
        <v>2.9899012188813079</v>
      </c>
      <c r="D128" s="5">
        <v>-9.8316454438237441E-71</v>
      </c>
      <c r="E128" s="5">
        <v>-3.4693639770600189E-66</v>
      </c>
      <c r="F128" s="5">
        <v>-5.4156624408922939E-60</v>
      </c>
      <c r="G128" s="5">
        <v>-9.1043056563042212E-56</v>
      </c>
      <c r="H128" s="5">
        <v>-3.8195338204383747E-50</v>
      </c>
      <c r="I128" s="5">
        <v>-2.797033849348463E-46</v>
      </c>
      <c r="J128" s="5">
        <v>-4.2309571393183883E-41</v>
      </c>
      <c r="K128" s="5">
        <v>-2.2602404511472609E-37</v>
      </c>
      <c r="L128" s="5">
        <v>-7.9762205585336771E-33</v>
      </c>
      <c r="M128" s="5">
        <v>-1.062381798333368E-29</v>
      </c>
      <c r="N128" s="5">
        <v>-2.8603702854153321E-25</v>
      </c>
      <c r="O128" s="5">
        <v>-9.032804615534219E-23</v>
      </c>
      <c r="P128" s="5">
        <v>-3.4914850517441298E-19</v>
      </c>
      <c r="Q128" s="5">
        <v>-1.1355163289672601E-16</v>
      </c>
      <c r="R128" s="5">
        <v>-8.924117044484746E-14</v>
      </c>
      <c r="S128" s="5">
        <v>8.6371439276934846E-12</v>
      </c>
      <c r="T128" s="5">
        <v>-3.5428969682760189E-9</v>
      </c>
      <c r="U128" s="5">
        <v>-3.9817694446813284E-7</v>
      </c>
      <c r="V128" s="5">
        <v>-7.2297619989786985E-6</v>
      </c>
      <c r="W128" s="5">
        <v>-1.1919836808834594E-4</v>
      </c>
      <c r="X128" s="5">
        <v>7.2294100665973153E-4</v>
      </c>
      <c r="Y128" s="5">
        <v>4.1996379220789033E-2</v>
      </c>
      <c r="Z128" s="5">
        <v>0.62471523314677635</v>
      </c>
      <c r="AA128" s="5">
        <v>-0.12275203041848023</v>
      </c>
      <c r="AB128" s="5">
        <v>4.6661832662992602</v>
      </c>
      <c r="AC128" s="5">
        <v>-5.6218073380105253E-3</v>
      </c>
      <c r="AD128" s="5">
        <v>-0.26521174006191117</v>
      </c>
      <c r="AE128" s="5">
        <v>0.76798455021922296</v>
      </c>
      <c r="AF128" s="5">
        <v>0.26601410616984511</v>
      </c>
      <c r="AG128" s="5">
        <v>4.9358451481340921E-3</v>
      </c>
      <c r="AH128" s="5">
        <v>9.5409288523663413E-4</v>
      </c>
      <c r="AI128" s="5">
        <v>8.2668324542109446E-6</v>
      </c>
      <c r="AJ128" s="5">
        <v>1.640307045802486E-7</v>
      </c>
      <c r="AK128" s="5">
        <v>4.5331364844487603E-10</v>
      </c>
      <c r="AL128" s="5">
        <v>9.9967012951501011E-12</v>
      </c>
      <c r="AM128" s="5">
        <v>4.900464833464606E-15</v>
      </c>
      <c r="AN128" s="5">
        <v>1.6607895891734333E-17</v>
      </c>
      <c r="AO128" s="5">
        <v>1.049196468067515E-21</v>
      </c>
      <c r="AP128" s="5">
        <v>8.8011711835032937E-24</v>
      </c>
      <c r="AQ128" s="5">
        <v>6.2701126847501136E-29</v>
      </c>
      <c r="AR128" s="5">
        <v>9.3214354657345015E-32</v>
      </c>
      <c r="AS128" s="5"/>
      <c r="AT128" s="5"/>
      <c r="AU128" s="5"/>
      <c r="AV128" s="5"/>
      <c r="AW128" s="5"/>
      <c r="AX128" s="5"/>
      <c r="AY128" s="5"/>
      <c r="AZ128" s="5"/>
      <c r="BA128" s="5"/>
      <c r="BB128" s="5"/>
    </row>
    <row r="129" spans="1:54" x14ac:dyDescent="0.3">
      <c r="A129" s="5">
        <v>15760</v>
      </c>
      <c r="B129" s="5"/>
      <c r="C129" s="5">
        <v>2.935630790810265</v>
      </c>
      <c r="D129" s="5">
        <v>-6.1160336386196806E-72</v>
      </c>
      <c r="E129" s="5">
        <v>-2.4070036517725411E-67</v>
      </c>
      <c r="F129" s="5">
        <v>-4.1918108616354593E-61</v>
      </c>
      <c r="G129" s="5">
        <v>-7.8643156901516995E-57</v>
      </c>
      <c r="H129" s="5">
        <v>-3.6832409681968778E-51</v>
      </c>
      <c r="I129" s="5">
        <v>-3.0120740855612872E-47</v>
      </c>
      <c r="J129" s="5">
        <v>-5.0897687516669093E-42</v>
      </c>
      <c r="K129" s="5">
        <v>-3.0384337312242648E-38</v>
      </c>
      <c r="L129" s="5">
        <v>-1.1985966251666823E-33</v>
      </c>
      <c r="M129" s="5">
        <v>-1.7851850159658773E-30</v>
      </c>
      <c r="N129" s="5">
        <v>-5.376484688414975E-26</v>
      </c>
      <c r="O129" s="5">
        <v>-1.8998531597007952E-23</v>
      </c>
      <c r="P129" s="5">
        <v>-8.220107342266512E-20</v>
      </c>
      <c r="Q129" s="5">
        <v>-2.993505737393622E-17</v>
      </c>
      <c r="R129" s="5">
        <v>-2.6352499902790893E-14</v>
      </c>
      <c r="S129" s="5">
        <v>2.8579059858256358E-12</v>
      </c>
      <c r="T129" s="5">
        <v>-1.3140437429299846E-9</v>
      </c>
      <c r="U129" s="5">
        <v>-1.6559764998906626E-7</v>
      </c>
      <c r="V129" s="5">
        <v>-3.3727411561280728E-6</v>
      </c>
      <c r="W129" s="5">
        <v>-6.239724626709399E-5</v>
      </c>
      <c r="X129" s="5">
        <v>4.248055629308579E-4</v>
      </c>
      <c r="Y129" s="5">
        <v>2.7710764189539071E-2</v>
      </c>
      <c r="Z129" s="5">
        <v>0.46304814740335665</v>
      </c>
      <c r="AA129" s="5">
        <v>-0.1022443266601825</v>
      </c>
      <c r="AB129" s="5">
        <v>4.369169469917626</v>
      </c>
      <c r="AC129" s="5">
        <v>-5.9197139150562097E-3</v>
      </c>
      <c r="AD129" s="5">
        <v>-0.3141718659155503</v>
      </c>
      <c r="AE129" s="5">
        <v>1.0238585770262323</v>
      </c>
      <c r="AF129" s="5">
        <v>0.39927241007554248</v>
      </c>
      <c r="AG129" s="5">
        <v>8.3438898305749094E-3</v>
      </c>
      <c r="AH129" s="5">
        <v>1.8172154205743905E-3</v>
      </c>
      <c r="AI129" s="5">
        <v>1.7747247598589456E-5</v>
      </c>
      <c r="AJ129" s="5">
        <v>3.9706501155399375E-7</v>
      </c>
      <c r="AK129" s="5">
        <v>1.2377970331844686E-9</v>
      </c>
      <c r="AL129" s="5">
        <v>3.0802943094935104E-11</v>
      </c>
      <c r="AM129" s="5">
        <v>1.7046272666671081E-14</v>
      </c>
      <c r="AN129" s="5">
        <v>6.5243365014583745E-17</v>
      </c>
      <c r="AO129" s="5">
        <v>4.6567423638997387E-21</v>
      </c>
      <c r="AP129" s="5">
        <v>4.4151425588521863E-23</v>
      </c>
      <c r="AQ129" s="5">
        <v>3.5565986692137393E-28</v>
      </c>
      <c r="AR129" s="5">
        <v>5.9810181611823224E-31</v>
      </c>
      <c r="AS129" s="5"/>
      <c r="AT129" s="5"/>
      <c r="AU129" s="5"/>
      <c r="AV129" s="5"/>
      <c r="AW129" s="5"/>
      <c r="AX129" s="5"/>
      <c r="AY129" s="5"/>
      <c r="AZ129" s="5"/>
      <c r="BA129" s="5"/>
      <c r="BB129" s="5"/>
    </row>
    <row r="130" spans="1:54" x14ac:dyDescent="0.3">
      <c r="A130" s="5">
        <v>15750</v>
      </c>
      <c r="B130" s="5"/>
      <c r="C130" s="5">
        <v>2.9162167839614375</v>
      </c>
      <c r="D130" s="5">
        <v>-3.7096611523083848E-73</v>
      </c>
      <c r="E130" s="5">
        <v>-1.6283750075784587E-68</v>
      </c>
      <c r="F130" s="5">
        <v>-3.1639727103090509E-62</v>
      </c>
      <c r="G130" s="5">
        <v>-6.6250057481792744E-58</v>
      </c>
      <c r="H130" s="5">
        <v>-3.4641082933698211E-52</v>
      </c>
      <c r="I130" s="5">
        <v>-3.1637748236170205E-48</v>
      </c>
      <c r="J130" s="5">
        <v>-5.9725526861121264E-43</v>
      </c>
      <c r="K130" s="5">
        <v>-3.9845384650849271E-39</v>
      </c>
      <c r="L130" s="5">
        <v>-1.757165970347545E-34</v>
      </c>
      <c r="M130" s="5">
        <v>-2.9267153330263207E-31</v>
      </c>
      <c r="N130" s="5">
        <v>-9.8605264247255951E-27</v>
      </c>
      <c r="O130" s="5">
        <v>-3.8991862006143148E-24</v>
      </c>
      <c r="P130" s="5">
        <v>-1.8885669834317922E-20</v>
      </c>
      <c r="Q130" s="5">
        <v>-7.701682043415107E-18</v>
      </c>
      <c r="R130" s="5">
        <v>-7.5950114867982069E-15</v>
      </c>
      <c r="S130" s="5">
        <v>9.2301155932371088E-13</v>
      </c>
      <c r="T130" s="5">
        <v>-4.7574475419691437E-10</v>
      </c>
      <c r="U130" s="5">
        <v>-6.723210011664244E-8</v>
      </c>
      <c r="V130" s="5">
        <v>-1.5360952007456621E-6</v>
      </c>
      <c r="W130" s="5">
        <v>-3.189101966106444E-5</v>
      </c>
      <c r="X130" s="5">
        <v>2.4373464018594598E-4</v>
      </c>
      <c r="Y130" s="5">
        <v>1.7854876056085101E-2</v>
      </c>
      <c r="Z130" s="5">
        <v>0.33517679756016233</v>
      </c>
      <c r="AA130" s="5">
        <v>-8.3173629622437184E-2</v>
      </c>
      <c r="AB130" s="5">
        <v>3.9958037442492094</v>
      </c>
      <c r="AC130" s="5">
        <v>-6.0887200077280618E-3</v>
      </c>
      <c r="AD130" s="5">
        <v>-0.36355893887840746</v>
      </c>
      <c r="AE130" s="5">
        <v>1.3335000029444797</v>
      </c>
      <c r="AF130" s="5">
        <v>0.58550710266216632</v>
      </c>
      <c r="AG130" s="5">
        <v>1.3781821061698871E-2</v>
      </c>
      <c r="AH130" s="5">
        <v>3.3820970401680383E-3</v>
      </c>
      <c r="AI130" s="5">
        <v>3.7232291470115559E-5</v>
      </c>
      <c r="AJ130" s="5">
        <v>9.3935136570962782E-7</v>
      </c>
      <c r="AK130" s="5">
        <v>3.3034159898741009E-9</v>
      </c>
      <c r="AL130" s="5">
        <v>9.2773557764961546E-11</v>
      </c>
      <c r="AM130" s="5">
        <v>5.7963087015281794E-14</v>
      </c>
      <c r="AN130" s="5">
        <v>2.505656566502409E-16</v>
      </c>
      <c r="AO130" s="5">
        <v>2.0207132947058441E-20</v>
      </c>
      <c r="AP130" s="5">
        <v>2.1656079840316544E-22</v>
      </c>
      <c r="AQ130" s="5">
        <v>1.9726911362344069E-27</v>
      </c>
      <c r="AR130" s="5">
        <v>3.7528926276436945E-30</v>
      </c>
      <c r="AS130" s="5"/>
      <c r="AT130" s="5"/>
      <c r="AU130" s="5"/>
      <c r="AV130" s="5"/>
      <c r="AW130" s="5"/>
      <c r="AX130" s="5"/>
      <c r="AY130" s="5"/>
      <c r="AZ130" s="5"/>
      <c r="BA130" s="5"/>
      <c r="BB130" s="5"/>
    </row>
    <row r="131" spans="1:54" x14ac:dyDescent="0.3">
      <c r="A131" s="5">
        <v>15740</v>
      </c>
      <c r="B131" s="5"/>
      <c r="C131" s="5">
        <v>2.9490852272176284</v>
      </c>
      <c r="D131" s="5">
        <v>-2.1938094509238298E-74</v>
      </c>
      <c r="E131" s="5">
        <v>-1.0741439945320857E-69</v>
      </c>
      <c r="F131" s="5">
        <v>-2.3287581029119943E-63</v>
      </c>
      <c r="G131" s="5">
        <v>-5.4425505518639851E-59</v>
      </c>
      <c r="H131" s="5">
        <v>-3.1774158753287985E-53</v>
      </c>
      <c r="I131" s="5">
        <v>-3.2411357950798823E-49</v>
      </c>
      <c r="J131" s="5">
        <v>-6.8360343561344099E-44</v>
      </c>
      <c r="K131" s="5">
        <v>-5.0970540903065223E-40</v>
      </c>
      <c r="L131" s="5">
        <v>-2.5130216407008035E-35</v>
      </c>
      <c r="M131" s="5">
        <v>-4.6811470473272796E-32</v>
      </c>
      <c r="N131" s="5">
        <v>-1.764441538685915E-27</v>
      </c>
      <c r="O131" s="5">
        <v>-7.8084426621597266E-25</v>
      </c>
      <c r="P131" s="5">
        <v>-4.2340397410342573E-21</v>
      </c>
      <c r="Q131" s="5">
        <v>-1.9337036865296437E-18</v>
      </c>
      <c r="R131" s="5">
        <v>-2.1363146145350802E-15</v>
      </c>
      <c r="S131" s="5">
        <v>2.9095639835796353E-13</v>
      </c>
      <c r="T131" s="5">
        <v>-1.6812460205378072E-10</v>
      </c>
      <c r="U131" s="5">
        <v>-2.6645499355861214E-8</v>
      </c>
      <c r="V131" s="5">
        <v>-6.8298258682788196E-7</v>
      </c>
      <c r="W131" s="5">
        <v>-1.5913274886202296E-5</v>
      </c>
      <c r="X131" s="5">
        <v>1.3654141346325623E-4</v>
      </c>
      <c r="Y131" s="5">
        <v>1.1233555921372802E-2</v>
      </c>
      <c r="Z131" s="5">
        <v>0.23692228732239493</v>
      </c>
      <c r="AA131" s="5">
        <v>-6.6076717795193016E-2</v>
      </c>
      <c r="AB131" s="5">
        <v>3.5690947996709994</v>
      </c>
      <c r="AC131" s="5">
        <v>-6.1169138857855637E-3</v>
      </c>
      <c r="AD131" s="5">
        <v>-0.41095658967281201</v>
      </c>
      <c r="AE131" s="5">
        <v>1.6966500163358194</v>
      </c>
      <c r="AF131" s="5">
        <v>0.83882998366774952</v>
      </c>
      <c r="AG131" s="5">
        <v>2.2241106214255187E-2</v>
      </c>
      <c r="AH131" s="5">
        <v>6.1504992871163223E-3</v>
      </c>
      <c r="AI131" s="5">
        <v>7.6328409475121906E-5</v>
      </c>
      <c r="AJ131" s="5">
        <v>2.171727602207149E-6</v>
      </c>
      <c r="AK131" s="5">
        <v>8.6163071375854305E-9</v>
      </c>
      <c r="AL131" s="5">
        <v>2.7310750884740527E-10</v>
      </c>
      <c r="AM131" s="5">
        <v>1.9265686064573952E-13</v>
      </c>
      <c r="AN131" s="5">
        <v>9.4070013825287234E-16</v>
      </c>
      <c r="AO131" s="5">
        <v>8.5724575254034186E-20</v>
      </c>
      <c r="AP131" s="5">
        <v>1.0385488014699706E-21</v>
      </c>
      <c r="AQ131" s="5">
        <v>1.06986550571369E-26</v>
      </c>
      <c r="AR131" s="5">
        <v>2.3026982944930362E-29</v>
      </c>
      <c r="AS131" s="5"/>
      <c r="AT131" s="5"/>
      <c r="AU131" s="5"/>
      <c r="AV131" s="5"/>
      <c r="AW131" s="5"/>
      <c r="AX131" s="5"/>
      <c r="AY131" s="5"/>
      <c r="AZ131" s="5"/>
      <c r="BA131" s="5"/>
      <c r="BB131" s="5"/>
    </row>
    <row r="132" spans="1:54" x14ac:dyDescent="0.3">
      <c r="A132" s="5">
        <v>15730</v>
      </c>
      <c r="B132" s="5"/>
      <c r="C132" s="5">
        <v>3.0509120255697262</v>
      </c>
      <c r="D132" s="5">
        <v>-1.2648626417826246E-75</v>
      </c>
      <c r="E132" s="5">
        <v>-6.9084486577677678E-71</v>
      </c>
      <c r="F132" s="5">
        <v>-1.6713069641444117E-64</v>
      </c>
      <c r="G132" s="5">
        <v>-4.3600272910149153E-60</v>
      </c>
      <c r="H132" s="5">
        <v>-2.8422194439201832E-54</v>
      </c>
      <c r="I132" s="5">
        <v>-3.2383243389806608E-50</v>
      </c>
      <c r="J132" s="5">
        <v>-7.6315111206341163E-45</v>
      </c>
      <c r="K132" s="5">
        <v>-6.359942841791077E-41</v>
      </c>
      <c r="L132" s="5">
        <v>-3.5059297586948323E-36</v>
      </c>
      <c r="M132" s="5">
        <v>-7.3042983078020831E-33</v>
      </c>
      <c r="N132" s="5">
        <v>-3.0803483671974891E-28</v>
      </c>
      <c r="O132" s="5">
        <v>-1.5257076803714245E-25</v>
      </c>
      <c r="P132" s="5">
        <v>-9.2624331042151928E-22</v>
      </c>
      <c r="Q132" s="5">
        <v>-4.7377608925093184E-19</v>
      </c>
      <c r="R132" s="5">
        <v>-5.864246450214813E-16</v>
      </c>
      <c r="S132" s="5">
        <v>8.9513875084436672E-14</v>
      </c>
      <c r="T132" s="5">
        <v>-5.7991153827001985E-11</v>
      </c>
      <c r="U132" s="5">
        <v>-1.0308035651070353E-8</v>
      </c>
      <c r="V132" s="5">
        <v>-2.96440633703956E-7</v>
      </c>
      <c r="W132" s="5">
        <v>-7.7520964419618635E-6</v>
      </c>
      <c r="X132" s="5">
        <v>7.4681307630194402E-5</v>
      </c>
      <c r="Y132" s="5">
        <v>6.9009691181569476E-3</v>
      </c>
      <c r="Z132" s="5">
        <v>0.16353188638891611</v>
      </c>
      <c r="AA132" s="5">
        <v>-5.1263478413582766E-2</v>
      </c>
      <c r="AB132" s="5">
        <v>3.1134447335064861</v>
      </c>
      <c r="AC132" s="5">
        <v>-6.002059803511128E-3</v>
      </c>
      <c r="AD132" s="5">
        <v>-0.45374432591061697</v>
      </c>
      <c r="AE132" s="5">
        <v>2.1087170003595972</v>
      </c>
      <c r="AF132" s="5">
        <v>1.1740193891399204</v>
      </c>
      <c r="AG132" s="5">
        <v>3.5066996400879777E-2</v>
      </c>
      <c r="AH132" s="5">
        <v>1.0928487395123556E-2</v>
      </c>
      <c r="AI132" s="5">
        <v>1.5290127565652394E-4</v>
      </c>
      <c r="AJ132" s="5">
        <v>4.9065277760472089E-6</v>
      </c>
      <c r="AK132" s="5">
        <v>2.1963623785045789E-8</v>
      </c>
      <c r="AL132" s="5">
        <v>7.8578075430029971E-10</v>
      </c>
      <c r="AM132" s="5">
        <v>6.2590623223977517E-13</v>
      </c>
      <c r="AN132" s="5">
        <v>3.4522823889439406E-15</v>
      </c>
      <c r="AO132" s="5">
        <v>3.5552091510868047E-19</v>
      </c>
      <c r="AP132" s="5">
        <v>4.8693050551116682E-21</v>
      </c>
      <c r="AQ132" s="5">
        <v>5.6731757614506835E-26</v>
      </c>
      <c r="AR132" s="5">
        <v>1.3815575015757058E-28</v>
      </c>
      <c r="AS132" s="5"/>
      <c r="AT132" s="5"/>
      <c r="AU132" s="5"/>
      <c r="AV132" s="5"/>
      <c r="AW132" s="5"/>
      <c r="AX132" s="5"/>
      <c r="AY132" s="5"/>
      <c r="AZ132" s="5"/>
      <c r="BA132" s="5"/>
      <c r="BB132" s="5"/>
    </row>
    <row r="133" spans="1:54" x14ac:dyDescent="0.3">
      <c r="A133" s="5">
        <v>15720</v>
      </c>
      <c r="B133" s="5"/>
      <c r="C133" s="5">
        <v>3.2356807567251331</v>
      </c>
      <c r="D133" s="5">
        <v>-7.1096316418783662E-77</v>
      </c>
      <c r="E133" s="5">
        <v>-4.3319957869871819E-72</v>
      </c>
      <c r="F133" s="5">
        <v>-1.1695204151813916E-65</v>
      </c>
      <c r="G133" s="5">
        <v>-3.4058542057199479E-61</v>
      </c>
      <c r="H133" s="5">
        <v>-2.479257979546159E-55</v>
      </c>
      <c r="I133" s="5">
        <v>-3.1554011463336727E-51</v>
      </c>
      <c r="J133" s="5">
        <v>-8.3091883874849353E-46</v>
      </c>
      <c r="K133" s="5">
        <v>-7.7403335363938488E-42</v>
      </c>
      <c r="L133" s="5">
        <v>-4.7710449784684973E-37</v>
      </c>
      <c r="M133" s="5">
        <v>-1.1118314524080925E-33</v>
      </c>
      <c r="N133" s="5">
        <v>-5.2463546479358982E-29</v>
      </c>
      <c r="O133" s="5">
        <v>-2.9085370052482769E-26</v>
      </c>
      <c r="P133" s="5">
        <v>-1.9770734040673031E-22</v>
      </c>
      <c r="Q133" s="5">
        <v>-1.1327007903859121E-19</v>
      </c>
      <c r="R133" s="5">
        <v>-1.5709033248371381E-16</v>
      </c>
      <c r="S133" s="5">
        <v>2.6876612880226595E-14</v>
      </c>
      <c r="T133" s="5">
        <v>-1.9522954726087542E-11</v>
      </c>
      <c r="U133" s="5">
        <v>-3.8923596348779364E-9</v>
      </c>
      <c r="V133" s="5">
        <v>-1.2559796882752424E-7</v>
      </c>
      <c r="W133" s="5">
        <v>-3.68661198427497E-6</v>
      </c>
      <c r="X133" s="5">
        <v>3.9878615657378044E-5</v>
      </c>
      <c r="Y133" s="5">
        <v>4.1391926187833872E-3</v>
      </c>
      <c r="Z133" s="5">
        <v>0.11021580505047024</v>
      </c>
      <c r="AA133" s="5">
        <v>-3.8836927393746293E-2</v>
      </c>
      <c r="AB133" s="5">
        <v>2.6523681552261511</v>
      </c>
      <c r="AC133" s="5">
        <v>-5.7518867050508713E-3</v>
      </c>
      <c r="AD133" s="5">
        <v>-0.4893291729103989</v>
      </c>
      <c r="AE133" s="5">
        <v>2.560068991712078</v>
      </c>
      <c r="AF133" s="5">
        <v>1.6051540825653539</v>
      </c>
      <c r="AG133" s="5">
        <v>5.4014926770228622E-2</v>
      </c>
      <c r="AH133" s="5">
        <v>1.8972116666423088E-2</v>
      </c>
      <c r="AI133" s="5">
        <v>2.9927825898870065E-4</v>
      </c>
      <c r="AJ133" s="5">
        <v>1.0832172309128714E-5</v>
      </c>
      <c r="AK133" s="5">
        <v>5.4713253381199395E-8</v>
      </c>
      <c r="AL133" s="5">
        <v>2.2095726922136441E-9</v>
      </c>
      <c r="AM133" s="5">
        <v>1.9874983731949837E-12</v>
      </c>
      <c r="AN133" s="5">
        <v>1.2384195148006107E-14</v>
      </c>
      <c r="AO133" s="5">
        <v>1.4413355827823787E-18</v>
      </c>
      <c r="AP133" s="5">
        <v>2.2319326243953577E-20</v>
      </c>
      <c r="AQ133" s="5">
        <v>2.9412457289794742E-25</v>
      </c>
      <c r="AR133" s="5">
        <v>8.1048133340880118E-28</v>
      </c>
      <c r="AS133" s="5"/>
      <c r="AT133" s="5"/>
      <c r="AU133" s="5"/>
      <c r="AV133" s="5"/>
      <c r="AW133" s="5"/>
      <c r="AX133" s="5"/>
      <c r="AY133" s="5"/>
      <c r="AZ133" s="5"/>
      <c r="BA133" s="5"/>
      <c r="BB133" s="5"/>
    </row>
    <row r="134" spans="1:54" x14ac:dyDescent="0.3">
      <c r="A134" s="5">
        <v>15710</v>
      </c>
      <c r="B134" s="5"/>
      <c r="C134" s="5">
        <v>3.5128222657334969</v>
      </c>
      <c r="D134" s="5">
        <v>-3.8957360894493173E-78</v>
      </c>
      <c r="E134" s="5">
        <v>-2.6482832847424466E-73</v>
      </c>
      <c r="F134" s="5">
        <v>-7.9791867895119102E-67</v>
      </c>
      <c r="G134" s="5">
        <v>-2.5941348390543635E-62</v>
      </c>
      <c r="H134" s="5">
        <v>-2.1088514013172232E-56</v>
      </c>
      <c r="I134" s="5">
        <v>-2.998330813789561E-52</v>
      </c>
      <c r="J134" s="5">
        <v>-8.8232398204319501E-47</v>
      </c>
      <c r="K134" s="5">
        <v>-9.1879436720054911E-43</v>
      </c>
      <c r="L134" s="5">
        <v>-6.3329617054146352E-38</v>
      </c>
      <c r="M134" s="5">
        <v>-1.6508720637101182E-34</v>
      </c>
      <c r="N134" s="5">
        <v>-8.7168689187858727E-30</v>
      </c>
      <c r="O134" s="5">
        <v>-5.4094618317627919E-27</v>
      </c>
      <c r="P134" s="5">
        <v>-4.1174463580057759E-23</v>
      </c>
      <c r="Q134" s="5">
        <v>-2.6423847282123238E-20</v>
      </c>
      <c r="R134" s="5">
        <v>-4.1063590310351503E-17</v>
      </c>
      <c r="S134" s="5">
        <v>7.8751794047090646E-15</v>
      </c>
      <c r="T134" s="5">
        <v>-6.4144985706555385E-12</v>
      </c>
      <c r="U134" s="5">
        <v>-1.4345480514524956E-9</v>
      </c>
      <c r="V134" s="5">
        <v>-5.1942687050240006E-8</v>
      </c>
      <c r="W134" s="5">
        <v>-1.7114512307050196E-6</v>
      </c>
      <c r="X134" s="5">
        <v>2.0788784072856583E-5</v>
      </c>
      <c r="Y134" s="5">
        <v>2.4238970197704938E-3</v>
      </c>
      <c r="Z134" s="5">
        <v>7.2528802018010777E-2</v>
      </c>
      <c r="AA134" s="5">
        <v>-2.873023471319841E-2</v>
      </c>
      <c r="AB134" s="5">
        <v>2.2065633127476545</v>
      </c>
      <c r="AC134" s="5">
        <v>-5.3832283164512076E-3</v>
      </c>
      <c r="AD134" s="5">
        <v>-0.51540201544163289</v>
      </c>
      <c r="AE134" s="5">
        <v>3.0357980495002002</v>
      </c>
      <c r="AF134" s="5">
        <v>2.1437733326098711</v>
      </c>
      <c r="AG134" s="5">
        <v>8.1279802225241893E-2</v>
      </c>
      <c r="AH134" s="5">
        <v>3.2177936683961142E-2</v>
      </c>
      <c r="AI134" s="5">
        <v>5.7234654078695661E-4</v>
      </c>
      <c r="AJ134" s="5">
        <v>2.3367376563364097E-5</v>
      </c>
      <c r="AK134" s="5">
        <v>1.3318875423311236E-7</v>
      </c>
      <c r="AL134" s="5">
        <v>6.0720474459559024E-9</v>
      </c>
      <c r="AM134" s="5">
        <v>6.1681913304843352E-12</v>
      </c>
      <c r="AN134" s="5">
        <v>4.342266885540437E-14</v>
      </c>
      <c r="AO134" s="5">
        <v>5.7119727519500556E-18</v>
      </c>
      <c r="AP134" s="5">
        <v>1.0001155239318787E-19</v>
      </c>
      <c r="AQ134" s="5">
        <v>1.4908206840629537E-24</v>
      </c>
      <c r="AR134" s="5">
        <v>4.6487934346636616E-27</v>
      </c>
      <c r="AS134" s="5"/>
      <c r="AT134" s="5"/>
      <c r="AU134" s="5"/>
      <c r="AV134" s="5"/>
      <c r="AW134" s="5"/>
      <c r="AX134" s="5"/>
      <c r="AY134" s="5"/>
      <c r="AZ134" s="5"/>
      <c r="BA134" s="5"/>
      <c r="BB134" s="5"/>
    </row>
    <row r="135" spans="1:54" x14ac:dyDescent="0.3">
      <c r="A135" s="5">
        <v>15700</v>
      </c>
      <c r="B135" s="5"/>
      <c r="C135" s="5">
        <v>3.8856896499509719</v>
      </c>
      <c r="D135" s="5">
        <v>-2.0808943278803206E-79</v>
      </c>
      <c r="E135" s="5">
        <v>-1.5782986650543281E-74</v>
      </c>
      <c r="F135" s="5">
        <v>-5.3074773398566932E-68</v>
      </c>
      <c r="G135" s="5">
        <v>-1.9264962931732868E-63</v>
      </c>
      <c r="H135" s="5">
        <v>-1.7490809608808453E-57</v>
      </c>
      <c r="I135" s="5">
        <v>-2.7782723687617823E-53</v>
      </c>
      <c r="J135" s="5">
        <v>-9.1368939426411679E-48</v>
      </c>
      <c r="K135" s="5">
        <v>-1.0636746426558578E-43</v>
      </c>
      <c r="L135" s="5">
        <v>-8.1990389604396731E-39</v>
      </c>
      <c r="M135" s="5">
        <v>-2.3910112282175894E-35</v>
      </c>
      <c r="N135" s="5">
        <v>-1.4128244782344446E-30</v>
      </c>
      <c r="O135" s="5">
        <v>-9.8149827048560829E-28</v>
      </c>
      <c r="P135" s="5">
        <v>-8.3660488634457797E-24</v>
      </c>
      <c r="Q135" s="5">
        <v>-6.0144450938425688E-21</v>
      </c>
      <c r="R135" s="5">
        <v>-1.0474046953716888E-17</v>
      </c>
      <c r="S135" s="5">
        <v>2.2517910248683506E-15</v>
      </c>
      <c r="T135" s="5">
        <v>-2.056805625067502E-12</v>
      </c>
      <c r="U135" s="5">
        <v>-5.1601505973792619E-10</v>
      </c>
      <c r="V135" s="5">
        <v>-2.0967333734585276E-8</v>
      </c>
      <c r="W135" s="5">
        <v>-7.7555139979516195E-7</v>
      </c>
      <c r="X135" s="5">
        <v>1.0579353390681383E-5</v>
      </c>
      <c r="Y135" s="5">
        <v>1.3857531532318246E-3</v>
      </c>
      <c r="Z135" s="5">
        <v>4.6599641590504476E-2</v>
      </c>
      <c r="AA135" s="5">
        <v>-2.0752541655133263E-2</v>
      </c>
      <c r="AB135" s="5">
        <v>1.7925416563120269</v>
      </c>
      <c r="AC135" s="5">
        <v>-4.9201474841065931E-3</v>
      </c>
      <c r="AD135" s="5">
        <v>-0.53018402054554348</v>
      </c>
      <c r="AE135" s="5">
        <v>3.5161094094592977</v>
      </c>
      <c r="AF135" s="5">
        <v>2.7966761394366135</v>
      </c>
      <c r="AG135" s="5">
        <v>0.11947736846120308</v>
      </c>
      <c r="AH135" s="5">
        <v>5.3317264134123687E-2</v>
      </c>
      <c r="AI135" s="5">
        <v>1.0694079636923933E-3</v>
      </c>
      <c r="AJ135" s="5">
        <v>4.9253616081693735E-5</v>
      </c>
      <c r="AK135" s="5">
        <v>3.1681793327122473E-7</v>
      </c>
      <c r="AL135" s="5">
        <v>1.630657405579112E-8</v>
      </c>
      <c r="AM135" s="5">
        <v>1.8708683794663879E-11</v>
      </c>
      <c r="AN135" s="5">
        <v>1.488104149205295E-13</v>
      </c>
      <c r="AO135" s="5">
        <v>2.2126315049122534E-17</v>
      </c>
      <c r="AP135" s="5">
        <v>4.3808176040081812E-19</v>
      </c>
      <c r="AQ135" s="5">
        <v>7.3873641288139898E-24</v>
      </c>
      <c r="AR135" s="5">
        <v>2.6070038513845768E-26</v>
      </c>
      <c r="AS135" s="5"/>
      <c r="AT135" s="5"/>
      <c r="AU135" s="5"/>
      <c r="AV135" s="5"/>
      <c r="AW135" s="5"/>
      <c r="AX135" s="5"/>
      <c r="AY135" s="5"/>
      <c r="AZ135" s="5"/>
      <c r="BA135" s="5"/>
      <c r="BB135" s="5"/>
    </row>
    <row r="136" spans="1:54" x14ac:dyDescent="0.3">
      <c r="A136" s="5">
        <v>15690</v>
      </c>
      <c r="B136" s="5"/>
      <c r="C136" s="5">
        <v>4.3505880421291696</v>
      </c>
      <c r="D136" s="5">
        <v>-1.0834476217285748E-80</v>
      </c>
      <c r="E136" s="5">
        <v>-9.1694152484270856E-76</v>
      </c>
      <c r="F136" s="5">
        <v>-3.4417217950964329E-69</v>
      </c>
      <c r="G136" s="5">
        <v>-1.39486568620339E-64</v>
      </c>
      <c r="H136" s="5">
        <v>-1.4144675983790786E-58</v>
      </c>
      <c r="I136" s="5">
        <v>-2.5102669898808303E-54</v>
      </c>
      <c r="J136" s="5">
        <v>-9.2267693874451306E-49</v>
      </c>
      <c r="K136" s="5">
        <v>-1.2009107178090477E-44</v>
      </c>
      <c r="L136" s="5">
        <v>-1.0352885584238488E-39</v>
      </c>
      <c r="M136" s="5">
        <v>-3.3777167346759598E-36</v>
      </c>
      <c r="N136" s="5">
        <v>-2.2336773978712766E-31</v>
      </c>
      <c r="O136" s="5">
        <v>-1.7372438583187525E-28</v>
      </c>
      <c r="P136" s="5">
        <v>-1.6583642709226694E-24</v>
      </c>
      <c r="Q136" s="5">
        <v>-1.3356528121238491E-21</v>
      </c>
      <c r="R136" s="5">
        <v>-2.6067664990382099E-18</v>
      </c>
      <c r="S136" s="5">
        <v>6.2828593359115136E-16</v>
      </c>
      <c r="T136" s="5">
        <v>-6.4360160952449384E-13</v>
      </c>
      <c r="U136" s="5">
        <v>-1.8114851948487918E-10</v>
      </c>
      <c r="V136" s="5">
        <v>-8.2607416848209817E-9</v>
      </c>
      <c r="W136" s="5">
        <v>-3.4304072747178425E-7</v>
      </c>
      <c r="X136" s="5">
        <v>5.2554547741841869E-6</v>
      </c>
      <c r="Y136" s="5">
        <v>7.7341204466463561E-4</v>
      </c>
      <c r="Z136" s="5">
        <v>2.9230772792116992E-2</v>
      </c>
      <c r="AA136" s="5">
        <v>-1.4635968572772834E-2</v>
      </c>
      <c r="AB136" s="5">
        <v>1.4219118776760697</v>
      </c>
      <c r="AC136" s="5">
        <v>-4.3913354596911702E-3</v>
      </c>
      <c r="AD136" s="5">
        <v>-0.5326268336534381</v>
      </c>
      <c r="AE136" s="5">
        <v>3.9774120793055019</v>
      </c>
      <c r="AF136" s="5">
        <v>3.5635849731302081</v>
      </c>
      <c r="AG136" s="5">
        <v>0.1715549751243389</v>
      </c>
      <c r="AH136" s="5">
        <v>8.6302885046964983E-2</v>
      </c>
      <c r="AI136" s="5">
        <v>1.9521303003296609E-3</v>
      </c>
      <c r="AJ136" s="5">
        <v>1.014333273772168E-4</v>
      </c>
      <c r="AK136" s="5">
        <v>7.3637630105322105E-7</v>
      </c>
      <c r="AL136" s="5">
        <v>4.2792899409998922E-8</v>
      </c>
      <c r="AM136" s="5">
        <v>5.5455385182812383E-11</v>
      </c>
      <c r="AN136" s="5">
        <v>4.9842408977499765E-13</v>
      </c>
      <c r="AO136" s="5">
        <v>8.3775077570761724E-17</v>
      </c>
      <c r="AP136" s="5">
        <v>1.8757586974089844E-18</v>
      </c>
      <c r="AQ136" s="5">
        <v>3.5785288420860567E-23</v>
      </c>
      <c r="AR136" s="5">
        <v>1.4293159955344645E-25</v>
      </c>
      <c r="AS136" s="5"/>
      <c r="AT136" s="5"/>
      <c r="AU136" s="5"/>
      <c r="AV136" s="5"/>
      <c r="AW136" s="5"/>
      <c r="AX136" s="5"/>
      <c r="AY136" s="5"/>
      <c r="AZ136" s="5"/>
      <c r="BA136" s="5"/>
      <c r="BB136" s="5"/>
    </row>
    <row r="137" spans="1:54" x14ac:dyDescent="0.3">
      <c r="A137" s="5">
        <v>15680</v>
      </c>
      <c r="B137" s="5"/>
      <c r="C137" s="5">
        <v>4.8965155819666935</v>
      </c>
      <c r="D137" s="5">
        <v>-5.4984779843003804E-82</v>
      </c>
      <c r="E137" s="5">
        <v>-5.1927942113530417E-77</v>
      </c>
      <c r="F137" s="5">
        <v>-2.1757091031014785E-70</v>
      </c>
      <c r="G137" s="5">
        <v>-9.8461076767423393E-66</v>
      </c>
      <c r="H137" s="5">
        <v>-1.1152563021199837E-59</v>
      </c>
      <c r="I137" s="5">
        <v>-2.2115375007119978E-55</v>
      </c>
      <c r="J137" s="5">
        <v>-9.0857512664169322E-50</v>
      </c>
      <c r="K137" s="5">
        <v>-1.3222196908184442E-45</v>
      </c>
      <c r="L137" s="5">
        <v>-1.2749168071542726E-40</v>
      </c>
      <c r="M137" s="5">
        <v>-4.6539089193299654E-37</v>
      </c>
      <c r="N137" s="5">
        <v>-3.4445849754913871E-32</v>
      </c>
      <c r="O137" s="5">
        <v>-2.9994906368047135E-29</v>
      </c>
      <c r="P137" s="5">
        <v>-3.2069065696939019E-25</v>
      </c>
      <c r="Q137" s="5">
        <v>-2.8938092222692824E-22</v>
      </c>
      <c r="R137" s="5">
        <v>-6.3299399922187082E-19</v>
      </c>
      <c r="S137" s="5">
        <v>1.7105197219962874E-16</v>
      </c>
      <c r="T137" s="5">
        <v>-1.9652338445819879E-13</v>
      </c>
      <c r="U137" s="5">
        <v>-6.2060074015796146E-11</v>
      </c>
      <c r="V137" s="5">
        <v>-3.1763760105605542E-9</v>
      </c>
      <c r="W137" s="5">
        <v>-1.4809822643996276E-7</v>
      </c>
      <c r="X137" s="5">
        <v>2.5483712624657277E-6</v>
      </c>
      <c r="Y137" s="5">
        <v>4.2137566183543887E-4</v>
      </c>
      <c r="Z137" s="5">
        <v>1.7900444828184224E-2</v>
      </c>
      <c r="AA137" s="5">
        <v>-1.0077896509177179E-2</v>
      </c>
      <c r="AB137" s="5">
        <v>1.101303217962976</v>
      </c>
      <c r="AC137" s="5">
        <v>-3.8271771186659904E-3</v>
      </c>
      <c r="AD137" s="5">
        <v>-0.52253533035467303</v>
      </c>
      <c r="AE137" s="5">
        <v>4.3940790560377678</v>
      </c>
      <c r="AF137" s="5">
        <v>4.4350048227567127</v>
      </c>
      <c r="AG137" s="5">
        <v>0.24061134073995447</v>
      </c>
      <c r="AH137" s="5">
        <v>0.1364617879427136</v>
      </c>
      <c r="AI137" s="5">
        <v>3.4812544016867694E-3</v>
      </c>
      <c r="AJ137" s="5">
        <v>2.0408833712257565E-4</v>
      </c>
      <c r="AK137" s="5">
        <v>1.6723158849362614E-6</v>
      </c>
      <c r="AL137" s="5">
        <v>1.0973439539100752E-7</v>
      </c>
      <c r="AM137" s="5">
        <v>1.6063493989869832E-10</v>
      </c>
      <c r="AN137" s="5">
        <v>1.6315273207813192E-12</v>
      </c>
      <c r="AO137" s="5">
        <v>3.1001603545497541E-16</v>
      </c>
      <c r="AP137" s="5">
        <v>7.8504833032280869E-18</v>
      </c>
      <c r="AQ137" s="5">
        <v>1.6945380851935094E-22</v>
      </c>
      <c r="AR137" s="5">
        <v>7.6609197666121327E-25</v>
      </c>
      <c r="AS137" s="5"/>
      <c r="AT137" s="5"/>
      <c r="AU137" s="5"/>
      <c r="AV137" s="5"/>
      <c r="AW137" s="5"/>
      <c r="AX137" s="5"/>
      <c r="AY137" s="5"/>
      <c r="AZ137" s="5"/>
      <c r="BA137" s="5"/>
      <c r="BB137" s="5"/>
    </row>
    <row r="138" spans="1:54" x14ac:dyDescent="0.3">
      <c r="A138" s="5">
        <v>15670</v>
      </c>
      <c r="B138" s="5"/>
      <c r="C138" s="5">
        <v>5.5056881857767781</v>
      </c>
      <c r="D138" s="5">
        <v>-2.7197749366988619E-83</v>
      </c>
      <c r="E138" s="5">
        <v>-2.8664665152836502E-78</v>
      </c>
      <c r="F138" s="5">
        <v>-1.3407341074948368E-71</v>
      </c>
      <c r="G138" s="5">
        <v>-6.7755428462900747E-67</v>
      </c>
      <c r="H138" s="5">
        <v>-8.5730300730346178E-61</v>
      </c>
      <c r="I138" s="5">
        <v>-1.8996667634301131E-56</v>
      </c>
      <c r="J138" s="5">
        <v>-8.7239181215018634E-51</v>
      </c>
      <c r="K138" s="5">
        <v>-1.419603331318235E-46</v>
      </c>
      <c r="L138" s="5">
        <v>-1.5311008248781315E-41</v>
      </c>
      <c r="M138" s="5">
        <v>-6.2538168957957899E-38</v>
      </c>
      <c r="N138" s="5">
        <v>-5.1810429702450876E-33</v>
      </c>
      <c r="O138" s="5">
        <v>-5.0516049365248282E-30</v>
      </c>
      <c r="P138" s="5">
        <v>-6.0494964354573859E-26</v>
      </c>
      <c r="Q138" s="5">
        <v>-6.1165178675902654E-23</v>
      </c>
      <c r="R138" s="5">
        <v>-1.4996388615195216E-19</v>
      </c>
      <c r="S138" s="5">
        <v>4.5438099266727129E-17</v>
      </c>
      <c r="T138" s="5">
        <v>-5.8555063468839389E-14</v>
      </c>
      <c r="U138" s="5">
        <v>-2.0747930420143228E-11</v>
      </c>
      <c r="V138" s="5">
        <v>-1.1919601893952022E-9</v>
      </c>
      <c r="W138" s="5">
        <v>-6.2402658499530424E-8</v>
      </c>
      <c r="X138" s="5">
        <v>1.2061361664851221E-6</v>
      </c>
      <c r="Y138" s="5">
        <v>2.240998129321015E-4</v>
      </c>
      <c r="Z138" s="5">
        <v>1.0701219332202283E-2</v>
      </c>
      <c r="AA138" s="5">
        <v>-6.7748038253287995E-3</v>
      </c>
      <c r="AB138" s="5">
        <v>0.83282188463474927</v>
      </c>
      <c r="AC138" s="5">
        <v>-3.2568982943030713E-3</v>
      </c>
      <c r="AD138" s="5">
        <v>-0.5005929899930095</v>
      </c>
      <c r="AE138" s="5">
        <v>4.7407224837317994</v>
      </c>
      <c r="AF138" s="5">
        <v>5.3906789869435192</v>
      </c>
      <c r="AG138" s="5">
        <v>0.32961303591634489</v>
      </c>
      <c r="AH138" s="5">
        <v>0.21076841565521071</v>
      </c>
      <c r="AI138" s="5">
        <v>6.0646365539543693E-3</v>
      </c>
      <c r="AJ138" s="5">
        <v>4.0117253831385962E-4</v>
      </c>
      <c r="AK138" s="5">
        <v>3.7106147427119706E-6</v>
      </c>
      <c r="AL138" s="5">
        <v>2.7495177650260076E-7</v>
      </c>
      <c r="AM138" s="5">
        <v>4.5468723393188747E-10</v>
      </c>
      <c r="AN138" s="5">
        <v>5.2191527626292114E-12</v>
      </c>
      <c r="AO138" s="5">
        <v>1.1212379687770566E-15</v>
      </c>
      <c r="AP138" s="5">
        <v>3.2113987721488682E-17</v>
      </c>
      <c r="AQ138" s="5">
        <v>7.8435158016855067E-22</v>
      </c>
      <c r="AR138" s="5">
        <v>4.0140292167945293E-24</v>
      </c>
      <c r="AS138" s="5"/>
      <c r="AT138" s="5"/>
      <c r="AU138" s="5"/>
      <c r="AV138" s="5"/>
      <c r="AW138" s="5"/>
      <c r="AX138" s="5"/>
      <c r="AY138" s="5"/>
      <c r="AZ138" s="5"/>
      <c r="BA138" s="5"/>
      <c r="BB138" s="5"/>
    </row>
    <row r="139" spans="1:54" x14ac:dyDescent="0.3">
      <c r="A139" s="5">
        <v>15660</v>
      </c>
      <c r="B139" s="5"/>
      <c r="C139" s="5">
        <v>6.1548253780010551</v>
      </c>
      <c r="D139" s="5">
        <v>-1.3111685821189443E-84</v>
      </c>
      <c r="E139" s="5">
        <v>-1.5422619549102396E-79</v>
      </c>
      <c r="F139" s="5">
        <v>-8.0534229788130676E-73</v>
      </c>
      <c r="G139" s="5">
        <v>-4.5451710908971571E-68</v>
      </c>
      <c r="H139" s="5">
        <v>-6.4246774037467629E-62</v>
      </c>
      <c r="I139" s="5">
        <v>-1.5909211019350359E-57</v>
      </c>
      <c r="J139" s="5">
        <v>-8.1673524299607989E-52</v>
      </c>
      <c r="K139" s="5">
        <v>-1.4862105704146696E-47</v>
      </c>
      <c r="L139" s="5">
        <v>-1.7931092178505667E-42</v>
      </c>
      <c r="M139" s="5">
        <v>-8.1956727280919266E-39</v>
      </c>
      <c r="N139" s="5">
        <v>-7.600477885752456E-34</v>
      </c>
      <c r="O139" s="5">
        <v>-8.2982402889566805E-31</v>
      </c>
      <c r="P139" s="5">
        <v>-1.1131619225149179E-26</v>
      </c>
      <c r="Q139" s="5">
        <v>-1.2611778553236979E-23</v>
      </c>
      <c r="R139" s="5">
        <v>-3.4661164346980644E-20</v>
      </c>
      <c r="S139" s="5">
        <v>1.1776421031741981E-17</v>
      </c>
      <c r="T139" s="5">
        <v>-1.7023450927597021E-14</v>
      </c>
      <c r="U139" s="5">
        <v>-6.7686511031331983E-12</v>
      </c>
      <c r="V139" s="5">
        <v>-4.3650424420215502E-10</v>
      </c>
      <c r="W139" s="5">
        <v>-2.5661694372516412E-8</v>
      </c>
      <c r="X139" s="5">
        <v>5.5717446936425611E-7</v>
      </c>
      <c r="Y139" s="5">
        <v>1.163341157077847E-4</v>
      </c>
      <c r="Z139" s="5">
        <v>6.2449460010975087E-3</v>
      </c>
      <c r="AA139" s="5">
        <v>-4.4461290425171609E-3</v>
      </c>
      <c r="AB139" s="5">
        <v>0.6148773441018125</v>
      </c>
      <c r="AC139" s="5">
        <v>-2.7061614883417298E-3</v>
      </c>
      <c r="AD139" s="5">
        <v>-0.46828536426333639</v>
      </c>
      <c r="AE139" s="5">
        <v>4.9947167132099235</v>
      </c>
      <c r="AF139" s="5">
        <v>6.3990507730539541</v>
      </c>
      <c r="AG139" s="5">
        <v>0.44101009727686663</v>
      </c>
      <c r="AH139" s="5">
        <v>0.31797218780826364</v>
      </c>
      <c r="AI139" s="5">
        <v>1.0320394472567955E-2</v>
      </c>
      <c r="AJ139" s="5">
        <v>7.7037145923430222E-4</v>
      </c>
      <c r="AK139" s="5">
        <v>8.0438318388011751E-6</v>
      </c>
      <c r="AL139" s="5">
        <v>6.7312163301337314E-7</v>
      </c>
      <c r="AM139" s="5">
        <v>1.2576001401693033E-9</v>
      </c>
      <c r="AN139" s="5">
        <v>1.6315359790903357E-11</v>
      </c>
      <c r="AO139" s="5">
        <v>3.9631129727375786E-15</v>
      </c>
      <c r="AP139" s="5">
        <v>1.2839592515308336E-16</v>
      </c>
      <c r="AQ139" s="5">
        <v>3.5486538160654059E-21</v>
      </c>
      <c r="AR139" s="5">
        <v>2.0559281415736621E-23</v>
      </c>
      <c r="AS139" s="5"/>
      <c r="AT139" s="5"/>
      <c r="AU139" s="5"/>
      <c r="AV139" s="5"/>
      <c r="AW139" s="5"/>
      <c r="AX139" s="5"/>
      <c r="AY139" s="5"/>
      <c r="AZ139" s="5"/>
      <c r="BA139" s="5"/>
      <c r="BB139" s="5"/>
    </row>
    <row r="140" spans="1:54" x14ac:dyDescent="0.3">
      <c r="A140" s="5">
        <v>15650</v>
      </c>
      <c r="B140" s="5"/>
      <c r="C140" s="5">
        <v>6.8170774189768863</v>
      </c>
      <c r="D140" s="5">
        <v>-6.1602498375063771E-86</v>
      </c>
      <c r="E140" s="5">
        <v>-8.0874964497422743E-81</v>
      </c>
      <c r="F140" s="5">
        <v>-4.7151291944947166E-74</v>
      </c>
      <c r="G140" s="5">
        <v>-2.9720920218342892E-69</v>
      </c>
      <c r="H140" s="5">
        <v>-4.6935874356344526E-63</v>
      </c>
      <c r="I140" s="5">
        <v>-1.2989346204888165E-58</v>
      </c>
      <c r="J140" s="5">
        <v>-7.4550293784917987E-53</v>
      </c>
      <c r="K140" s="5">
        <v>-1.5171308437332571E-48</v>
      </c>
      <c r="L140" s="5">
        <v>-2.0477180260770095E-43</v>
      </c>
      <c r="M140" s="5">
        <v>-1.047407566639506E-39</v>
      </c>
      <c r="N140" s="5">
        <v>-1.0873955418645272E-34</v>
      </c>
      <c r="O140" s="5">
        <v>-1.3295263879993168E-31</v>
      </c>
      <c r="P140" s="5">
        <v>-1.9979437974035546E-27</v>
      </c>
      <c r="Q140" s="5">
        <v>-2.5366807241638916E-24</v>
      </c>
      <c r="R140" s="5">
        <v>-7.8153542216732987E-21</v>
      </c>
      <c r="S140" s="5">
        <v>2.9777437423258469E-18</v>
      </c>
      <c r="T140" s="5">
        <v>-4.8288470190755411E-15</v>
      </c>
      <c r="U140" s="5">
        <v>-2.1546371207222881E-12</v>
      </c>
      <c r="V140" s="5">
        <v>-1.5598826248914854E-10</v>
      </c>
      <c r="W140" s="5">
        <v>-1.0298558964022181E-8</v>
      </c>
      <c r="X140" s="5">
        <v>2.5120439741541772E-7</v>
      </c>
      <c r="Y140" s="5">
        <v>5.8944898007306994E-5</v>
      </c>
      <c r="Z140" s="5">
        <v>3.5573787529455106E-3</v>
      </c>
      <c r="AA140" s="5">
        <v>-2.8484327532263673E-3</v>
      </c>
      <c r="AB140" s="5">
        <v>0.44319626919128963</v>
      </c>
      <c r="AC140" s="5">
        <v>-2.1953675551947402E-3</v>
      </c>
      <c r="AD140" s="5">
        <v>-0.42773354091769156</v>
      </c>
      <c r="AE140" s="5">
        <v>5.1386268003879776</v>
      </c>
      <c r="AF140" s="5">
        <v>7.4180647849373882</v>
      </c>
      <c r="AG140" s="5">
        <v>0.57627378729619072</v>
      </c>
      <c r="AH140" s="5">
        <v>0.46853519897486312</v>
      </c>
      <c r="AI140" s="5">
        <v>1.7154999611066705E-2</v>
      </c>
      <c r="AJ140" s="5">
        <v>1.4451255882981385E-3</v>
      </c>
      <c r="AK140" s="5">
        <v>1.7035314203330484E-5</v>
      </c>
      <c r="AL140" s="5">
        <v>1.6100314323264651E-6</v>
      </c>
      <c r="AM140" s="5">
        <v>3.3986780915433061E-9</v>
      </c>
      <c r="AN140" s="5">
        <v>4.9838493066199111E-11</v>
      </c>
      <c r="AO140" s="5">
        <v>1.3689285552977487E-14</v>
      </c>
      <c r="AP140" s="5">
        <v>5.0170462506197775E-16</v>
      </c>
      <c r="AQ140" s="5">
        <v>1.5692446342032065E-20</v>
      </c>
      <c r="AR140" s="5">
        <v>1.0293045820673937E-22</v>
      </c>
      <c r="AS140" s="5"/>
      <c r="AT140" s="5"/>
      <c r="AU140" s="5"/>
      <c r="AV140" s="5"/>
      <c r="AW140" s="5"/>
      <c r="AX140" s="5"/>
      <c r="AY140" s="5"/>
      <c r="AZ140" s="5"/>
      <c r="BA140" s="5"/>
      <c r="BB140" s="5"/>
    </row>
    <row r="141" spans="1:54" x14ac:dyDescent="0.3">
      <c r="A141" s="5">
        <v>15640</v>
      </c>
      <c r="B141" s="5"/>
      <c r="C141" s="5">
        <v>7.464385902971781</v>
      </c>
      <c r="D141" s="5">
        <v>-2.8205345812623593E-87</v>
      </c>
      <c r="E141" s="5">
        <v>-4.1332709064388079E-82</v>
      </c>
      <c r="F141" s="5">
        <v>-2.6906740120885165E-75</v>
      </c>
      <c r="G141" s="5">
        <v>-1.8943461863452287E-70</v>
      </c>
      <c r="H141" s="5">
        <v>-3.342522586897291E-64</v>
      </c>
      <c r="I141" s="5">
        <v>-1.0338860037869502E-59</v>
      </c>
      <c r="J141" s="5">
        <v>-6.63429977485555E-54</v>
      </c>
      <c r="K141" s="5">
        <v>-1.5099913068285876E-49</v>
      </c>
      <c r="L141" s="5">
        <v>-2.2802025254974015E-44</v>
      </c>
      <c r="M141" s="5">
        <v>-1.3053227291420981E-40</v>
      </c>
      <c r="N141" s="5">
        <v>-1.5171782930216373E-35</v>
      </c>
      <c r="O141" s="5">
        <v>-2.077503506188713E-32</v>
      </c>
      <c r="P141" s="5">
        <v>-3.497627555139775E-28</v>
      </c>
      <c r="Q141" s="5">
        <v>-4.9768238243616882E-25</v>
      </c>
      <c r="R141" s="5">
        <v>-1.719027743073847E-21</v>
      </c>
      <c r="S141" s="5">
        <v>7.3455078660049303E-19</v>
      </c>
      <c r="T141" s="5">
        <v>-1.3363853645703012E-15</v>
      </c>
      <c r="U141" s="5">
        <v>-6.6922256300345322E-13</v>
      </c>
      <c r="V141" s="5">
        <v>-5.4394113787015664E-11</v>
      </c>
      <c r="W141" s="5">
        <v>-4.0332610595315709E-9</v>
      </c>
      <c r="X141" s="5">
        <v>1.10531055260103E-7</v>
      </c>
      <c r="Y141" s="5">
        <v>2.9150016567714452E-5</v>
      </c>
      <c r="Z141" s="5">
        <v>1.9779599524597409E-3</v>
      </c>
      <c r="AA141" s="5">
        <v>-1.7813467232388126E-3</v>
      </c>
      <c r="AB141" s="5">
        <v>0.31185664103570443</v>
      </c>
      <c r="AC141" s="5">
        <v>-1.7387810149570204E-3</v>
      </c>
      <c r="AD141" s="5">
        <v>-0.38146356998212499</v>
      </c>
      <c r="AE141" s="5">
        <v>5.1621825953874323</v>
      </c>
      <c r="AF141" s="5">
        <v>8.3974783026098443</v>
      </c>
      <c r="AG141" s="5">
        <v>0.73540341349198957</v>
      </c>
      <c r="AH141" s="5">
        <v>0.67428749028848955</v>
      </c>
      <c r="AI141" s="5">
        <v>2.7852768829707063E-2</v>
      </c>
      <c r="AJ141" s="5">
        <v>2.6480599224911641E-3</v>
      </c>
      <c r="AK141" s="5">
        <v>3.5244211431475602E-5</v>
      </c>
      <c r="AL141" s="5">
        <v>3.7623520313124301E-6</v>
      </c>
      <c r="AM141" s="5">
        <v>8.9741980151444065E-9</v>
      </c>
      <c r="AN141" s="5">
        <v>1.4875970738662771E-10</v>
      </c>
      <c r="AO141" s="5">
        <v>4.6207385515671094E-14</v>
      </c>
      <c r="AP141" s="5">
        <v>1.9158675487539391E-15</v>
      </c>
      <c r="AQ141" s="5">
        <v>6.7822302019311797E-20</v>
      </c>
      <c r="AR141" s="5">
        <v>5.0369680358572657E-22</v>
      </c>
      <c r="AS141" s="5"/>
      <c r="AT141" s="5"/>
      <c r="AU141" s="5"/>
      <c r="AV141" s="5"/>
      <c r="AW141" s="5"/>
      <c r="AX141" s="5"/>
      <c r="AY141" s="5"/>
      <c r="AZ141" s="5"/>
      <c r="BA141" s="5"/>
      <c r="BB141" s="5"/>
    </row>
    <row r="142" spans="1:54" x14ac:dyDescent="0.3">
      <c r="A142" s="5">
        <v>15630</v>
      </c>
      <c r="B142" s="5"/>
      <c r="C142" s="5">
        <v>8.0700023539492598</v>
      </c>
      <c r="D142" s="5">
        <v>-1.2584526525039368E-88</v>
      </c>
      <c r="E142" s="5">
        <v>-2.0586216053077172E-83</v>
      </c>
      <c r="F142" s="5">
        <v>-1.4964495743306059E-76</v>
      </c>
      <c r="G142" s="5">
        <v>-1.1768488277937071E-71</v>
      </c>
      <c r="H142" s="5">
        <v>-2.3202716532566182E-65</v>
      </c>
      <c r="I142" s="5">
        <v>-8.0220242048086533E-61</v>
      </c>
      <c r="J142" s="5">
        <v>-5.7556949253857085E-55</v>
      </c>
      <c r="K142" s="5">
        <v>-1.4652572766644087E-50</v>
      </c>
      <c r="L142" s="5">
        <v>-2.4756879515970896E-45</v>
      </c>
      <c r="M142" s="5">
        <v>-1.5862461488398848E-41</v>
      </c>
      <c r="N142" s="5">
        <v>-2.0642749846815445E-36</v>
      </c>
      <c r="O142" s="5">
        <v>-3.1659196724292304E-33</v>
      </c>
      <c r="P142" s="5">
        <v>-5.9718479191670384E-29</v>
      </c>
      <c r="Q142" s="5">
        <v>-9.5239096387922209E-26</v>
      </c>
      <c r="R142" s="5">
        <v>-3.6882928731364858E-22</v>
      </c>
      <c r="S142" s="5">
        <v>1.7676508321616374E-19</v>
      </c>
      <c r="T142" s="5">
        <v>-3.608212204084556E-16</v>
      </c>
      <c r="U142" s="5">
        <v>-2.0280149730811284E-13</v>
      </c>
      <c r="V142" s="5">
        <v>-1.8507518127577521E-11</v>
      </c>
      <c r="W142" s="5">
        <v>-1.5413623556444289E-9</v>
      </c>
      <c r="X142" s="5">
        <v>4.7461590188068168E-8</v>
      </c>
      <c r="Y142" s="5">
        <v>1.4069048644349728E-5</v>
      </c>
      <c r="Z142" s="5">
        <v>1.0734226955864032E-3</v>
      </c>
      <c r="AA142" s="5">
        <v>-1.0874004131749091E-3</v>
      </c>
      <c r="AB142" s="5">
        <v>0.21421269325390932</v>
      </c>
      <c r="AC142" s="5">
        <v>-1.3444563379261146E-3</v>
      </c>
      <c r="AD142" s="5">
        <v>-0.33214671509954524</v>
      </c>
      <c r="AE142" s="5">
        <v>5.0634887427017867</v>
      </c>
      <c r="AF142" s="5">
        <v>9.2826192613000416</v>
      </c>
      <c r="AG142" s="5">
        <v>0.91647174349887828</v>
      </c>
      <c r="AH142" s="5">
        <v>0.94771561124616532</v>
      </c>
      <c r="AI142" s="5">
        <v>4.4168188523186575E-2</v>
      </c>
      <c r="AJ142" s="5">
        <v>4.7396599494979267E-3</v>
      </c>
      <c r="AK142" s="5">
        <v>7.1228913863317637E-5</v>
      </c>
      <c r="AL142" s="5">
        <v>8.589130539047984E-6</v>
      </c>
      <c r="AM142" s="5">
        <v>2.3151540899802941E-8</v>
      </c>
      <c r="AN142" s="5">
        <v>4.338488141050598E-10</v>
      </c>
      <c r="AO142" s="5">
        <v>1.5240838335992888E-13</v>
      </c>
      <c r="AP142" s="5">
        <v>7.1496367701070363E-15</v>
      </c>
      <c r="AQ142" s="5">
        <v>2.8647709782997636E-19</v>
      </c>
      <c r="AR142" s="5">
        <v>2.4091536165387147E-21</v>
      </c>
      <c r="AS142" s="5"/>
      <c r="AT142" s="5"/>
      <c r="AU142" s="5"/>
      <c r="AV142" s="5"/>
      <c r="AW142" s="5"/>
      <c r="AX142" s="5"/>
      <c r="AY142" s="5"/>
      <c r="AZ142" s="5"/>
      <c r="BA142" s="5"/>
      <c r="BB142" s="5"/>
    </row>
    <row r="143" spans="1:54" x14ac:dyDescent="0.3">
      <c r="A143" s="5">
        <v>15620</v>
      </c>
      <c r="B143" s="5"/>
      <c r="C143" s="5">
        <v>8.610853641902299</v>
      </c>
      <c r="D143" s="5">
        <v>-5.4713395779135051E-90</v>
      </c>
      <c r="E143" s="5">
        <v>-9.9917393656834087E-85</v>
      </c>
      <c r="F143" s="5">
        <v>-8.1110237490608082E-78</v>
      </c>
      <c r="G143" s="5">
        <v>-7.1256641941503247E-73</v>
      </c>
      <c r="H143" s="5">
        <v>-1.5699199543581286E-66</v>
      </c>
      <c r="I143" s="5">
        <v>-6.0673690740348044E-62</v>
      </c>
      <c r="J143" s="5">
        <v>-4.8678435267474852E-56</v>
      </c>
      <c r="K143" s="5">
        <v>-1.3861831718748218E-51</v>
      </c>
      <c r="L143" s="5">
        <v>-2.6206975374552682E-46</v>
      </c>
      <c r="M143" s="5">
        <v>-1.8795465804132438E-42</v>
      </c>
      <c r="N143" s="5">
        <v>-2.7387962289658887E-37</v>
      </c>
      <c r="O143" s="5">
        <v>-4.7049039865910648E-34</v>
      </c>
      <c r="P143" s="5">
        <v>-9.9441637179936553E-30</v>
      </c>
      <c r="Q143" s="5">
        <v>-1.777601106236305E-26</v>
      </c>
      <c r="R143" s="5">
        <v>-7.7189060444855251E-23</v>
      </c>
      <c r="S143" s="5">
        <v>4.1494531941424664E-20</v>
      </c>
      <c r="T143" s="5">
        <v>-9.5039502972127264E-17</v>
      </c>
      <c r="U143" s="5">
        <v>-5.9959161958652509E-14</v>
      </c>
      <c r="V143" s="5">
        <v>-6.1441309813082184E-12</v>
      </c>
      <c r="W143" s="5">
        <v>-5.747797461560529E-10</v>
      </c>
      <c r="X143" s="5">
        <v>1.9887534098295493E-8</v>
      </c>
      <c r="Y143" s="5">
        <v>6.6267995112225836E-6</v>
      </c>
      <c r="Z143" s="5">
        <v>5.6855151500414831E-4</v>
      </c>
      <c r="AA143" s="5">
        <v>-6.479015110432845E-4</v>
      </c>
      <c r="AB143" s="5">
        <v>0.1436304993579966</v>
      </c>
      <c r="AC143" s="5">
        <v>-1.0148285660513648E-3</v>
      </c>
      <c r="AD143" s="5">
        <v>-0.28234755422360674</v>
      </c>
      <c r="AE143" s="5">
        <v>4.8492728881932603</v>
      </c>
      <c r="AF143" s="5">
        <v>10.019261073442106</v>
      </c>
      <c r="AG143" s="5">
        <v>1.1152939636874089</v>
      </c>
      <c r="AH143" s="5">
        <v>1.30083206690133</v>
      </c>
      <c r="AI143" s="5">
        <v>6.8406065174780803E-2</v>
      </c>
      <c r="AJ143" s="5">
        <v>8.2859826271354069E-3</v>
      </c>
      <c r="AK143" s="5">
        <v>1.4061642892234657E-4</v>
      </c>
      <c r="AL143" s="5">
        <v>1.915508421874188E-5</v>
      </c>
      <c r="AM143" s="5">
        <v>5.8350317539195381E-8</v>
      </c>
      <c r="AN143" s="5">
        <v>1.2362453594139592E-9</v>
      </c>
      <c r="AO143" s="5">
        <v>4.9119471061055958E-13</v>
      </c>
      <c r="AP143" s="5">
        <v>2.6072588957584004E-14</v>
      </c>
      <c r="AQ143" s="5">
        <v>1.1825605961495293E-18</v>
      </c>
      <c r="AR143" s="5">
        <v>1.1261868469354692E-20</v>
      </c>
      <c r="AS143" s="5"/>
      <c r="AT143" s="5"/>
      <c r="AU143" s="5"/>
      <c r="AV143" s="5"/>
      <c r="AW143" s="5"/>
      <c r="AX143" s="5"/>
      <c r="AY143" s="5"/>
      <c r="AZ143" s="5"/>
      <c r="BA143" s="5"/>
      <c r="BB143" s="5"/>
    </row>
    <row r="144" spans="1:54" x14ac:dyDescent="0.3">
      <c r="A144" s="5">
        <v>15610</v>
      </c>
      <c r="B144" s="5"/>
      <c r="C144" s="5">
        <v>9.0694490603931861</v>
      </c>
      <c r="D144" s="5">
        <v>-2.3178255056315592E-91</v>
      </c>
      <c r="E144" s="5">
        <v>-4.7257045055111757E-86</v>
      </c>
      <c r="F144" s="5">
        <v>-4.2843097336242883E-79</v>
      </c>
      <c r="G144" s="5">
        <v>-4.2048685543403954E-74</v>
      </c>
      <c r="H144" s="5">
        <v>-1.0353077713223348E-67</v>
      </c>
      <c r="I144" s="5">
        <v>-4.4730229853658209E-63</v>
      </c>
      <c r="J144" s="5">
        <v>-4.0131999467875767E-57</v>
      </c>
      <c r="K144" s="5">
        <v>-1.2784209236391035E-52</v>
      </c>
      <c r="L144" s="5">
        <v>-2.7046786424427518E-47</v>
      </c>
      <c r="M144" s="5">
        <v>-2.1714245051191088E-43</v>
      </c>
      <c r="N144" s="5">
        <v>-3.5431739309696489E-38</v>
      </c>
      <c r="O144" s="5">
        <v>-6.8182632298479859E-35</v>
      </c>
      <c r="P144" s="5">
        <v>-1.6148476619946255E-30</v>
      </c>
      <c r="Q144" s="5">
        <v>-3.2358535860656122E-27</v>
      </c>
      <c r="R144" s="5">
        <v>-1.5756271323249544E-23</v>
      </c>
      <c r="S144" s="5">
        <v>9.5013328474709555E-21</v>
      </c>
      <c r="T144" s="5">
        <v>-2.4420106171367982E-17</v>
      </c>
      <c r="U144" s="5">
        <v>-1.7294315919317901E-14</v>
      </c>
      <c r="V144" s="5">
        <v>-1.9900702843203852E-12</v>
      </c>
      <c r="W144" s="5">
        <v>-2.0913473120513743E-10</v>
      </c>
      <c r="X144" s="5">
        <v>8.1316751203897443E-9</v>
      </c>
      <c r="Y144" s="5">
        <v>3.0460420520029475E-6</v>
      </c>
      <c r="Z144" s="5">
        <v>2.9389653572743684E-4</v>
      </c>
      <c r="AA144" s="5">
        <v>-3.7677912053207558E-4</v>
      </c>
      <c r="AB144" s="5">
        <v>9.4002481168603699E-2</v>
      </c>
      <c r="AC144" s="5">
        <v>-7.4776096031983123E-4</v>
      </c>
      <c r="AD144" s="5">
        <v>-0.23431239980382426</v>
      </c>
      <c r="AE144" s="5">
        <v>4.5341275078278871</v>
      </c>
      <c r="AF144" s="5">
        <v>10.559040117431879</v>
      </c>
      <c r="AG144" s="5">
        <v>1.3253072803085135</v>
      </c>
      <c r="AH144" s="5">
        <v>1.7436321560012296</v>
      </c>
      <c r="AI144" s="5">
        <v>0.10346742763078651</v>
      </c>
      <c r="AJ144" s="5">
        <v>1.4148114504824385E-2</v>
      </c>
      <c r="AK144" s="5">
        <v>2.7114857276503183E-4</v>
      </c>
      <c r="AL144" s="5">
        <v>4.1729613010959959E-5</v>
      </c>
      <c r="AM144" s="5">
        <v>1.4366996924602989E-7</v>
      </c>
      <c r="AN144" s="5">
        <v>3.4416327259006366E-9</v>
      </c>
      <c r="AO144" s="5">
        <v>1.5467721482864662E-12</v>
      </c>
      <c r="AP144" s="5">
        <v>9.2906593289917307E-14</v>
      </c>
      <c r="AQ144" s="5">
        <v>4.7703865626726825E-18</v>
      </c>
      <c r="AR144" s="5">
        <v>5.1450271663835266E-20</v>
      </c>
      <c r="AS144" s="5"/>
      <c r="AT144" s="5"/>
      <c r="AU144" s="5"/>
      <c r="AV144" s="5"/>
      <c r="AW144" s="5"/>
      <c r="AX144" s="5"/>
      <c r="AY144" s="5"/>
      <c r="AZ144" s="5"/>
      <c r="BA144" s="5"/>
      <c r="BB144" s="5"/>
    </row>
    <row r="145" spans="1:54" x14ac:dyDescent="0.3">
      <c r="A145" s="5">
        <v>15600</v>
      </c>
      <c r="B145" s="5"/>
      <c r="C145" s="5">
        <v>9.4350768863528618</v>
      </c>
      <c r="D145" s="5">
        <v>-9.5670264402633842E-93</v>
      </c>
      <c r="E145" s="5">
        <v>-2.177869496065464E-87</v>
      </c>
      <c r="F145" s="5">
        <v>-2.2052438489823328E-80</v>
      </c>
      <c r="G145" s="5">
        <v>-2.4181370166034141E-75</v>
      </c>
      <c r="H145" s="5">
        <v>-6.6541682268333068E-69</v>
      </c>
      <c r="I145" s="5">
        <v>-3.2141430766479658E-64</v>
      </c>
      <c r="J145" s="5">
        <v>-3.2250723299791911E-58</v>
      </c>
      <c r="K145" s="5">
        <v>-1.1493513185984092E-53</v>
      </c>
      <c r="L145" s="5">
        <v>-2.7212686873840283E-48</v>
      </c>
      <c r="M145" s="5">
        <v>-2.4458214727893721E-44</v>
      </c>
      <c r="N145" s="5">
        <v>-4.4693574572077803E-39</v>
      </c>
      <c r="O145" s="5">
        <v>-9.6349223017397682E-36</v>
      </c>
      <c r="P145" s="5">
        <v>-2.5572782735382353E-31</v>
      </c>
      <c r="Q145" s="5">
        <v>-5.7445806257224514E-28</v>
      </c>
      <c r="R145" s="5">
        <v>-3.1368802431141641E-24</v>
      </c>
      <c r="S145" s="5">
        <v>2.1220565893734123E-21</v>
      </c>
      <c r="T145" s="5">
        <v>-6.1207096536957925E-18</v>
      </c>
      <c r="U145" s="5">
        <v>-4.8662479451181683E-15</v>
      </c>
      <c r="V145" s="5">
        <v>-6.2885663491554878E-13</v>
      </c>
      <c r="W145" s="5">
        <v>-7.4243514833575565E-11</v>
      </c>
      <c r="X145" s="5">
        <v>3.2442867258603125E-9</v>
      </c>
      <c r="Y145" s="5">
        <v>1.3662829887191376E-6</v>
      </c>
      <c r="Z145" s="5">
        <v>1.4826016974842709E-4</v>
      </c>
      <c r="AA145" s="5">
        <v>-2.1384683338269544E-4</v>
      </c>
      <c r="AB145" s="5">
        <v>6.0048616684445263E-2</v>
      </c>
      <c r="AC145" s="5">
        <v>-5.3781996864333615E-4</v>
      </c>
      <c r="AD145" s="5">
        <v>-0.18982072963232877</v>
      </c>
      <c r="AE145" s="5">
        <v>4.1388640048475285</v>
      </c>
      <c r="AF145" s="5">
        <v>10.864676854559139</v>
      </c>
      <c r="AG145" s="5">
        <v>1.5377327157980083</v>
      </c>
      <c r="AH145" s="5">
        <v>2.2822281752883216</v>
      </c>
      <c r="AI145" s="5">
        <v>0.1528329087952322</v>
      </c>
      <c r="AJ145" s="5">
        <v>2.3593427383738021E-2</v>
      </c>
      <c r="AK145" s="5">
        <v>5.1068176218874823E-4</v>
      </c>
      <c r="AL145" s="5">
        <v>8.8799469703049094E-5</v>
      </c>
      <c r="AM145" s="5">
        <v>3.4556405774708812E-7</v>
      </c>
      <c r="AN145" s="5">
        <v>9.3604847857531604E-9</v>
      </c>
      <c r="AO145" s="5">
        <v>4.7589075518433649E-12</v>
      </c>
      <c r="AP145" s="5">
        <v>3.2348308895327921E-13</v>
      </c>
      <c r="AQ145" s="5">
        <v>1.880446274924802E-17</v>
      </c>
      <c r="AR145" s="5">
        <v>2.2970831492150755E-19</v>
      </c>
      <c r="AS145" s="5"/>
      <c r="AT145" s="5"/>
      <c r="AU145" s="5"/>
      <c r="AV145" s="5"/>
      <c r="AW145" s="5"/>
      <c r="AX145" s="5"/>
      <c r="AY145" s="5"/>
      <c r="AZ145" s="5"/>
      <c r="BA145" s="5"/>
      <c r="BB145" s="5"/>
    </row>
    <row r="146" spans="1:54" x14ac:dyDescent="0.3">
      <c r="A146" s="5">
        <v>15590</v>
      </c>
      <c r="B146" s="5"/>
      <c r="C146" s="5">
        <v>9.7041359103262561</v>
      </c>
      <c r="D146" s="5">
        <v>-3.8473457945120222E-94</v>
      </c>
      <c r="E146" s="5">
        <v>-9.7794819233795142E-89</v>
      </c>
      <c r="F146" s="5">
        <v>-1.1060681079849299E-81</v>
      </c>
      <c r="G146" s="5">
        <v>-1.3551574448834384E-76</v>
      </c>
      <c r="H146" s="5">
        <v>-4.1680163732809595E-70</v>
      </c>
      <c r="I146" s="5">
        <v>-2.2509802250407999E-65</v>
      </c>
      <c r="J146" s="5">
        <v>-2.5261647654848204E-59</v>
      </c>
      <c r="K146" s="5">
        <v>-1.0072482627122438E-54</v>
      </c>
      <c r="L146" s="5">
        <v>-2.6690906184362113E-49</v>
      </c>
      <c r="M146" s="5">
        <v>-2.6857918388060962E-45</v>
      </c>
      <c r="N146" s="5">
        <v>-5.496633975319454E-40</v>
      </c>
      <c r="O146" s="5">
        <v>-1.3275576963138734E-36</v>
      </c>
      <c r="P146" s="5">
        <v>-3.948997664490175E-32</v>
      </c>
      <c r="Q146" s="5">
        <v>-9.9453958476167877E-29</v>
      </c>
      <c r="R146" s="5">
        <v>-6.0907198260466352E-25</v>
      </c>
      <c r="S146" s="5">
        <v>4.6226136832839799E-22</v>
      </c>
      <c r="T146" s="5">
        <v>-1.4963952943205761E-18</v>
      </c>
      <c r="U146" s="5">
        <v>-1.3356959726954112E-15</v>
      </c>
      <c r="V146" s="5">
        <v>-1.9386067967432401E-13</v>
      </c>
      <c r="W146" s="5">
        <v>-2.5714503917635183E-11</v>
      </c>
      <c r="X146" s="5">
        <v>1.2629269171427201E-9</v>
      </c>
      <c r="Y146" s="5">
        <v>5.9799537297384784E-7</v>
      </c>
      <c r="Z146" s="5">
        <v>7.2986012019131345E-5</v>
      </c>
      <c r="AA146" s="5">
        <v>-1.1845046131295854E-4</v>
      </c>
      <c r="AB146" s="5">
        <v>3.7438424172772301E-2</v>
      </c>
      <c r="AC146" s="5">
        <v>-3.7756780200469463E-4</v>
      </c>
      <c r="AD146" s="5">
        <v>-0.1501097953705583</v>
      </c>
      <c r="AE146" s="5">
        <v>3.6882372774321803</v>
      </c>
      <c r="AF146" s="5">
        <v>10.914222514343122</v>
      </c>
      <c r="AG146" s="5">
        <v>1.742056335013364</v>
      </c>
      <c r="AH146" s="5">
        <v>2.9168486038589587</v>
      </c>
      <c r="AI146" s="5">
        <v>0.2204521855365241</v>
      </c>
      <c r="AJ146" s="5">
        <v>3.8423912622645641E-2</v>
      </c>
      <c r="AK146" s="5">
        <v>9.3938873025710499E-4</v>
      </c>
      <c r="AL146" s="5">
        <v>1.8457052993030223E-4</v>
      </c>
      <c r="AM146" s="5">
        <v>8.1191621402282728E-7</v>
      </c>
      <c r="AN146" s="5">
        <v>2.4870611711777062E-8</v>
      </c>
      <c r="AO146" s="5">
        <v>1.4304636799745566E-11</v>
      </c>
      <c r="AP146" s="5">
        <v>1.1004738310632295E-12</v>
      </c>
      <c r="AQ146" s="5">
        <v>7.2431243778053347E-17</v>
      </c>
      <c r="AR146" s="5">
        <v>1.0022085293505051E-18</v>
      </c>
      <c r="AS146" s="5"/>
      <c r="AT146" s="5"/>
      <c r="AU146" s="5"/>
      <c r="AV146" s="5"/>
      <c r="AW146" s="5"/>
      <c r="AX146" s="5"/>
      <c r="AY146" s="5"/>
      <c r="AZ146" s="5"/>
      <c r="BA146" s="5"/>
      <c r="BB146" s="5"/>
    </row>
    <row r="147" spans="1:54" x14ac:dyDescent="0.3">
      <c r="A147" s="5">
        <v>15580</v>
      </c>
      <c r="B147" s="5"/>
      <c r="C147" s="5">
        <v>9.8795780337925496</v>
      </c>
      <c r="D147" s="5">
        <v>-1.5073436414205189E-95</v>
      </c>
      <c r="E147" s="5">
        <v>-4.2785575962471475E-90</v>
      </c>
      <c r="F147" s="5">
        <v>-5.4054951813284341E-83</v>
      </c>
      <c r="G147" s="5">
        <v>-7.40044585736679E-78</v>
      </c>
      <c r="H147" s="5">
        <v>-2.5442240004625434E-71</v>
      </c>
      <c r="I147" s="5">
        <v>-1.5363831793017146E-66</v>
      </c>
      <c r="J147" s="5">
        <v>-1.9285747266836931E-60</v>
      </c>
      <c r="K147" s="5">
        <v>-8.6040737966205395E-56</v>
      </c>
      <c r="L147" s="5">
        <v>-2.5519400384449052E-50</v>
      </c>
      <c r="M147" s="5">
        <v>-2.8751908322621568E-46</v>
      </c>
      <c r="N147" s="5">
        <v>-6.5906287042663481E-41</v>
      </c>
      <c r="O147" s="5">
        <v>-1.7834813017312597E-37</v>
      </c>
      <c r="P147" s="5">
        <v>-5.9461723920242535E-33</v>
      </c>
      <c r="Q147" s="5">
        <v>-1.6790336887290198E-29</v>
      </c>
      <c r="R147" s="5">
        <v>-1.1533068088675397E-25</v>
      </c>
      <c r="S147" s="5">
        <v>9.8210030638088714E-23</v>
      </c>
      <c r="T147" s="5">
        <v>-3.56829417521146E-19</v>
      </c>
      <c r="U147" s="5">
        <v>-3.5762100244722392E-16</v>
      </c>
      <c r="V147" s="5">
        <v>-5.8299145035017407E-14</v>
      </c>
      <c r="W147" s="5">
        <v>-8.6888960809835269E-12</v>
      </c>
      <c r="X147" s="5">
        <v>4.7966341215821624E-10</v>
      </c>
      <c r="Y147" s="5">
        <v>2.5538008523784886E-7</v>
      </c>
      <c r="Z147" s="5">
        <v>3.506061888726131E-5</v>
      </c>
      <c r="AA147" s="5">
        <v>-6.4027766989846623E-5</v>
      </c>
      <c r="AB147" s="5">
        <v>2.2780473580258719E-2</v>
      </c>
      <c r="AC147" s="5">
        <v>-2.5871206795096031E-4</v>
      </c>
      <c r="AD147" s="5">
        <v>-0.11587008142011897</v>
      </c>
      <c r="AE147" s="5">
        <v>3.2083867756930915</v>
      </c>
      <c r="AF147" s="5">
        <v>10.703661147428134</v>
      </c>
      <c r="AG147" s="5">
        <v>1.9268175419921623</v>
      </c>
      <c r="AH147" s="5">
        <v>3.6399831555441793</v>
      </c>
      <c r="AI147" s="5">
        <v>0.3105105157531638</v>
      </c>
      <c r="AJ147" s="5">
        <v>6.1109725683264102E-2</v>
      </c>
      <c r="AK147" s="5">
        <v>1.6876114875340673E-3</v>
      </c>
      <c r="AL147" s="5">
        <v>3.7469726194702262E-4</v>
      </c>
      <c r="AM147" s="5">
        <v>1.8633489471111771E-6</v>
      </c>
      <c r="AN147" s="5">
        <v>6.455192360587149E-8</v>
      </c>
      <c r="AO147" s="5">
        <v>4.2006391778389037E-11</v>
      </c>
      <c r="AP147" s="5">
        <v>3.6577273309235059E-12</v>
      </c>
      <c r="AQ147" s="5">
        <v>2.7260199746240611E-16</v>
      </c>
      <c r="AR147" s="5">
        <v>4.2727971408982214E-18</v>
      </c>
      <c r="AS147" s="5"/>
      <c r="AT147" s="5"/>
      <c r="AU147" s="5"/>
      <c r="AV147" s="5"/>
      <c r="AW147" s="5"/>
      <c r="AX147" s="5"/>
      <c r="AY147" s="5"/>
      <c r="AZ147" s="5"/>
      <c r="BA147" s="5"/>
      <c r="BB147" s="5"/>
    </row>
    <row r="148" spans="1:54" x14ac:dyDescent="0.3">
      <c r="A148" s="5">
        <v>15570</v>
      </c>
      <c r="B148" s="5"/>
      <c r="C148" s="5">
        <v>9.9695806373067235</v>
      </c>
      <c r="D148" s="5">
        <v>-5.7531920481521429E-97</v>
      </c>
      <c r="E148" s="5">
        <v>-1.8237077259287042E-91</v>
      </c>
      <c r="F148" s="5">
        <v>-2.5739273501935328E-84</v>
      </c>
      <c r="G148" s="5">
        <v>-3.9378952366822667E-79</v>
      </c>
      <c r="H148" s="5">
        <v>-1.5133886216539773E-72</v>
      </c>
      <c r="I148" s="5">
        <v>-1.0219455083006951E-67</v>
      </c>
      <c r="J148" s="5">
        <v>-1.4349700419610532E-61</v>
      </c>
      <c r="K148" s="5">
        <v>-7.1636542932496549E-57</v>
      </c>
      <c r="L148" s="5">
        <v>-2.3783289792307019E-51</v>
      </c>
      <c r="M148" s="5">
        <v>-3.0004530237906128E-47</v>
      </c>
      <c r="N148" s="5">
        <v>-7.7039652755385385E-42</v>
      </c>
      <c r="O148" s="5">
        <v>-2.3360001571215148E-38</v>
      </c>
      <c r="P148" s="5">
        <v>-8.7298960289179611E-34</v>
      </c>
      <c r="Q148" s="5">
        <v>-2.764073606736147E-30</v>
      </c>
      <c r="R148" s="5">
        <v>-2.1296387797509185E-26</v>
      </c>
      <c r="S148" s="5">
        <v>2.0348905127643096E-23</v>
      </c>
      <c r="T148" s="5">
        <v>-8.2989685581284555E-20</v>
      </c>
      <c r="U148" s="5">
        <v>-9.3394190657501584E-17</v>
      </c>
      <c r="V148" s="5">
        <v>-1.7102062284770547E-14</v>
      </c>
      <c r="W148" s="5">
        <v>-2.8641607963693402E-12</v>
      </c>
      <c r="X148" s="5">
        <v>1.7773538692179638E-10</v>
      </c>
      <c r="Y148" s="5">
        <v>1.0641132977280385E-7</v>
      </c>
      <c r="Z148" s="5">
        <v>1.6434025764853174E-5</v>
      </c>
      <c r="AA148" s="5">
        <v>-3.3773595948600903E-5</v>
      </c>
      <c r="AB148" s="5">
        <v>1.3527523428370079E-2</v>
      </c>
      <c r="AC148" s="5">
        <v>-1.7301425883854113E-4</v>
      </c>
      <c r="AD148" s="5">
        <v>-8.7299204272968348E-2</v>
      </c>
      <c r="AE148" s="5">
        <v>2.7243606714901007</v>
      </c>
      <c r="AF148" s="5">
        <v>10.247439264192419</v>
      </c>
      <c r="AG148" s="5">
        <v>2.0806353886230702</v>
      </c>
      <c r="AH148" s="5">
        <v>4.4350191664804557</v>
      </c>
      <c r="AI148" s="5">
        <v>0.42705382362578692</v>
      </c>
      <c r="AJ148" s="5">
        <v>9.4906803620570107E-2</v>
      </c>
      <c r="AK148" s="5">
        <v>2.9608188790737904E-3</v>
      </c>
      <c r="AL148" s="5">
        <v>7.4292506062765282E-4</v>
      </c>
      <c r="AM148" s="5">
        <v>4.1769348135583639E-6</v>
      </c>
      <c r="AN148" s="5">
        <v>1.6366158331069735E-7</v>
      </c>
      <c r="AO148" s="5">
        <v>1.2050447767361398E-10</v>
      </c>
      <c r="AP148" s="5">
        <v>1.1877546413099598E-11</v>
      </c>
      <c r="AQ148" s="5">
        <v>1.0024219739584473E-15</v>
      </c>
      <c r="AR148" s="5">
        <v>1.7799986615696469E-17</v>
      </c>
      <c r="AS148" s="5"/>
      <c r="AT148" s="5"/>
      <c r="AU148" s="5"/>
      <c r="AV148" s="5"/>
      <c r="AW148" s="5"/>
      <c r="AX148" s="5"/>
      <c r="AY148" s="5"/>
      <c r="AZ148" s="5"/>
      <c r="BA148" s="5"/>
      <c r="BB148" s="5"/>
    </row>
    <row r="149" spans="1:54" x14ac:dyDescent="0.3">
      <c r="A149" s="5">
        <v>15560</v>
      </c>
      <c r="B149" s="5"/>
      <c r="C149" s="5">
        <v>9.9856950602630477</v>
      </c>
      <c r="D149" s="5">
        <v>-2.1390932155343195E-98</v>
      </c>
      <c r="E149" s="5">
        <v>-7.5730033209524742E-93</v>
      </c>
      <c r="F149" s="5">
        <v>-1.1941064477627915E-85</v>
      </c>
      <c r="G149" s="5">
        <v>-2.0416786398212905E-80</v>
      </c>
      <c r="H149" s="5">
        <v>-8.7718990834140674E-74</v>
      </c>
      <c r="I149" s="5">
        <v>-6.624226267327266E-69</v>
      </c>
      <c r="J149" s="5">
        <v>-1.0405421939221885E-62</v>
      </c>
      <c r="K149" s="5">
        <v>-5.8130890762839138E-58</v>
      </c>
      <c r="L149" s="5">
        <v>-2.1604624261998496E-52</v>
      </c>
      <c r="M149" s="5">
        <v>-3.0521921683473943E-48</v>
      </c>
      <c r="N149" s="5">
        <v>-8.7788640912766921E-43</v>
      </c>
      <c r="O149" s="5">
        <v>-2.9829464806427788E-39</v>
      </c>
      <c r="P149" s="5">
        <v>-1.2496280887055654E-34</v>
      </c>
      <c r="Q149" s="5">
        <v>-4.4368206395878543E-31</v>
      </c>
      <c r="R149" s="5">
        <v>-3.8346978673945167E-27</v>
      </c>
      <c r="S149" s="5">
        <v>4.1117102373052271E-24</v>
      </c>
      <c r="T149" s="5">
        <v>-1.8824180522615762E-20</v>
      </c>
      <c r="U149" s="5">
        <v>-2.3789074085049932E-17</v>
      </c>
      <c r="V149" s="5">
        <v>-4.8935952817961074E-15</v>
      </c>
      <c r="W149" s="5">
        <v>-9.209922900430533E-13</v>
      </c>
      <c r="X149" s="5">
        <v>6.4249486551534899E-11</v>
      </c>
      <c r="Y149" s="5">
        <v>4.325934123252005E-8</v>
      </c>
      <c r="Z149" s="5">
        <v>7.516097109241165E-6</v>
      </c>
      <c r="AA149" s="5">
        <v>-1.7383740613969044E-5</v>
      </c>
      <c r="AB149" s="5">
        <v>7.839057971157264E-3</v>
      </c>
      <c r="AC149" s="5">
        <v>-1.1291985150536002E-4</v>
      </c>
      <c r="AD149" s="5">
        <v>-6.4195666702265203E-2</v>
      </c>
      <c r="AE149" s="5">
        <v>2.2580435374124148</v>
      </c>
      <c r="AF149" s="5">
        <v>9.5768272664349379</v>
      </c>
      <c r="AG149" s="5">
        <v>2.1933515904188488</v>
      </c>
      <c r="AH149" s="5">
        <v>5.2757256502204992</v>
      </c>
      <c r="AI149" s="5">
        <v>0.57347341808398933</v>
      </c>
      <c r="AJ149" s="5">
        <v>0.14392712322713416</v>
      </c>
      <c r="AK149" s="5">
        <v>5.0727506472676293E-3</v>
      </c>
      <c r="AL149" s="5">
        <v>1.4385863450024484E-3</v>
      </c>
      <c r="AM149" s="5">
        <v>9.1449615159770516E-6</v>
      </c>
      <c r="AN149" s="5">
        <v>4.053025562712926E-7</v>
      </c>
      <c r="AO149" s="5">
        <v>3.3769178353816092E-10</v>
      </c>
      <c r="AP149" s="5">
        <v>3.7679595383819764E-11</v>
      </c>
      <c r="AQ149" s="5">
        <v>3.6013962287418233E-15</v>
      </c>
      <c r="AR149" s="5">
        <v>7.2453717359527411E-17</v>
      </c>
      <c r="AS149" s="5"/>
      <c r="AT149" s="5"/>
      <c r="AU149" s="5"/>
      <c r="AV149" s="5"/>
      <c r="AW149" s="5"/>
      <c r="AX149" s="5"/>
      <c r="AY149" s="5"/>
      <c r="AZ149" s="5"/>
      <c r="BA149" s="5"/>
      <c r="BB149" s="5"/>
    </row>
    <row r="150" spans="1:54" x14ac:dyDescent="0.3">
      <c r="A150" s="5">
        <v>15550</v>
      </c>
      <c r="B150" s="5"/>
      <c r="C150" s="5">
        <v>9.9408029960698627</v>
      </c>
      <c r="D150" s="5">
        <v>-7.7473545854494345E-100</v>
      </c>
      <c r="E150" s="5">
        <v>-3.0634781996731905E-94</v>
      </c>
      <c r="F150" s="5">
        <v>-5.3970256731157108E-87</v>
      </c>
      <c r="G150" s="5">
        <v>-1.031350610908793E-81</v>
      </c>
      <c r="H150" s="5">
        <v>-4.9540870674361378E-75</v>
      </c>
      <c r="I150" s="5">
        <v>-4.184086407842405E-70</v>
      </c>
      <c r="J150" s="5">
        <v>-7.3530232308579866E-64</v>
      </c>
      <c r="K150" s="5">
        <v>-4.5972712195741153E-59</v>
      </c>
      <c r="L150" s="5">
        <v>-1.9128186608098983E-53</v>
      </c>
      <c r="M150" s="5">
        <v>-3.0263615155142214E-49</v>
      </c>
      <c r="N150" s="5">
        <v>-9.7516457896346332E-44</v>
      </c>
      <c r="O150" s="5">
        <v>-3.7133460896989454E-40</v>
      </c>
      <c r="P150" s="5">
        <v>-1.7439408266700865E-35</v>
      </c>
      <c r="Q150" s="5">
        <v>-6.9439307936147853E-32</v>
      </c>
      <c r="R150" s="5">
        <v>-6.7328615150259307E-28</v>
      </c>
      <c r="S150" s="5">
        <v>8.1017616078123829E-25</v>
      </c>
      <c r="T150" s="5">
        <v>-4.1640489175976082E-21</v>
      </c>
      <c r="U150" s="5">
        <v>-5.9098352994854003E-18</v>
      </c>
      <c r="V150" s="5">
        <v>-1.3657784512159774E-15</v>
      </c>
      <c r="W150" s="5">
        <v>-2.8888155706854052E-13</v>
      </c>
      <c r="X150" s="5">
        <v>2.2657047963829652E-11</v>
      </c>
      <c r="Y150" s="5">
        <v>1.7157050221782844E-8</v>
      </c>
      <c r="Z150" s="5">
        <v>3.3538557450316346E-6</v>
      </c>
      <c r="AA150" s="5">
        <v>-8.7306329705110335E-6</v>
      </c>
      <c r="AB150" s="5">
        <v>4.4328100418319534E-3</v>
      </c>
      <c r="AC150" s="5">
        <v>-7.1921968196365493E-5</v>
      </c>
      <c r="AD150" s="5">
        <v>-4.6072026073144687E-2</v>
      </c>
      <c r="AE150" s="5">
        <v>1.826709980675751</v>
      </c>
      <c r="AF150" s="5">
        <v>8.7363707419370051</v>
      </c>
      <c r="AG150" s="5">
        <v>2.2571335359838209</v>
      </c>
      <c r="AH150" s="5">
        <v>6.1268798906875412</v>
      </c>
      <c r="AI150" s="5">
        <v>0.75187955309192023</v>
      </c>
      <c r="AJ150" s="5">
        <v>0.21312097850854972</v>
      </c>
      <c r="AK150" s="5">
        <v>8.4868692439402892E-3</v>
      </c>
      <c r="AL150" s="5">
        <v>2.7204036977783431E-3</v>
      </c>
      <c r="AM150" s="5">
        <v>1.9554506102247075E-5</v>
      </c>
      <c r="AN150" s="5">
        <v>9.8036347219092167E-7</v>
      </c>
      <c r="AO150" s="5">
        <v>9.2437352811276809E-10</v>
      </c>
      <c r="AP150" s="5">
        <v>1.1676966885655492E-10</v>
      </c>
      <c r="AQ150" s="5">
        <v>1.2640675951393842E-14</v>
      </c>
      <c r="AR150" s="5">
        <v>2.8814798853736528E-16</v>
      </c>
      <c r="AS150" s="5"/>
      <c r="AT150" s="5"/>
      <c r="AU150" s="5"/>
      <c r="AV150" s="5"/>
      <c r="AW150" s="5"/>
      <c r="AX150" s="5"/>
      <c r="AY150" s="5"/>
      <c r="AZ150" s="5"/>
      <c r="BA150" s="5"/>
      <c r="BB150" s="5"/>
    </row>
    <row r="151" spans="1:54" x14ac:dyDescent="0.3">
      <c r="A151" s="5">
        <v>15540</v>
      </c>
      <c r="B151" s="5"/>
      <c r="C151" s="5">
        <v>9.8472355218111147</v>
      </c>
      <c r="D151" s="5">
        <v>-2.7331195901154567E-101</v>
      </c>
      <c r="E151" s="5">
        <v>-1.2071849495749758E-95</v>
      </c>
      <c r="F151" s="5">
        <v>-2.3763438385865691E-88</v>
      </c>
      <c r="G151" s="5">
        <v>-5.075743959292056E-83</v>
      </c>
      <c r="H151" s="5">
        <v>-2.7260840566823577E-76</v>
      </c>
      <c r="I151" s="5">
        <v>-2.5751527305636281E-71</v>
      </c>
      <c r="J151" s="5">
        <v>-5.0633785322559292E-65</v>
      </c>
      <c r="K151" s="5">
        <v>-3.5431777347370465E-60</v>
      </c>
      <c r="L151" s="5">
        <v>-1.6505629390868571E-54</v>
      </c>
      <c r="M151" s="5">
        <v>-2.9247758171938697E-50</v>
      </c>
      <c r="N151" s="5">
        <v>-1.05587398565798E-44</v>
      </c>
      <c r="O151" s="5">
        <v>-4.5062139194516489E-41</v>
      </c>
      <c r="P151" s="5">
        <v>-2.3726902661632499E-36</v>
      </c>
      <c r="Q151" s="5">
        <v>-1.0595690334507158E-32</v>
      </c>
      <c r="R151" s="5">
        <v>-1.1526320640603739E-28</v>
      </c>
      <c r="S151" s="5">
        <v>1.5566505358658301E-25</v>
      </c>
      <c r="T151" s="5">
        <v>-8.9826110303981117E-22</v>
      </c>
      <c r="U151" s="5">
        <v>-1.4318339805706709E-18</v>
      </c>
      <c r="V151" s="5">
        <v>-3.717786391572558E-16</v>
      </c>
      <c r="W151" s="5">
        <v>-8.8382896455986854E-14</v>
      </c>
      <c r="X151" s="5">
        <v>7.7938905561874709E-12</v>
      </c>
      <c r="Y151" s="5">
        <v>6.6382787715846552E-9</v>
      </c>
      <c r="Z151" s="5">
        <v>1.4600893996651044E-6</v>
      </c>
      <c r="AA151" s="5">
        <v>-4.2782320350726308E-6</v>
      </c>
      <c r="AB151" s="5">
        <v>2.4459276683763292E-3</v>
      </c>
      <c r="AC151" s="5">
        <v>-4.470286067119674E-5</v>
      </c>
      <c r="AD151" s="5">
        <v>-3.2268943337258174E-2</v>
      </c>
      <c r="AE151" s="5">
        <v>1.4423019223189806</v>
      </c>
      <c r="AF151" s="5">
        <v>7.7789917254833636</v>
      </c>
      <c r="AG151" s="5">
        <v>2.2673719786576414</v>
      </c>
      <c r="AH151" s="5">
        <v>6.9461927501630427</v>
      </c>
      <c r="AI151" s="5">
        <v>0.96242621655968141</v>
      </c>
      <c r="AJ151" s="5">
        <v>0.30812571383532567</v>
      </c>
      <c r="AK151" s="5">
        <v>1.3864486834695888E-2</v>
      </c>
      <c r="AL151" s="5">
        <v>5.0236258989581409E-3</v>
      </c>
      <c r="AM151" s="5">
        <v>4.0835009663640078E-5</v>
      </c>
      <c r="AN151" s="5">
        <v>2.3160620257641926E-6</v>
      </c>
      <c r="AO151" s="5">
        <v>2.4715212520434804E-9</v>
      </c>
      <c r="AP151" s="5">
        <v>3.5349101675719431E-10</v>
      </c>
      <c r="AQ151" s="5">
        <v>4.3344000455813809E-14</v>
      </c>
      <c r="AR151" s="5">
        <v>1.1196047068145992E-15</v>
      </c>
      <c r="AS151" s="5"/>
      <c r="AT151" s="5"/>
      <c r="AU151" s="5"/>
      <c r="AV151" s="5"/>
      <c r="AW151" s="5"/>
      <c r="AX151" s="5"/>
      <c r="AY151" s="5"/>
      <c r="AZ151" s="5"/>
      <c r="BA151" s="5"/>
      <c r="BB151" s="5"/>
    </row>
    <row r="152" spans="1:54" x14ac:dyDescent="0.3">
      <c r="A152" s="5">
        <v>15530</v>
      </c>
      <c r="B152" s="5"/>
      <c r="C152" s="5">
        <v>9.7153625426872239</v>
      </c>
      <c r="D152" s="5">
        <v>-9.3912598866603184E-103</v>
      </c>
      <c r="E152" s="5">
        <v>-4.6336559634693631E-97</v>
      </c>
      <c r="F152" s="5">
        <v>-1.0192625202575375E-89</v>
      </c>
      <c r="G152" s="5">
        <v>-2.4335830824987343E-84</v>
      </c>
      <c r="H152" s="5">
        <v>-1.4615011250925616E-77</v>
      </c>
      <c r="I152" s="5">
        <v>-1.5442618536775333E-72</v>
      </c>
      <c r="J152" s="5">
        <v>-3.3975186826743543E-66</v>
      </c>
      <c r="K152" s="5">
        <v>-2.6611186532307184E-61</v>
      </c>
      <c r="L152" s="5">
        <v>-1.3880351100226528E-55</v>
      </c>
      <c r="M152" s="5">
        <v>-2.7549017350946098E-51</v>
      </c>
      <c r="N152" s="5">
        <v>-1.114345307898526E-45</v>
      </c>
      <c r="O152" s="5">
        <v>-5.3304463867258654E-42</v>
      </c>
      <c r="P152" s="5">
        <v>-3.1469346103102999E-37</v>
      </c>
      <c r="Q152" s="5">
        <v>-1.5762407949187517E-33</v>
      </c>
      <c r="R152" s="5">
        <v>-1.9239036049279458E-29</v>
      </c>
      <c r="S152" s="5">
        <v>2.9163299020057576E-26</v>
      </c>
      <c r="T152" s="5">
        <v>-1.8895378143962705E-22</v>
      </c>
      <c r="U152" s="5">
        <v>-3.383051717979996E-19</v>
      </c>
      <c r="V152" s="5">
        <v>-9.8700614962210143E-17</v>
      </c>
      <c r="W152" s="5">
        <v>-2.637427658452299E-14</v>
      </c>
      <c r="X152" s="5">
        <v>2.6151822560203791E-12</v>
      </c>
      <c r="Y152" s="5">
        <v>2.5055201408988716E-9</v>
      </c>
      <c r="Z152" s="5">
        <v>6.201218542456013E-7</v>
      </c>
      <c r="AA152" s="5">
        <v>-2.0454013369224177E-6</v>
      </c>
      <c r="AB152" s="5">
        <v>1.3168517192433779E-3</v>
      </c>
      <c r="AC152" s="5">
        <v>-2.7112597705493685E-5</v>
      </c>
      <c r="AD152" s="5">
        <v>-2.2056044593582153E-2</v>
      </c>
      <c r="AE152" s="5">
        <v>1.1114033835631352</v>
      </c>
      <c r="AF152" s="5">
        <v>6.7604891497013524</v>
      </c>
      <c r="AG152" s="5">
        <v>2.2232308829173344</v>
      </c>
      <c r="AH152" s="5">
        <v>7.6874868458704455</v>
      </c>
      <c r="AI152" s="5">
        <v>1.202681518496356</v>
      </c>
      <c r="AJ152" s="5">
        <v>0.43493839488589259</v>
      </c>
      <c r="AK152" s="5">
        <v>2.2115272920767291E-2</v>
      </c>
      <c r="AL152" s="5">
        <v>9.0587380840130606E-3</v>
      </c>
      <c r="AM152" s="5">
        <v>8.3275898546474319E-5</v>
      </c>
      <c r="AN152" s="5">
        <v>5.3437802668100089E-6</v>
      </c>
      <c r="AO152" s="5">
        <v>6.4543296321959087E-9</v>
      </c>
      <c r="AP152" s="5">
        <v>1.0452769503008491E-9</v>
      </c>
      <c r="AQ152" s="5">
        <v>1.4518681456245817E-13</v>
      </c>
      <c r="AR152" s="5">
        <v>4.2499936044893329E-15</v>
      </c>
      <c r="AS152" s="5"/>
      <c r="AT152" s="5"/>
      <c r="AU152" s="5"/>
      <c r="AV152" s="5"/>
      <c r="AW152" s="5"/>
      <c r="AX152" s="5"/>
      <c r="AY152" s="5"/>
      <c r="AZ152" s="5"/>
      <c r="BA152" s="5"/>
      <c r="BB152" s="5"/>
    </row>
    <row r="153" spans="1:54" x14ac:dyDescent="0.3">
      <c r="A153" s="5">
        <v>15520</v>
      </c>
      <c r="B153" s="5"/>
      <c r="C153" s="5">
        <v>9.5528526196500891</v>
      </c>
      <c r="D153" s="5">
        <v>-3.1428785524841627E-104</v>
      </c>
      <c r="E153" s="5">
        <v>-1.7323803433183155E-98</v>
      </c>
      <c r="F153" s="5">
        <v>-4.2585660009390795E-91</v>
      </c>
      <c r="G153" s="5">
        <v>-1.1366437219090503E-85</v>
      </c>
      <c r="H153" s="5">
        <v>-7.6334703399177414E-79</v>
      </c>
      <c r="I153" s="5">
        <v>-9.022630960859997E-74</v>
      </c>
      <c r="J153" s="5">
        <v>-2.2213093548459174E-67</v>
      </c>
      <c r="K153" s="5">
        <v>-1.9475687810044608E-62</v>
      </c>
      <c r="L153" s="5">
        <v>-1.1375164934980671E-56</v>
      </c>
      <c r="M153" s="5">
        <v>-2.5289500437025237E-52</v>
      </c>
      <c r="N153" s="5">
        <v>-1.1462514867310603E-46</v>
      </c>
      <c r="O153" s="5">
        <v>-6.1461009792896834E-43</v>
      </c>
      <c r="P153" s="5">
        <v>-4.0686537825617933E-38</v>
      </c>
      <c r="Q153" s="5">
        <v>-2.2859373479278964E-34</v>
      </c>
      <c r="R153" s="5">
        <v>-3.1308090435293886E-30</v>
      </c>
      <c r="S153" s="5">
        <v>5.3271526324983434E-27</v>
      </c>
      <c r="T153" s="5">
        <v>-3.8757338816418127E-23</v>
      </c>
      <c r="U153" s="5">
        <v>-7.7947552247624181E-20</v>
      </c>
      <c r="V153" s="5">
        <v>-2.5554404297770323E-17</v>
      </c>
      <c r="W153" s="5">
        <v>-7.6760194557735567E-15</v>
      </c>
      <c r="X153" s="5">
        <v>8.5590509503990429E-13</v>
      </c>
      <c r="Y153" s="5">
        <v>9.2246354908236484E-10</v>
      </c>
      <c r="Z153" s="5">
        <v>2.5693102218918922E-7</v>
      </c>
      <c r="AA153" s="5">
        <v>-9.5404261243814503E-7</v>
      </c>
      <c r="AB153" s="5">
        <v>6.9173285059809253E-4</v>
      </c>
      <c r="AC153" s="5">
        <v>-1.604532556388499E-5</v>
      </c>
      <c r="AD153" s="5">
        <v>-1.4711113342224344E-2</v>
      </c>
      <c r="AE153" s="5">
        <v>0.83578738476961545</v>
      </c>
      <c r="AF153" s="5">
        <v>5.7342304680770821</v>
      </c>
      <c r="AG153" s="5">
        <v>2.1277584695355265</v>
      </c>
      <c r="AH153" s="5">
        <v>8.3048496788329516</v>
      </c>
      <c r="AI153" s="5">
        <v>1.4671605452756387</v>
      </c>
      <c r="AJ153" s="5">
        <v>0.5993844151814175</v>
      </c>
      <c r="AK153" s="5">
        <v>3.4442359617854676E-2</v>
      </c>
      <c r="AL153" s="5">
        <v>1.5950140486705375E-2</v>
      </c>
      <c r="AM153" s="5">
        <v>1.6583905291744978E-4</v>
      </c>
      <c r="AN153" s="5">
        <v>1.2040994198479951E-5</v>
      </c>
      <c r="AO153" s="5">
        <v>1.6462202127368024E-8</v>
      </c>
      <c r="AP153" s="5">
        <v>3.0190417741385502E-9</v>
      </c>
      <c r="AQ153" s="5">
        <v>4.7505620377166957E-13</v>
      </c>
      <c r="AR153" s="5">
        <v>1.5760371929561291E-14</v>
      </c>
      <c r="AS153" s="5"/>
      <c r="AT153" s="5"/>
      <c r="AU153" s="5"/>
      <c r="AV153" s="5"/>
      <c r="AW153" s="5"/>
      <c r="AX153" s="5"/>
      <c r="AY153" s="5"/>
      <c r="AZ153" s="5"/>
      <c r="BA153" s="5"/>
      <c r="BB153" s="5"/>
    </row>
    <row r="154" spans="1:54" x14ac:dyDescent="0.3">
      <c r="A154" s="5">
        <v>15510</v>
      </c>
      <c r="B154" s="5"/>
      <c r="C154" s="5">
        <v>9.3646584842713221</v>
      </c>
      <c r="D154" s="5">
        <v>-1.024349828935353E-105</v>
      </c>
      <c r="E154" s="5">
        <v>-6.3082759266428495E-100</v>
      </c>
      <c r="F154" s="5">
        <v>-1.7330846921175205E-92</v>
      </c>
      <c r="G154" s="5">
        <v>-5.1714557111773416E-87</v>
      </c>
      <c r="H154" s="5">
        <v>-3.8840646678983338E-80</v>
      </c>
      <c r="I154" s="5">
        <v>-5.1359216349600296E-75</v>
      </c>
      <c r="J154" s="5">
        <v>-1.4150137399252287E-68</v>
      </c>
      <c r="K154" s="5">
        <v>-1.38885644672595E-63</v>
      </c>
      <c r="L154" s="5">
        <v>-9.0841146792026576E-58</v>
      </c>
      <c r="M154" s="5">
        <v>-2.2624229837297243E-53</v>
      </c>
      <c r="N154" s="5">
        <v>-1.1491356756529123E-47</v>
      </c>
      <c r="O154" s="5">
        <v>-6.9071522550507857E-44</v>
      </c>
      <c r="P154" s="5">
        <v>-5.1275396749667888E-39</v>
      </c>
      <c r="Q154" s="5">
        <v>-3.2317183850795992E-35</v>
      </c>
      <c r="R154" s="5">
        <v>-4.9669469768996373E-31</v>
      </c>
      <c r="S154" s="5">
        <v>9.4873658693390011E-28</v>
      </c>
      <c r="T154" s="5">
        <v>-7.7513398164866396E-24</v>
      </c>
      <c r="U154" s="5">
        <v>-1.7512709267567884E-20</v>
      </c>
      <c r="V154" s="5">
        <v>-6.4521034641956022E-18</v>
      </c>
      <c r="W154" s="5">
        <v>-2.178783033285338E-15</v>
      </c>
      <c r="X154" s="5">
        <v>2.7321498826299021E-13</v>
      </c>
      <c r="Y154" s="5">
        <v>3.3127506044994147E-10</v>
      </c>
      <c r="Z154" s="5">
        <v>1.0384302276116202E-7</v>
      </c>
      <c r="AA154" s="5">
        <v>-4.3412164574423746E-7</v>
      </c>
      <c r="AB154" s="5">
        <v>3.5450929220937863E-4</v>
      </c>
      <c r="AC154" s="5">
        <v>-9.2650337295223306E-6</v>
      </c>
      <c r="AD154" s="5">
        <v>-9.5745417527344969E-3</v>
      </c>
      <c r="AE154" s="5">
        <v>0.61334953256096791</v>
      </c>
      <c r="AF154" s="5">
        <v>4.7467241018660618</v>
      </c>
      <c r="AG154" s="5">
        <v>1.9875392366464855</v>
      </c>
      <c r="AH154" s="5">
        <v>8.7572691331782107</v>
      </c>
      <c r="AI154" s="5">
        <v>1.7471419470530509</v>
      </c>
      <c r="AJ154" s="5">
        <v>0.8063819971917171</v>
      </c>
      <c r="AK154" s="5">
        <v>5.2370341770893648E-2</v>
      </c>
      <c r="AL154" s="5">
        <v>2.7421271647462588E-2</v>
      </c>
      <c r="AM154" s="5">
        <v>3.2248908731127152E-4</v>
      </c>
      <c r="AN154" s="5">
        <v>2.6495456846462935E-5</v>
      </c>
      <c r="AO154" s="5">
        <v>4.1006690334285237E-8</v>
      </c>
      <c r="AP154" s="5">
        <v>8.516706429272352E-9</v>
      </c>
      <c r="AQ154" s="5">
        <v>1.5183172932724334E-12</v>
      </c>
      <c r="AR154" s="5">
        <v>5.7092546294794034E-14</v>
      </c>
      <c r="AS154" s="5"/>
      <c r="AT154" s="5"/>
      <c r="AU154" s="5"/>
      <c r="AV154" s="5"/>
      <c r="AW154" s="5"/>
      <c r="AX154" s="5"/>
      <c r="AY154" s="5"/>
      <c r="AZ154" s="5"/>
      <c r="BA154" s="5"/>
      <c r="BB154" s="5"/>
    </row>
    <row r="155" spans="1:54" x14ac:dyDescent="0.3">
      <c r="A155" s="5">
        <v>15500</v>
      </c>
      <c r="B155" s="5"/>
      <c r="C155" s="5">
        <v>9.1536353051539141</v>
      </c>
      <c r="D155" s="5">
        <v>-3.2513547108389635E-107</v>
      </c>
      <c r="E155" s="5">
        <v>-2.2371985051728928E-101</v>
      </c>
      <c r="F155" s="5">
        <v>-6.8696362144731797E-94</v>
      </c>
      <c r="G155" s="5">
        <v>-2.2918703576419726E-88</v>
      </c>
      <c r="H155" s="5">
        <v>-1.9251784724116131E-81</v>
      </c>
      <c r="I155" s="5">
        <v>-2.8480992552923046E-76</v>
      </c>
      <c r="J155" s="5">
        <v>-8.7820382105352123E-70</v>
      </c>
      <c r="K155" s="5">
        <v>-9.650205884071931E-65</v>
      </c>
      <c r="L155" s="5">
        <v>-7.0689333227790452E-59</v>
      </c>
      <c r="M155" s="5">
        <v>-1.9723570229131747E-54</v>
      </c>
      <c r="N155" s="5">
        <v>-1.1227234009243369E-48</v>
      </c>
      <c r="O155" s="5">
        <v>-7.5655487341986139E-45</v>
      </c>
      <c r="P155" s="5">
        <v>-6.2985630542618427E-40</v>
      </c>
      <c r="Q155" s="5">
        <v>-4.4535777944273932E-36</v>
      </c>
      <c r="R155" s="5">
        <v>-7.6817665567287376E-32</v>
      </c>
      <c r="S155" s="5">
        <v>1.6472790788107336E-28</v>
      </c>
      <c r="T155" s="5">
        <v>-1.5114824767700456E-24</v>
      </c>
      <c r="U155" s="5">
        <v>-3.8365449874920539E-21</v>
      </c>
      <c r="V155" s="5">
        <v>-1.588567505956756E-18</v>
      </c>
      <c r="W155" s="5">
        <v>-6.0310577044568987E-16</v>
      </c>
      <c r="X155" s="5">
        <v>8.5058536100178107E-14</v>
      </c>
      <c r="Y155" s="5">
        <v>1.1603679916222706E-10</v>
      </c>
      <c r="Z155" s="5">
        <v>4.0939135621293783E-8</v>
      </c>
      <c r="AA155" s="5">
        <v>-1.9270318074504702E-7</v>
      </c>
      <c r="AB155" s="5">
        <v>1.7724905522585523E-4</v>
      </c>
      <c r="AC155" s="5">
        <v>-5.2197051833135471E-6</v>
      </c>
      <c r="AD155" s="5">
        <v>-6.080292501137838E-3</v>
      </c>
      <c r="AE155" s="5">
        <v>0.43922587048281231</v>
      </c>
      <c r="AF155" s="5">
        <v>3.8345483407498775</v>
      </c>
      <c r="AG155" s="5">
        <v>1.8119421158150775</v>
      </c>
      <c r="AH155" s="5">
        <v>9.0131125864075674</v>
      </c>
      <c r="AI155" s="5">
        <v>2.0308693378988876</v>
      </c>
      <c r="AJ155" s="5">
        <v>1.0590430478057709</v>
      </c>
      <c r="AK155" s="5">
        <v>7.7740909369741498E-2</v>
      </c>
      <c r="AL155" s="5">
        <v>4.6027433845314318E-2</v>
      </c>
      <c r="AM155" s="5">
        <v>6.1232760475452377E-4</v>
      </c>
      <c r="AN155" s="5">
        <v>5.6931902918261901E-5</v>
      </c>
      <c r="AO155" s="5">
        <v>9.9754263389415399E-8</v>
      </c>
      <c r="AP155" s="5">
        <v>2.3464918033991077E-8</v>
      </c>
      <c r="AQ155" s="5">
        <v>4.739798273535456E-12</v>
      </c>
      <c r="AR155" s="5">
        <v>2.0202597945102361E-13</v>
      </c>
      <c r="AS155" s="5"/>
      <c r="AT155" s="5"/>
      <c r="AU155" s="5"/>
      <c r="AV155" s="5"/>
      <c r="AW155" s="5"/>
      <c r="AX155" s="5"/>
      <c r="AY155" s="5"/>
      <c r="AZ155" s="5"/>
      <c r="BA155" s="5"/>
      <c r="BB155" s="5"/>
    </row>
    <row r="156" spans="1:54" x14ac:dyDescent="0.3">
      <c r="A156" s="5">
        <v>15490</v>
      </c>
      <c r="B156" s="5"/>
      <c r="C156" s="5">
        <v>8.9215806730296734</v>
      </c>
      <c r="D156" s="5">
        <v>-1.0049723197392984E-108</v>
      </c>
      <c r="E156" s="5">
        <v>-7.7268618479562756E-103</v>
      </c>
      <c r="F156" s="5">
        <v>-2.652061949204352E-95</v>
      </c>
      <c r="G156" s="5">
        <v>-9.8931486420440639E-90</v>
      </c>
      <c r="H156" s="5">
        <v>-9.2951019970936732E-83</v>
      </c>
      <c r="I156" s="5">
        <v>-1.5385865569139197E-77</v>
      </c>
      <c r="J156" s="5">
        <v>-5.309964611269122E-71</v>
      </c>
      <c r="K156" s="5">
        <v>-6.5329463190807155E-66</v>
      </c>
      <c r="L156" s="5">
        <v>-5.3598199397252766E-60</v>
      </c>
      <c r="M156" s="5">
        <v>-1.6755374457988876E-55</v>
      </c>
      <c r="N156" s="5">
        <v>-1.0689639554939634E-49</v>
      </c>
      <c r="O156" s="5">
        <v>-8.0761186899048712E-46</v>
      </c>
      <c r="P156" s="5">
        <v>-7.5409649604053038E-41</v>
      </c>
      <c r="Q156" s="5">
        <v>-5.9823221761175103E-37</v>
      </c>
      <c r="R156" s="5">
        <v>-1.1581111372424554E-32</v>
      </c>
      <c r="S156" s="5">
        <v>2.7882948587899029E-29</v>
      </c>
      <c r="T156" s="5">
        <v>-2.8735050700101094E-25</v>
      </c>
      <c r="U156" s="5">
        <v>-8.1948761387150632E-22</v>
      </c>
      <c r="V156" s="5">
        <v>-3.8137998701605635E-19</v>
      </c>
      <c r="W156" s="5">
        <v>-1.6279973330483056E-16</v>
      </c>
      <c r="X156" s="5">
        <v>2.5825273490234203E-14</v>
      </c>
      <c r="Y156" s="5">
        <v>3.9641439777266959E-11</v>
      </c>
      <c r="Z156" s="5">
        <v>1.5742722475262499E-8</v>
      </c>
      <c r="AA156" s="5">
        <v>-8.3440979918145085E-8</v>
      </c>
      <c r="AB156" s="5">
        <v>8.6454311581312844E-5</v>
      </c>
      <c r="AC156" s="5">
        <v>-2.8689621805963252E-6</v>
      </c>
      <c r="AD156" s="5">
        <v>-3.7674230517802296E-3</v>
      </c>
      <c r="AE156" s="5">
        <v>0.30691272894804544</v>
      </c>
      <c r="AF156" s="5">
        <v>3.0228412399560023</v>
      </c>
      <c r="AG156" s="5">
        <v>1.6120841553298262</v>
      </c>
      <c r="AH156" s="5">
        <v>9.0537744873707933</v>
      </c>
      <c r="AI156" s="5">
        <v>2.3041919680768408</v>
      </c>
      <c r="AJ156" s="5">
        <v>1.3576990200583745</v>
      </c>
      <c r="AK156" s="5">
        <v>0.11265883441903321</v>
      </c>
      <c r="AL156" s="5">
        <v>7.5427862869032317E-2</v>
      </c>
      <c r="AM156" s="5">
        <v>1.13520181260234E-3</v>
      </c>
      <c r="AN156" s="5">
        <v>1.1945245399598006E-4</v>
      </c>
      <c r="AO156" s="5">
        <v>2.3697257197239223E-7</v>
      </c>
      <c r="AP156" s="5">
        <v>6.3138050753259957E-8</v>
      </c>
      <c r="AQ156" s="5">
        <v>1.445163398915423E-11</v>
      </c>
      <c r="AR156" s="5">
        <v>6.9828052942008305E-13</v>
      </c>
      <c r="AS156" s="5"/>
      <c r="AT156" s="5"/>
      <c r="AU156" s="5"/>
      <c r="AV156" s="5"/>
      <c r="AW156" s="5"/>
      <c r="AX156" s="5"/>
      <c r="AY156" s="5"/>
      <c r="AZ156" s="5"/>
      <c r="BA156" s="5"/>
      <c r="BB156" s="5"/>
    </row>
    <row r="157" spans="1:54" x14ac:dyDescent="0.3">
      <c r="A157" s="5">
        <v>15480</v>
      </c>
      <c r="B157" s="5"/>
      <c r="C157" s="5">
        <v>8.6704222918327289</v>
      </c>
      <c r="D157" s="5">
        <v>-3.0247942233279841E-110</v>
      </c>
      <c r="E157" s="5">
        <v>-2.5988720223192856E-104</v>
      </c>
      <c r="F157" s="5">
        <v>-9.9712116282035086E-97</v>
      </c>
      <c r="G157" s="5">
        <v>-4.1593424862057072E-91</v>
      </c>
      <c r="H157" s="5">
        <v>-4.3713380605524665E-84</v>
      </c>
      <c r="I157" s="5">
        <v>-8.0965000364637797E-79</v>
      </c>
      <c r="J157" s="5">
        <v>-3.1277217076979024E-72</v>
      </c>
      <c r="K157" s="5">
        <v>-4.3087715281254811E-67</v>
      </c>
      <c r="L157" s="5">
        <v>-3.9595895458859763E-61</v>
      </c>
      <c r="M157" s="5">
        <v>-1.3869419476773803E-56</v>
      </c>
      <c r="N157" s="5">
        <v>-9.9179260684621121E-51</v>
      </c>
      <c r="O157" s="5">
        <v>-8.4016492845622642E-47</v>
      </c>
      <c r="P157" s="5">
        <v>-8.79921917222139E-42</v>
      </c>
      <c r="Q157" s="5">
        <v>-7.832395293448994E-38</v>
      </c>
      <c r="R157" s="5">
        <v>-1.701906855860986E-33</v>
      </c>
      <c r="S157" s="5">
        <v>4.6008608820620036E-30</v>
      </c>
      <c r="T157" s="5">
        <v>-5.325768430322614E-26</v>
      </c>
      <c r="U157" s="5">
        <v>-1.7066270504278891E-22</v>
      </c>
      <c r="V157" s="5">
        <v>-8.9276474267184087E-20</v>
      </c>
      <c r="W157" s="5">
        <v>-4.2852254580405985E-17</v>
      </c>
      <c r="X157" s="5">
        <v>7.6465356024185369E-15</v>
      </c>
      <c r="Y157" s="5">
        <v>1.320775306186655E-11</v>
      </c>
      <c r="Z157" s="5">
        <v>5.9044579907547221E-9</v>
      </c>
      <c r="AA157" s="5">
        <v>-3.524213619028919E-8</v>
      </c>
      <c r="AB157" s="5">
        <v>4.1135340520575189E-5</v>
      </c>
      <c r="AC157" s="5">
        <v>-1.5383773791594742E-6</v>
      </c>
      <c r="AD157" s="5">
        <v>-2.2774934130368736E-3</v>
      </c>
      <c r="AE157" s="5">
        <v>0.20925142497559243</v>
      </c>
      <c r="AF157" s="5">
        <v>2.3252883582331663</v>
      </c>
      <c r="AG157" s="5">
        <v>1.3996691409188917</v>
      </c>
      <c r="AH157" s="5">
        <v>8.8759097627873675</v>
      </c>
      <c r="AI157" s="5">
        <v>2.5516306677950324</v>
      </c>
      <c r="AJ157" s="5">
        <v>1.6989873119745926</v>
      </c>
      <c r="AK157" s="5">
        <v>0.1593719929033019</v>
      </c>
      <c r="AL157" s="5">
        <v>0.12067364759906822</v>
      </c>
      <c r="AM157" s="5">
        <v>2.0547666478734627E-3</v>
      </c>
      <c r="AN157" s="5">
        <v>2.4471994028579184E-4</v>
      </c>
      <c r="AO157" s="5">
        <v>5.4971100252728267E-7</v>
      </c>
      <c r="AP157" s="5">
        <v>1.6590824528581525E-7</v>
      </c>
      <c r="AQ157" s="5">
        <v>4.3034204321293664E-11</v>
      </c>
      <c r="AR157" s="5">
        <v>2.3573688770218857E-12</v>
      </c>
      <c r="AS157" s="5"/>
      <c r="AT157" s="5"/>
      <c r="AU157" s="5"/>
      <c r="AV157" s="5"/>
      <c r="AW157" s="5"/>
      <c r="AX157" s="5"/>
      <c r="AY157" s="5"/>
      <c r="AZ157" s="5"/>
      <c r="BA157" s="5"/>
      <c r="BB157" s="5"/>
    </row>
    <row r="158" spans="1:54" x14ac:dyDescent="0.3">
      <c r="A158" s="5">
        <v>15470</v>
      </c>
      <c r="B158" s="5"/>
      <c r="C158" s="5">
        <v>8.4032811205542544</v>
      </c>
      <c r="D158" s="5">
        <v>-8.8647766434184703E-112</v>
      </c>
      <c r="E158" s="5">
        <v>-8.5119299497879007E-106</v>
      </c>
      <c r="F158" s="5">
        <v>-3.6509414533023503E-98</v>
      </c>
      <c r="G158" s="5">
        <v>-1.7030949194377096E-92</v>
      </c>
      <c r="H158" s="5">
        <v>-2.0023044046538743E-85</v>
      </c>
      <c r="I158" s="5">
        <v>-4.1501111587794442E-80</v>
      </c>
      <c r="J158" s="5">
        <v>-1.7946643637133998E-73</v>
      </c>
      <c r="K158" s="5">
        <v>-2.7685236256252116E-68</v>
      </c>
      <c r="L158" s="5">
        <v>-2.849917958409506E-62</v>
      </c>
      <c r="M158" s="5">
        <v>-1.11860453093271E-57</v>
      </c>
      <c r="N158" s="5">
        <v>-8.9665389380969447E-52</v>
      </c>
      <c r="O158" s="5">
        <v>-8.5173538496339676E-48</v>
      </c>
      <c r="P158" s="5">
        <v>-1.0006261548306032E-42</v>
      </c>
      <c r="Q158" s="5">
        <v>-9.9945263012355775E-39</v>
      </c>
      <c r="R158" s="5">
        <v>-2.4377915607506604E-34</v>
      </c>
      <c r="S158" s="5">
        <v>7.4002646369441975E-31</v>
      </c>
      <c r="T158" s="5">
        <v>-9.6226114422991897E-27</v>
      </c>
      <c r="U158" s="5">
        <v>-3.4650374289456256E-23</v>
      </c>
      <c r="V158" s="5">
        <v>-2.0376146371937136E-20</v>
      </c>
      <c r="W158" s="5">
        <v>-1.0998474995530746E-17</v>
      </c>
      <c r="X158" s="5">
        <v>2.2077827186352056E-15</v>
      </c>
      <c r="Y158" s="5">
        <v>4.2915424701580045E-12</v>
      </c>
      <c r="Z158" s="5">
        <v>2.1598242654761392E-9</v>
      </c>
      <c r="AA158" s="5">
        <v>-1.4518326835842377E-8</v>
      </c>
      <c r="AB158" s="5">
        <v>1.9091870910330582E-5</v>
      </c>
      <c r="AC158" s="5">
        <v>-8.0471008478594615E-7</v>
      </c>
      <c r="AD158" s="5">
        <v>-1.3432041224759471E-3</v>
      </c>
      <c r="AE158" s="5">
        <v>0.13919635191883331</v>
      </c>
      <c r="AF158" s="5">
        <v>1.7453320669135404</v>
      </c>
      <c r="AG158" s="5">
        <v>1.1858692636377235</v>
      </c>
      <c r="AH158" s="5">
        <v>8.4918813035089791</v>
      </c>
      <c r="AI158" s="5">
        <v>2.7577760388112074</v>
      </c>
      <c r="AJ158" s="5">
        <v>2.0751672160863608</v>
      </c>
      <c r="AK158" s="5">
        <v>0.2200743871591111</v>
      </c>
      <c r="AL158" s="5">
        <v>0.18846831814571999</v>
      </c>
      <c r="AM158" s="5">
        <v>3.6310469053873798E-3</v>
      </c>
      <c r="AN158" s="5">
        <v>4.8950633330598135E-4</v>
      </c>
      <c r="AO158" s="5">
        <v>1.2451461287120127E-6</v>
      </c>
      <c r="AP158" s="5">
        <v>4.2572514474887554E-7</v>
      </c>
      <c r="AQ158" s="5">
        <v>1.2514982151049911E-10</v>
      </c>
      <c r="AR158" s="5">
        <v>7.772845053895168E-12</v>
      </c>
      <c r="AS158" s="5"/>
      <c r="AT158" s="5"/>
      <c r="AU158" s="5"/>
      <c r="AV158" s="5"/>
      <c r="AW158" s="5"/>
      <c r="AX158" s="5"/>
      <c r="AY158" s="5"/>
      <c r="AZ158" s="5"/>
      <c r="BA158" s="5"/>
      <c r="BB158" s="5"/>
    </row>
    <row r="159" spans="1:54" x14ac:dyDescent="0.3">
      <c r="A159" s="5">
        <v>15460</v>
      </c>
      <c r="B159" s="5"/>
      <c r="C159" s="5">
        <v>8.1251965931242083</v>
      </c>
      <c r="D159" s="5">
        <v>-2.5295785953881541E-113</v>
      </c>
      <c r="E159" s="5">
        <v>-2.7146310894338505E-107</v>
      </c>
      <c r="F159" s="5">
        <v>-1.3017654461594073E-99</v>
      </c>
      <c r="G159" s="5">
        <v>-6.7913382058952921E-94</v>
      </c>
      <c r="H159" s="5">
        <v>-8.9326359944861465E-87</v>
      </c>
      <c r="I159" s="5">
        <v>-2.0719894858240441E-81</v>
      </c>
      <c r="J159" s="5">
        <v>-1.003079754099068E-74</v>
      </c>
      <c r="K159" s="5">
        <v>-1.7328934776846211E-69</v>
      </c>
      <c r="L159" s="5">
        <v>-1.9983671538206734E-63</v>
      </c>
      <c r="M159" s="5">
        <v>-8.7899735241789388E-59</v>
      </c>
      <c r="N159" s="5">
        <v>-7.8986628455435215E-53</v>
      </c>
      <c r="O159" s="5">
        <v>-8.413985469402185E-49</v>
      </c>
      <c r="P159" s="5">
        <v>-1.108890722262919E-43</v>
      </c>
      <c r="Q159" s="5">
        <v>-1.2429434604537019E-39</v>
      </c>
      <c r="R159" s="5">
        <v>-3.4033870953043768E-35</v>
      </c>
      <c r="S159" s="5">
        <v>1.1602242871612387E-31</v>
      </c>
      <c r="T159" s="5">
        <v>-1.6948170671547079E-27</v>
      </c>
      <c r="U159" s="5">
        <v>-6.8585009172965951E-24</v>
      </c>
      <c r="V159" s="5">
        <v>-4.5341083808383357E-21</v>
      </c>
      <c r="W159" s="5">
        <v>-2.7523841754748686E-18</v>
      </c>
      <c r="X159" s="5">
        <v>6.2158251995395712E-16</v>
      </c>
      <c r="Y159" s="5">
        <v>1.3598215035328882E-12</v>
      </c>
      <c r="Z159" s="5">
        <v>7.7050255304793077E-10</v>
      </c>
      <c r="AA159" s="5">
        <v>-5.8333975601582033E-9</v>
      </c>
      <c r="AB159" s="5">
        <v>8.6430301095000594E-6</v>
      </c>
      <c r="AC159" s="5">
        <v>-4.1061398293069517E-7</v>
      </c>
      <c r="AD159" s="5">
        <v>-7.7281995716766761E-4</v>
      </c>
      <c r="AE159" s="5">
        <v>9.0338424164848524E-2</v>
      </c>
      <c r="AF159" s="5">
        <v>1.2781989511111829</v>
      </c>
      <c r="AG159" s="5">
        <v>0.98039569343108612</v>
      </c>
      <c r="AH159" s="5">
        <v>7.9283394715308528</v>
      </c>
      <c r="AI159" s="5">
        <v>2.9088524907259892</v>
      </c>
      <c r="AJ159" s="5">
        <v>2.473841857872852</v>
      </c>
      <c r="AK159" s="5">
        <v>0.2966315451522516</v>
      </c>
      <c r="AL159" s="5">
        <v>0.28733542900328779</v>
      </c>
      <c r="AM159" s="5">
        <v>6.2641306380675334E-3</v>
      </c>
      <c r="AN159" s="5">
        <v>9.5596428910970917E-4</v>
      </c>
      <c r="AO159" s="5">
        <v>2.7538198635894451E-6</v>
      </c>
      <c r="AP159" s="5">
        <v>1.0667311493163009E-6</v>
      </c>
      <c r="AQ159" s="5">
        <v>3.5542353516586944E-10</v>
      </c>
      <c r="AR159" s="5">
        <v>2.5030367737216373E-11</v>
      </c>
      <c r="AS159" s="5"/>
      <c r="AT159" s="5"/>
      <c r="AU159" s="5"/>
      <c r="AV159" s="5"/>
      <c r="AW159" s="5"/>
      <c r="AX159" s="5"/>
      <c r="AY159" s="5"/>
      <c r="AZ159" s="5"/>
      <c r="BA159" s="5"/>
      <c r="BB159" s="5"/>
    </row>
    <row r="160" spans="1:54" x14ac:dyDescent="0.3">
      <c r="A160" s="5">
        <v>15450</v>
      </c>
      <c r="B160" s="5"/>
      <c r="C160" s="5">
        <v>7.8433951343157986</v>
      </c>
      <c r="D160" s="5">
        <v>-7.0277307434988488E-115</v>
      </c>
      <c r="E160" s="5">
        <v>-8.429686156545736E-109</v>
      </c>
      <c r="F160" s="5">
        <v>-4.5197016326475136E-101</v>
      </c>
      <c r="G160" s="5">
        <v>-2.6372570274514806E-95</v>
      </c>
      <c r="H160" s="5">
        <v>-3.8809790412191447E-88</v>
      </c>
      <c r="I160" s="5">
        <v>-1.00753262503581E-82</v>
      </c>
      <c r="J160" s="5">
        <v>-5.4608866717306859E-76</v>
      </c>
      <c r="K160" s="5">
        <v>-1.0565809824977489E-70</v>
      </c>
      <c r="L160" s="5">
        <v>-1.3650778143226003E-64</v>
      </c>
      <c r="M160" s="5">
        <v>-6.729298114989524E-60</v>
      </c>
      <c r="N160" s="5">
        <v>-6.7793120871322711E-54</v>
      </c>
      <c r="O160" s="5">
        <v>-8.0990548564161316E-50</v>
      </c>
      <c r="P160" s="5">
        <v>-1.1974943273094426E-44</v>
      </c>
      <c r="Q160" s="5">
        <v>-1.5064015243486659E-40</v>
      </c>
      <c r="R160" s="5">
        <v>-4.6308300047037407E-36</v>
      </c>
      <c r="S160" s="5">
        <v>1.7729723561621359E-32</v>
      </c>
      <c r="T160" s="5">
        <v>-2.9097167653179446E-28</v>
      </c>
      <c r="U160" s="5">
        <v>-1.3233699828665045E-24</v>
      </c>
      <c r="V160" s="5">
        <v>-9.8361569768136705E-22</v>
      </c>
      <c r="W160" s="5">
        <v>-6.7155617189034836E-19</v>
      </c>
      <c r="X160" s="5">
        <v>1.7063616208414919E-16</v>
      </c>
      <c r="Y160" s="5">
        <v>4.2015876019815905E-13</v>
      </c>
      <c r="Z160" s="5">
        <v>2.6805634446690082E-10</v>
      </c>
      <c r="AA160" s="5">
        <v>-2.2858953501196876E-9</v>
      </c>
      <c r="AB160" s="5">
        <v>3.816338154744173E-6</v>
      </c>
      <c r="AC160" s="5">
        <v>-2.0437366960184874E-7</v>
      </c>
      <c r="AD160" s="5">
        <v>-4.3375580196381802E-4</v>
      </c>
      <c r="AE160" s="5">
        <v>5.7198108741991938E-2</v>
      </c>
      <c r="AF160" s="5">
        <v>0.91330808189931734</v>
      </c>
      <c r="AG160" s="5">
        <v>0.79085796871627934</v>
      </c>
      <c r="AH160" s="5">
        <v>7.2231602497857326</v>
      </c>
      <c r="AI160" s="5">
        <v>2.9942315129266195</v>
      </c>
      <c r="AJ160" s="5">
        <v>2.8782342524985767</v>
      </c>
      <c r="AK160" s="5">
        <v>0.3902429271863852</v>
      </c>
      <c r="AL160" s="5">
        <v>0.42760669326833456</v>
      </c>
      <c r="AM160" s="5">
        <v>1.0549429586794924E-2</v>
      </c>
      <c r="AN160" s="5">
        <v>1.8226324293995643E-3</v>
      </c>
      <c r="AO160" s="5">
        <v>5.9464772908198671E-6</v>
      </c>
      <c r="AP160" s="5">
        <v>2.6099053604927531E-6</v>
      </c>
      <c r="AQ160" s="5">
        <v>9.8569244933585099E-10</v>
      </c>
      <c r="AR160" s="5">
        <v>7.8717095212562461E-11</v>
      </c>
      <c r="AS160" s="5"/>
      <c r="AT160" s="5"/>
      <c r="AU160" s="5"/>
      <c r="AV160" s="5"/>
      <c r="AW160" s="5"/>
      <c r="AX160" s="5"/>
      <c r="AY160" s="5"/>
      <c r="AZ160" s="5"/>
      <c r="BA160" s="5"/>
      <c r="BB160" s="5"/>
    </row>
    <row r="161" spans="1:54" x14ac:dyDescent="0.3">
      <c r="A161" s="5">
        <v>15440</v>
      </c>
      <c r="B161" s="5"/>
      <c r="C161" s="5">
        <v>7.5670857443913135</v>
      </c>
      <c r="D161" s="5">
        <v>-1.9008449489866058E-116</v>
      </c>
      <c r="E161" s="5">
        <v>-2.5486366865737556E-110</v>
      </c>
      <c r="F161" s="5">
        <v>-1.5279674968488591E-102</v>
      </c>
      <c r="G161" s="5">
        <v>-9.9725991080653648E-97</v>
      </c>
      <c r="H161" s="5">
        <v>-1.6420763046332509E-89</v>
      </c>
      <c r="I161" s="5">
        <v>-4.7714758723245107E-84</v>
      </c>
      <c r="J161" s="5">
        <v>-2.8956406720851819E-77</v>
      </c>
      <c r="K161" s="5">
        <v>-6.2750815497952762E-72</v>
      </c>
      <c r="L161" s="5">
        <v>-9.0835821706295367E-66</v>
      </c>
      <c r="M161" s="5">
        <v>-5.0188201655938555E-61</v>
      </c>
      <c r="N161" s="5">
        <v>-5.6689090412800917E-55</v>
      </c>
      <c r="O161" s="5">
        <v>-7.5959304192578849E-51</v>
      </c>
      <c r="P161" s="5">
        <v>-1.2600987363787981E-45</v>
      </c>
      <c r="Q161" s="5">
        <v>-1.7791352167391314E-41</v>
      </c>
      <c r="R161" s="5">
        <v>-6.1406975362953301E-37</v>
      </c>
      <c r="S161" s="5">
        <v>2.6406205163912632E-33</v>
      </c>
      <c r="T161" s="5">
        <v>-4.8691747561425325E-29</v>
      </c>
      <c r="U161" s="5">
        <v>-2.4891035130006719E-25</v>
      </c>
      <c r="V161" s="5">
        <v>-2.0801830266486141E-22</v>
      </c>
      <c r="W161" s="5">
        <v>-1.5974645405483325E-19</v>
      </c>
      <c r="X161" s="5">
        <v>4.5672217141346971E-17</v>
      </c>
      <c r="Y161" s="5">
        <v>1.2658636609985207E-13</v>
      </c>
      <c r="Z161" s="5">
        <v>9.0939685598548128E-11</v>
      </c>
      <c r="AA161" s="5">
        <v>-8.7357445155397778E-10</v>
      </c>
      <c r="AB161" s="5">
        <v>1.6435013015277256E-6</v>
      </c>
      <c r="AC161" s="5">
        <v>-9.9218396829703754E-8</v>
      </c>
      <c r="AD161" s="5">
        <v>-2.3747729924999641E-4</v>
      </c>
      <c r="AE161" s="5">
        <v>3.5329260971518429E-2</v>
      </c>
      <c r="AF161" s="5">
        <v>0.63666923989668389</v>
      </c>
      <c r="AG161" s="5">
        <v>0.62245423367783348</v>
      </c>
      <c r="AH161" s="5">
        <v>6.4212312379061913</v>
      </c>
      <c r="AI161" s="5">
        <v>3.0076647747548813</v>
      </c>
      <c r="AJ161" s="5">
        <v>3.2680986224012054</v>
      </c>
      <c r="AK161" s="5">
        <v>0.50107427978422048</v>
      </c>
      <c r="AL161" s="5">
        <v>0.62113190476192626</v>
      </c>
      <c r="AM161" s="5">
        <v>1.7342669712583282E-2</v>
      </c>
      <c r="AN161" s="5">
        <v>3.3924246671466715E-3</v>
      </c>
      <c r="AO161" s="5">
        <v>1.2536396001325032E-5</v>
      </c>
      <c r="AP161" s="5">
        <v>6.2347402483168463E-6</v>
      </c>
      <c r="AQ161" s="5">
        <v>2.6692898705222422E-9</v>
      </c>
      <c r="AR161" s="5">
        <v>2.4174934470811949E-10</v>
      </c>
      <c r="AS161" s="5"/>
      <c r="AT161" s="5"/>
      <c r="AU161" s="5"/>
      <c r="AV161" s="5"/>
      <c r="AW161" s="5"/>
      <c r="AX161" s="5"/>
      <c r="AY161" s="5"/>
      <c r="AZ161" s="5"/>
      <c r="BA161" s="5"/>
      <c r="BB161" s="5"/>
    </row>
    <row r="162" spans="1:54" x14ac:dyDescent="0.3">
      <c r="A162" s="5">
        <v>15430</v>
      </c>
      <c r="B162" s="5"/>
      <c r="C162" s="5">
        <v>7.3068517501002983</v>
      </c>
      <c r="D162" s="5">
        <v>-5.0051944147730026E-118</v>
      </c>
      <c r="E162" s="5">
        <v>-7.5020243293710238E-112</v>
      </c>
      <c r="F162" s="5">
        <v>-5.029489509896625E-104</v>
      </c>
      <c r="G162" s="5">
        <v>-3.6719877587109208E-98</v>
      </c>
      <c r="H162" s="5">
        <v>-6.7657188378438892E-91</v>
      </c>
      <c r="I162" s="5">
        <v>-2.2006279735761492E-85</v>
      </c>
      <c r="J162" s="5">
        <v>-1.4954030371493826E-78</v>
      </c>
      <c r="K162" s="5">
        <v>-3.6299441514612249E-73</v>
      </c>
      <c r="L162" s="5">
        <v>-5.8877975512520317E-67</v>
      </c>
      <c r="M162" s="5">
        <v>-3.6463770096128124E-62</v>
      </c>
      <c r="N162" s="5">
        <v>-4.6182092574280762E-56</v>
      </c>
      <c r="O162" s="5">
        <v>-6.9409698511193147E-52</v>
      </c>
      <c r="P162" s="5">
        <v>-1.2919943488218902E-46</v>
      </c>
      <c r="Q162" s="5">
        <v>-2.0475502821224381E-42</v>
      </c>
      <c r="R162" s="5">
        <v>-7.9353587590530455E-38</v>
      </c>
      <c r="S162" s="5">
        <v>3.8329459598212253E-34</v>
      </c>
      <c r="T162" s="5">
        <v>-7.9417363312892972E-30</v>
      </c>
      <c r="U162" s="5">
        <v>-4.5634466463198288E-26</v>
      </c>
      <c r="V162" s="5">
        <v>-4.2884363986579045E-23</v>
      </c>
      <c r="W162" s="5">
        <v>-3.7045420212259335E-20</v>
      </c>
      <c r="X162" s="5">
        <v>1.1918475937152226E-17</v>
      </c>
      <c r="Y162" s="5">
        <v>3.7186161206736197E-14</v>
      </c>
      <c r="Z162" s="5">
        <v>3.0083967557510269E-11</v>
      </c>
      <c r="AA162" s="5">
        <v>-3.2556020677850449E-10</v>
      </c>
      <c r="AB162" s="5">
        <v>6.9026313323495389E-7</v>
      </c>
      <c r="AC162" s="5">
        <v>-4.6980172735284244E-8</v>
      </c>
      <c r="AD162" s="5">
        <v>-1.2682003599428124E-4</v>
      </c>
      <c r="AE162" s="5">
        <v>2.1286797885774492E-2</v>
      </c>
      <c r="AF162" s="5">
        <v>0.43297954214208439</v>
      </c>
      <c r="AG162" s="5">
        <v>0.47797749467449291</v>
      </c>
      <c r="AH162" s="5">
        <v>5.5697374533875204</v>
      </c>
      <c r="AI162" s="5">
        <v>2.9480388898672536</v>
      </c>
      <c r="AJ162" s="5">
        <v>3.6212489316587537</v>
      </c>
      <c r="AK162" s="5">
        <v>0.62791084805998687</v>
      </c>
      <c r="AL162" s="5">
        <v>0.88061624725775667</v>
      </c>
      <c r="AM162" s="5">
        <v>2.7829234715198724E-2</v>
      </c>
      <c r="AN162" s="5">
        <v>6.1638860726299476E-3</v>
      </c>
      <c r="AO162" s="5">
        <v>2.5802035155309651E-5</v>
      </c>
      <c r="AP162" s="5">
        <v>1.4541709348752294E-5</v>
      </c>
      <c r="AQ162" s="5">
        <v>7.0581164768992378E-9</v>
      </c>
      <c r="AR162" s="5">
        <v>7.2499619435505657E-10</v>
      </c>
      <c r="AS162" s="5"/>
      <c r="AT162" s="5"/>
      <c r="AU162" s="5"/>
      <c r="AV162" s="5"/>
      <c r="AW162" s="5"/>
      <c r="AX162" s="5"/>
      <c r="AY162" s="5"/>
      <c r="AZ162" s="5"/>
      <c r="BA162" s="5"/>
      <c r="BB162" s="5"/>
    </row>
    <row r="163" spans="1:54" x14ac:dyDescent="0.3">
      <c r="A163" s="5">
        <v>15420</v>
      </c>
      <c r="B163" s="5"/>
      <c r="C163" s="5">
        <v>7.0737604817102211</v>
      </c>
      <c r="D163" s="5">
        <v>-1.2829681419694834E-119</v>
      </c>
      <c r="E163" s="5">
        <v>-2.1498147799071013E-113</v>
      </c>
      <c r="F163" s="5">
        <v>-1.6118224608967395E-105</v>
      </c>
      <c r="G163" s="5">
        <v>-1.3164645098767994E-99</v>
      </c>
      <c r="H163" s="5">
        <v>-2.7144464582108943E-92</v>
      </c>
      <c r="I163" s="5">
        <v>-9.8836873248519776E-87</v>
      </c>
      <c r="J163" s="5">
        <v>-7.521113875298965E-80</v>
      </c>
      <c r="K163" s="5">
        <v>-2.0451387033485555E-74</v>
      </c>
      <c r="L163" s="5">
        <v>-3.7172594920539923E-68</v>
      </c>
      <c r="M163" s="5">
        <v>-2.5806429939125893E-63</v>
      </c>
      <c r="N163" s="5">
        <v>-3.6651046484618252E-57</v>
      </c>
      <c r="O163" s="5">
        <v>-6.1791724915117289E-53</v>
      </c>
      <c r="P163" s="5">
        <v>-1.2906843925901482E-47</v>
      </c>
      <c r="Q163" s="5">
        <v>-2.296128166919489E-43</v>
      </c>
      <c r="R163" s="5">
        <v>-9.9927260488219926E-39</v>
      </c>
      <c r="S163" s="5">
        <v>5.4220145621886106E-35</v>
      </c>
      <c r="T163" s="5">
        <v>-1.2624368781466561E-30</v>
      </c>
      <c r="U163" s="5">
        <v>-8.1547383289683597E-27</v>
      </c>
      <c r="V163" s="5">
        <v>-8.6178009878118268E-24</v>
      </c>
      <c r="W163" s="5">
        <v>-8.3747339272328916E-21</v>
      </c>
      <c r="X163" s="5">
        <v>3.0321856099324969E-18</v>
      </c>
      <c r="Y163" s="5">
        <v>1.0650635721164392E-14</v>
      </c>
      <c r="Z163" s="5">
        <v>9.7039821107988324E-12</v>
      </c>
      <c r="AA163" s="5">
        <v>-1.1831218326462764E-10</v>
      </c>
      <c r="AB163" s="5">
        <v>2.8272207616518412E-7</v>
      </c>
      <c r="AC163" s="5">
        <v>-2.1695576352059962E-8</v>
      </c>
      <c r="AD163" s="5">
        <v>-6.6057432717031486E-5</v>
      </c>
      <c r="AE163" s="5">
        <v>1.251088827653811E-2</v>
      </c>
      <c r="AF163" s="5">
        <v>0.28724798925940698</v>
      </c>
      <c r="AG163" s="5">
        <v>0.35807811516851951</v>
      </c>
      <c r="AH163" s="5">
        <v>4.7136328348574228</v>
      </c>
      <c r="AI163" s="5">
        <v>2.8195254313791533</v>
      </c>
      <c r="AJ163" s="5">
        <v>3.915571540170693</v>
      </c>
      <c r="AK163" s="5">
        <v>0.7678953870911821</v>
      </c>
      <c r="AL163" s="5">
        <v>1.2185195480622963</v>
      </c>
      <c r="AM163" s="5">
        <v>4.358774403738376E-2</v>
      </c>
      <c r="AN163" s="5">
        <v>1.0932306342169466E-2</v>
      </c>
      <c r="AO163" s="5">
        <v>5.1842163698250928E-5</v>
      </c>
      <c r="AP163" s="5">
        <v>3.3112781565720479E-5</v>
      </c>
      <c r="AQ163" s="5">
        <v>1.8222180417596958E-8</v>
      </c>
      <c r="AR163" s="5">
        <v>2.1230490791920704E-9</v>
      </c>
      <c r="AS163" s="5"/>
      <c r="AT163" s="5"/>
      <c r="AU163" s="5"/>
      <c r="AV163" s="5"/>
      <c r="AW163" s="5"/>
      <c r="AX163" s="5"/>
      <c r="AY163" s="5"/>
      <c r="AZ163" s="5"/>
      <c r="BA163" s="5"/>
      <c r="BB163" s="5"/>
    </row>
    <row r="164" spans="1:54" x14ac:dyDescent="0.3">
      <c r="A164" s="5">
        <v>15410</v>
      </c>
      <c r="B164" s="5"/>
      <c r="C164" s="5">
        <v>6.8783301358512556</v>
      </c>
      <c r="D164" s="5">
        <v>-3.2011747932374882E-121</v>
      </c>
      <c r="E164" s="5">
        <v>-5.9972704146066968E-115</v>
      </c>
      <c r="F164" s="5">
        <v>-5.0288886547307211E-107</v>
      </c>
      <c r="G164" s="5">
        <v>-4.5952612650722315E-101</v>
      </c>
      <c r="H164" s="5">
        <v>-1.0604090644609914E-93</v>
      </c>
      <c r="I164" s="5">
        <v>-4.3226291199960481E-88</v>
      </c>
      <c r="J164" s="5">
        <v>-3.6837874510586503E-81</v>
      </c>
      <c r="K164" s="5">
        <v>-1.1221891544202363E-75</v>
      </c>
      <c r="L164" s="5">
        <v>-2.2858379673494473E-69</v>
      </c>
      <c r="M164" s="5">
        <v>-1.7790125576260711E-64</v>
      </c>
      <c r="N164" s="5">
        <v>-2.8334538877269502E-58</v>
      </c>
      <c r="O164" s="5">
        <v>-5.3590751441736763E-54</v>
      </c>
      <c r="P164" s="5">
        <v>-1.2562073729010658E-48</v>
      </c>
      <c r="Q164" s="5">
        <v>-2.5088348797796579E-44</v>
      </c>
      <c r="R164" s="5">
        <v>-1.2261637305167278E-39</v>
      </c>
      <c r="S164" s="5">
        <v>7.4742651303887292E-36</v>
      </c>
      <c r="T164" s="5">
        <v>-1.9557646195400518E-31</v>
      </c>
      <c r="U164" s="5">
        <v>-1.4202760265629895E-27</v>
      </c>
      <c r="V164" s="5">
        <v>-1.6880009776873083E-24</v>
      </c>
      <c r="W164" s="5">
        <v>-1.8455228702429298E-21</v>
      </c>
      <c r="X164" s="5">
        <v>7.5203151360774638E-19</v>
      </c>
      <c r="Y164" s="5">
        <v>2.9740502076245843E-15</v>
      </c>
      <c r="Z164" s="5">
        <v>3.0519466096379807E-12</v>
      </c>
      <c r="AA164" s="5">
        <v>-4.1925020485212494E-11</v>
      </c>
      <c r="AB164" s="5">
        <v>1.1292344662280095E-7</v>
      </c>
      <c r="AC164" s="5">
        <v>-9.7710433688528723E-9</v>
      </c>
      <c r="AD164" s="5">
        <v>-3.3558503809913574E-5</v>
      </c>
      <c r="AE164" s="5">
        <v>7.1721118879774365E-3</v>
      </c>
      <c r="AF164" s="5">
        <v>0.18589249187659349</v>
      </c>
      <c r="AG164" s="5">
        <v>0.26169629876496531</v>
      </c>
      <c r="AH164" s="5">
        <v>3.8918903714919795</v>
      </c>
      <c r="AI164" s="5">
        <v>2.631098496558578</v>
      </c>
      <c r="AJ164" s="5">
        <v>4.131281627463661</v>
      </c>
      <c r="AK164" s="5">
        <v>0.91641812834159941</v>
      </c>
      <c r="AL164" s="5">
        <v>1.6455104568347079</v>
      </c>
      <c r="AM164" s="5">
        <v>6.6632294920069807E-2</v>
      </c>
      <c r="AN164" s="5">
        <v>1.892610568400396E-2</v>
      </c>
      <c r="AO164" s="5">
        <v>1.0168097362298017E-4</v>
      </c>
      <c r="AP164" s="5">
        <v>7.361029319730882E-5</v>
      </c>
      <c r="AQ164" s="5">
        <v>4.5931424858744997E-8</v>
      </c>
      <c r="AR164" s="5">
        <v>6.0704081029659216E-9</v>
      </c>
      <c r="AS164" s="5"/>
      <c r="AT164" s="5"/>
      <c r="AU164" s="5"/>
      <c r="AV164" s="5"/>
      <c r="AW164" s="5"/>
      <c r="AX164" s="5"/>
      <c r="AY164" s="5"/>
      <c r="AZ164" s="5"/>
      <c r="BA164" s="5"/>
      <c r="BB164" s="5"/>
    </row>
    <row r="165" spans="1:54" x14ac:dyDescent="0.3">
      <c r="A165" s="5">
        <v>15400</v>
      </c>
      <c r="B165" s="5"/>
      <c r="C165" s="5">
        <v>6.7294841768447249</v>
      </c>
      <c r="D165" s="5">
        <v>-7.7746237392584934E-123</v>
      </c>
      <c r="E165" s="5">
        <v>-1.6285989509182053E-116</v>
      </c>
      <c r="F165" s="5">
        <v>-1.5274475923797797E-108</v>
      </c>
      <c r="G165" s="5">
        <v>-1.5616452553812481E-102</v>
      </c>
      <c r="H165" s="5">
        <v>-4.0333735435247945E-95</v>
      </c>
      <c r="I165" s="5">
        <v>-1.8408213625627406E-89</v>
      </c>
      <c r="J165" s="5">
        <v>-1.7570073760853576E-82</v>
      </c>
      <c r="K165" s="5">
        <v>-5.9966404499079537E-77</v>
      </c>
      <c r="L165" s="5">
        <v>-1.3689852448173433E-70</v>
      </c>
      <c r="M165" s="5">
        <v>-1.1945190416606703E-65</v>
      </c>
      <c r="N165" s="5">
        <v>-2.1337385842429627E-59</v>
      </c>
      <c r="O165" s="5">
        <v>-4.5276941029022134E-55</v>
      </c>
      <c r="P165" s="5">
        <v>-1.1911400591876767E-49</v>
      </c>
      <c r="Q165" s="5">
        <v>-2.6707968422818811E-45</v>
      </c>
      <c r="R165" s="5">
        <v>-1.4660152284027104E-40</v>
      </c>
      <c r="S165" s="5">
        <v>1.0040021900586917E-36</v>
      </c>
      <c r="T165" s="5">
        <v>-2.9526689026779279E-32</v>
      </c>
      <c r="U165" s="5">
        <v>-2.4107920336110652E-28</v>
      </c>
      <c r="V165" s="5">
        <v>-3.2225992860075703E-25</v>
      </c>
      <c r="W165" s="5">
        <v>-3.9642263354922989E-22</v>
      </c>
      <c r="X165" s="5">
        <v>1.8181939840947714E-19</v>
      </c>
      <c r="Y165" s="5">
        <v>8.0961473881136656E-16</v>
      </c>
      <c r="Z165" s="5">
        <v>9.3582523519738458E-13</v>
      </c>
      <c r="AA165" s="5">
        <v>-1.4485770832805461E-11</v>
      </c>
      <c r="AB165" s="5">
        <v>4.3981170514751765E-8</v>
      </c>
      <c r="AC165" s="5">
        <v>-4.2914375236702479E-9</v>
      </c>
      <c r="AD165" s="5">
        <v>-1.6626833584614603E-5</v>
      </c>
      <c r="AE165" s="5">
        <v>4.0102005623872854E-3</v>
      </c>
      <c r="AF165" s="5">
        <v>0.11734403091700418</v>
      </c>
      <c r="AG165" s="5">
        <v>0.18657178554292059</v>
      </c>
      <c r="AH165" s="5">
        <v>3.1349341803563862</v>
      </c>
      <c r="AI165" s="5">
        <v>2.395497286571719</v>
      </c>
      <c r="AJ165" s="5">
        <v>4.2531093053982278</v>
      </c>
      <c r="AK165" s="5">
        <v>1.0672154877297795</v>
      </c>
      <c r="AL165" s="5">
        <v>2.1685551443129154</v>
      </c>
      <c r="AM165" s="5">
        <v>9.9412681060018215E-2</v>
      </c>
      <c r="AN165" s="5">
        <v>3.1980292901589671E-2</v>
      </c>
      <c r="AO165" s="5">
        <v>1.9467185588836067E-4</v>
      </c>
      <c r="AP165" s="5">
        <v>1.5974366028587405E-4</v>
      </c>
      <c r="AQ165" s="5">
        <v>1.1303088181435511E-7</v>
      </c>
      <c r="AR165" s="5">
        <v>1.6946846862580995E-8</v>
      </c>
      <c r="AS165" s="5"/>
      <c r="AT165" s="5"/>
      <c r="AU165" s="5"/>
      <c r="AV165" s="5"/>
      <c r="AW165" s="5"/>
      <c r="AX165" s="5"/>
      <c r="AY165" s="5"/>
      <c r="AZ165" s="5"/>
      <c r="BA165" s="5"/>
      <c r="BB165" s="5"/>
    </row>
    <row r="166" spans="1:54" x14ac:dyDescent="0.3">
      <c r="A166" s="5">
        <v>15390</v>
      </c>
      <c r="B166" s="5"/>
      <c r="C166" s="5">
        <v>6.6336027893049865</v>
      </c>
      <c r="D166" s="5">
        <v>-1.8378229699925142E-124</v>
      </c>
      <c r="E166" s="5">
        <v>-4.3048742632868701E-118</v>
      </c>
      <c r="F166" s="5">
        <v>-4.5162503515069638E-110</v>
      </c>
      <c r="G166" s="5">
        <v>-5.1665857258607919E-104</v>
      </c>
      <c r="H166" s="5">
        <v>-1.493634421184801E-96</v>
      </c>
      <c r="I166" s="5">
        <v>-7.6328731332401065E-91</v>
      </c>
      <c r="J166" s="5">
        <v>-8.1601342019611308E-84</v>
      </c>
      <c r="K166" s="5">
        <v>-3.1205181504203249E-78</v>
      </c>
      <c r="L166" s="5">
        <v>-7.9847443066482891E-72</v>
      </c>
      <c r="M166" s="5">
        <v>-7.811749697413826E-67</v>
      </c>
      <c r="N166" s="5">
        <v>-1.5650917633810812E-60</v>
      </c>
      <c r="O166" s="5">
        <v>-3.7262354738932931E-56</v>
      </c>
      <c r="P166" s="5">
        <v>-1.1002790985198352E-50</v>
      </c>
      <c r="Q166" s="5">
        <v>-2.7700067071441517E-46</v>
      </c>
      <c r="R166" s="5">
        <v>-1.7077820347794076E-41</v>
      </c>
      <c r="S166" s="5">
        <v>1.3141278414273656E-37</v>
      </c>
      <c r="T166" s="5">
        <v>-4.3439284563644915E-33</v>
      </c>
      <c r="U166" s="5">
        <v>-3.9879485191457996E-29</v>
      </c>
      <c r="V166" s="5">
        <v>-5.9961968453557974E-26</v>
      </c>
      <c r="W166" s="5">
        <v>-8.2997818313207334E-23</v>
      </c>
      <c r="X166" s="5">
        <v>4.2849620631761416E-20</v>
      </c>
      <c r="Y166" s="5">
        <v>2.148545588460006E-16</v>
      </c>
      <c r="Z166" s="5">
        <v>2.7975780007133858E-13</v>
      </c>
      <c r="AA166" s="5">
        <v>-4.8799261434108242E-12</v>
      </c>
      <c r="AB166" s="5">
        <v>1.6702694600147929E-8</v>
      </c>
      <c r="AC166" s="5">
        <v>-1.8379582405294603E-9</v>
      </c>
      <c r="AD166" s="5">
        <v>-8.0338090248162803E-6</v>
      </c>
      <c r="AE166" s="5">
        <v>2.1868763819409922E-3</v>
      </c>
      <c r="AF166" s="5">
        <v>7.224927251862083E-2</v>
      </c>
      <c r="AG166" s="5">
        <v>0.12974839864071924</v>
      </c>
      <c r="AH166" s="5">
        <v>2.4634193368573039</v>
      </c>
      <c r="AI166" s="5">
        <v>2.1278004736737222</v>
      </c>
      <c r="AJ166" s="5">
        <v>4.2720821043934443</v>
      </c>
      <c r="AK166" s="5">
        <v>1.2127091264425185</v>
      </c>
      <c r="AL166" s="5">
        <v>2.7888249952606086</v>
      </c>
      <c r="AM166" s="5">
        <v>0.1447487335586852</v>
      </c>
      <c r="AN166" s="5">
        <v>5.2741770219783525E-2</v>
      </c>
      <c r="AO166" s="5">
        <v>3.6379184983371103E-4</v>
      </c>
      <c r="AP166" s="5">
        <v>3.384000264039426E-4</v>
      </c>
      <c r="AQ166" s="5">
        <v>2.7154477706578743E-7</v>
      </c>
      <c r="AR166" s="5">
        <v>4.6190498262860938E-8</v>
      </c>
      <c r="AS166" s="5"/>
      <c r="AT166" s="5"/>
      <c r="AU166" s="5"/>
      <c r="AV166" s="5"/>
      <c r="AW166" s="5"/>
      <c r="AX166" s="5"/>
      <c r="AY166" s="5"/>
      <c r="AZ166" s="5"/>
      <c r="BA166" s="5"/>
      <c r="BB166" s="5"/>
    </row>
    <row r="167" spans="1:54" x14ac:dyDescent="0.3">
      <c r="A167" s="5">
        <v>15380</v>
      </c>
      <c r="B167" s="5"/>
      <c r="C167" s="5">
        <v>6.5937613176410217</v>
      </c>
      <c r="D167" s="5">
        <v>-4.228244083863974E-126</v>
      </c>
      <c r="E167" s="5">
        <v>-1.10756802540068E-119</v>
      </c>
      <c r="F167" s="5">
        <v>-1.2998251871800542E-111</v>
      </c>
      <c r="G167" s="5">
        <v>-1.6639944314568468E-105</v>
      </c>
      <c r="H167" s="5">
        <v>-5.3849165390648784E-98</v>
      </c>
      <c r="I167" s="5">
        <v>-3.0814501881976823E-92</v>
      </c>
      <c r="J167" s="5">
        <v>-3.690147596009793E-85</v>
      </c>
      <c r="K167" s="5">
        <v>-1.581248917946879E-79</v>
      </c>
      <c r="L167" s="5">
        <v>-4.53534456409652E-73</v>
      </c>
      <c r="M167" s="5">
        <v>-4.9753414238370082E-68</v>
      </c>
      <c r="N167" s="5">
        <v>-1.1181244028484513E-61</v>
      </c>
      <c r="O167" s="5">
        <v>-2.9870860584797876E-57</v>
      </c>
      <c r="P167" s="5">
        <v>-9.9005588677164671E-52</v>
      </c>
      <c r="Q167" s="5">
        <v>-2.7987898900139142E-47</v>
      </c>
      <c r="R167" s="5">
        <v>-1.9382451377758538E-42</v>
      </c>
      <c r="S167" s="5">
        <v>1.675929599486267E-38</v>
      </c>
      <c r="T167" s="5">
        <v>-6.2272854358978777E-34</v>
      </c>
      <c r="U167" s="5">
        <v>-6.4286625902546579E-30</v>
      </c>
      <c r="V167" s="5">
        <v>-1.0873264458547106E-26</v>
      </c>
      <c r="W167" s="5">
        <v>-1.6936462684822531E-23</v>
      </c>
      <c r="X167" s="5">
        <v>9.8431692552206803E-21</v>
      </c>
      <c r="Y167" s="5">
        <v>5.5580885313627168E-17</v>
      </c>
      <c r="Z167" s="5">
        <v>8.1530103549690719E-14</v>
      </c>
      <c r="AA167" s="5">
        <v>-1.6027542953143993E-12</v>
      </c>
      <c r="AB167" s="5">
        <v>6.1847505684727624E-9</v>
      </c>
      <c r="AC167" s="5">
        <v>-7.6757057012806506E-10</v>
      </c>
      <c r="AD167" s="5">
        <v>-3.7854484174265797E-6</v>
      </c>
      <c r="AE167" s="5">
        <v>1.1630554062447972E-3</v>
      </c>
      <c r="AF167" s="5">
        <v>4.3386862671578652E-2</v>
      </c>
      <c r="AG167" s="5">
        <v>8.8012571754346597E-2</v>
      </c>
      <c r="AH167" s="5">
        <v>1.8882931415395081</v>
      </c>
      <c r="AI167" s="5">
        <v>1.8438341962764817</v>
      </c>
      <c r="AJ167" s="5">
        <v>4.1866156347268051</v>
      </c>
      <c r="AK167" s="5">
        <v>1.3445793807646622</v>
      </c>
      <c r="AL167" s="5">
        <v>3.4997116456661268</v>
      </c>
      <c r="AM167" s="5">
        <v>0.20567571513696487</v>
      </c>
      <c r="AN167" s="5">
        <v>8.489016708347584E-2</v>
      </c>
      <c r="AO167" s="5">
        <v>6.6354206718108972E-4</v>
      </c>
      <c r="AP167" s="5">
        <v>6.9974248265795977E-4</v>
      </c>
      <c r="AQ167" s="5">
        <v>6.3682836934090194E-7</v>
      </c>
      <c r="AR167" s="5">
        <v>1.2291039964521043E-7</v>
      </c>
      <c r="AS167" s="5"/>
      <c r="AT167" s="5"/>
      <c r="AU167" s="5"/>
      <c r="AV167" s="5"/>
      <c r="AW167" s="5"/>
      <c r="AX167" s="5"/>
      <c r="AY167" s="5"/>
      <c r="AZ167" s="5"/>
      <c r="BA167" s="5"/>
      <c r="BB167" s="5"/>
    </row>
    <row r="168" spans="1:54" x14ac:dyDescent="0.3">
      <c r="A168" s="5">
        <v>15370</v>
      </c>
      <c r="B168" s="5"/>
      <c r="C168" s="5">
        <v>6.609233607755721</v>
      </c>
      <c r="D168" s="5">
        <v>-9.467301923010911E-128</v>
      </c>
      <c r="E168" s="5">
        <v>-2.7734588746288603E-121</v>
      </c>
      <c r="F168" s="5">
        <v>-3.641371119316518E-113</v>
      </c>
      <c r="G168" s="5">
        <v>-5.2168087965071904E-107</v>
      </c>
      <c r="H168" s="5">
        <v>-1.8899500349360261E-99</v>
      </c>
      <c r="I168" s="5">
        <v>-1.211130381649084E-93</v>
      </c>
      <c r="J168" s="5">
        <v>-1.6247661549736407E-86</v>
      </c>
      <c r="K168" s="5">
        <v>-7.8020118968466963E-81</v>
      </c>
      <c r="L168" s="5">
        <v>-2.5085608734274638E-74</v>
      </c>
      <c r="M168" s="5">
        <v>-3.0859926182123267E-69</v>
      </c>
      <c r="N168" s="5">
        <v>-7.7798336363192317E-63</v>
      </c>
      <c r="O168" s="5">
        <v>-2.3323169892356893E-58</v>
      </c>
      <c r="P168" s="5">
        <v>-8.6778391698426824E-53</v>
      </c>
      <c r="Q168" s="5">
        <v>-2.7547839753162785E-48</v>
      </c>
      <c r="R168" s="5">
        <v>-2.1431155054293243E-43</v>
      </c>
      <c r="S168" s="5">
        <v>2.0824159268822852E-39</v>
      </c>
      <c r="T168" s="5">
        <v>-8.6984419842698752E-35</v>
      </c>
      <c r="U168" s="5">
        <v>-1.0098374036131066E-30</v>
      </c>
      <c r="V168" s="5">
        <v>-1.9214849887548953E-27</v>
      </c>
      <c r="W168" s="5">
        <v>-3.3682557953480733E-24</v>
      </c>
      <c r="X168" s="5">
        <v>2.2038533872524469E-21</v>
      </c>
      <c r="Y168" s="5">
        <v>1.4015212219328821E-17</v>
      </c>
      <c r="Z168" s="5">
        <v>2.3162251691982495E-14</v>
      </c>
      <c r="AA168" s="5">
        <v>-5.1319381121855994E-13</v>
      </c>
      <c r="AB168" s="5">
        <v>2.2328136222885621E-9</v>
      </c>
      <c r="AC168" s="5">
        <v>-3.1255727136499695E-10</v>
      </c>
      <c r="AD168" s="5">
        <v>-1.7393054920067816E-6</v>
      </c>
      <c r="AE168" s="5">
        <v>6.0321687136756573E-4</v>
      </c>
      <c r="AF168" s="5">
        <v>2.541055959358008E-2</v>
      </c>
      <c r="AG168" s="5">
        <v>5.8230839042473094E-2</v>
      </c>
      <c r="AH168" s="5">
        <v>1.4118892966443028</v>
      </c>
      <c r="AI168" s="5">
        <v>1.5586465064259682</v>
      </c>
      <c r="AJ168" s="5">
        <v>4.0027286084032996</v>
      </c>
      <c r="AK168" s="5">
        <v>1.4545232512019799</v>
      </c>
      <c r="AL168" s="5">
        <v>4.2853141281785145</v>
      </c>
      <c r="AM168" s="5">
        <v>0.28518439198404372</v>
      </c>
      <c r="AN168" s="5">
        <v>0.1333428635869339</v>
      </c>
      <c r="AO168" s="5">
        <v>1.1812150893729168E-3</v>
      </c>
      <c r="AP168" s="5">
        <v>1.4122987199909022E-3</v>
      </c>
      <c r="AQ168" s="5">
        <v>1.4578719518604322E-6</v>
      </c>
      <c r="AR168" s="5">
        <v>3.1928338785848816E-7</v>
      </c>
      <c r="AS168" s="5"/>
      <c r="AT168" s="5"/>
      <c r="AU168" s="5"/>
      <c r="AV168" s="5"/>
      <c r="AW168" s="5"/>
      <c r="AX168" s="5"/>
      <c r="AY168" s="5"/>
      <c r="AZ168" s="5"/>
      <c r="BA168" s="5"/>
      <c r="BB168" s="5"/>
    </row>
    <row r="169" spans="1:54" x14ac:dyDescent="0.3">
      <c r="A169" s="5">
        <v>15360</v>
      </c>
      <c r="B169" s="5"/>
      <c r="C169" s="5">
        <v>6.6753310443229754</v>
      </c>
      <c r="D169" s="5">
        <v>-2.0629080898222094E-129</v>
      </c>
      <c r="E169" s="5">
        <v>-6.7591509569110057E-123</v>
      </c>
      <c r="F169" s="5">
        <v>-9.9287767859705691E-115</v>
      </c>
      <c r="G169" s="5">
        <v>-1.5919909225471789E-108</v>
      </c>
      <c r="H169" s="5">
        <v>-6.4570803140399089E-101</v>
      </c>
      <c r="I169" s="5">
        <v>-4.6341828171339755E-95</v>
      </c>
      <c r="J169" s="5">
        <v>-6.9649275108925567E-88</v>
      </c>
      <c r="K169" s="5">
        <v>-3.7482087904589303E-82</v>
      </c>
      <c r="L169" s="5">
        <v>-1.3510831794732041E-75</v>
      </c>
      <c r="M169" s="5">
        <v>-1.8639847155726941E-70</v>
      </c>
      <c r="N169" s="5">
        <v>-5.271794175836976E-64</v>
      </c>
      <c r="O169" s="5">
        <v>-1.773650103941015E-59</v>
      </c>
      <c r="P169" s="5">
        <v>-7.4086093409878425E-54</v>
      </c>
      <c r="Q169" s="5">
        <v>-2.6412577860656391E-49</v>
      </c>
      <c r="R169" s="5">
        <v>-2.3084545271766348E-44</v>
      </c>
      <c r="S169" s="5">
        <v>2.5208733857288596E-40</v>
      </c>
      <c r="T169" s="5">
        <v>-1.1838293506318142E-35</v>
      </c>
      <c r="U169" s="5">
        <v>-1.5456828593306647E-31</v>
      </c>
      <c r="V169" s="5">
        <v>-3.3089137455135859E-28</v>
      </c>
      <c r="W169" s="5">
        <v>-6.5281814687524565E-25</v>
      </c>
      <c r="X169" s="5">
        <v>4.8091545898119049E-22</v>
      </c>
      <c r="Y169" s="5">
        <v>3.4446554492351857E-18</v>
      </c>
      <c r="Z169" s="5">
        <v>6.4142983502634618E-15</v>
      </c>
      <c r="AA169" s="5">
        <v>-1.6018995539514895E-13</v>
      </c>
      <c r="AB169" s="5">
        <v>7.858797251614792E-10</v>
      </c>
      <c r="AC169" s="5">
        <v>-1.2409327673334042E-10</v>
      </c>
      <c r="AD169" s="5">
        <v>-7.7924835076746187E-7</v>
      </c>
      <c r="AE169" s="5">
        <v>3.0508600514793046E-4</v>
      </c>
      <c r="AF169" s="5">
        <v>1.4513771951681246E-2</v>
      </c>
      <c r="AG169" s="5">
        <v>3.7575600597967447E-2</v>
      </c>
      <c r="AH169" s="5">
        <v>1.0297006731899709</v>
      </c>
      <c r="AI169" s="5">
        <v>1.2852487847476814</v>
      </c>
      <c r="AJ169" s="5">
        <v>3.7333422383332824</v>
      </c>
      <c r="AK169" s="5">
        <v>1.5351061256139071</v>
      </c>
      <c r="AL169" s="5">
        <v>5.1197835844891602</v>
      </c>
      <c r="AM169" s="5">
        <v>0.38585325726630515</v>
      </c>
      <c r="AN169" s="5">
        <v>0.20439539291670586</v>
      </c>
      <c r="AO169" s="5">
        <v>2.0521722857426961E-3</v>
      </c>
      <c r="AP169" s="5">
        <v>2.782112484131293E-3</v>
      </c>
      <c r="AQ169" s="5">
        <v>3.2577050477295117E-6</v>
      </c>
      <c r="AR169" s="5">
        <v>8.0964593803712856E-7</v>
      </c>
      <c r="AS169" s="5"/>
      <c r="AT169" s="5"/>
      <c r="AU169" s="5"/>
      <c r="AV169" s="5"/>
      <c r="AW169" s="5"/>
      <c r="AX169" s="5"/>
      <c r="AY169" s="5"/>
      <c r="AZ169" s="5"/>
      <c r="BA169" s="5"/>
      <c r="BB169" s="5"/>
    </row>
    <row r="170" spans="1:54" x14ac:dyDescent="0.3">
      <c r="A170" s="5">
        <v>15350</v>
      </c>
      <c r="B170" s="5"/>
      <c r="C170" s="5">
        <v>6.7836364724781522</v>
      </c>
      <c r="D170" s="5">
        <v>-4.3741998622592655E-131</v>
      </c>
      <c r="E170" s="5">
        <v>-1.6030952060823188E-124</v>
      </c>
      <c r="F170" s="5">
        <v>-2.6348449289487348E-116</v>
      </c>
      <c r="G170" s="5">
        <v>-4.7286439395797481E-110</v>
      </c>
      <c r="H170" s="5">
        <v>-2.1474069613691838E-102</v>
      </c>
      <c r="I170" s="5">
        <v>-1.7261549131034896E-96</v>
      </c>
      <c r="J170" s="5">
        <v>-2.9066906597016114E-89</v>
      </c>
      <c r="K170" s="5">
        <v>-1.7531926867087724E-83</v>
      </c>
      <c r="L170" s="5">
        <v>-7.0853379141746147E-77</v>
      </c>
      <c r="M170" s="5">
        <v>-1.0963349876067664E-71</v>
      </c>
      <c r="N170" s="5">
        <v>-3.4788248929112791E-65</v>
      </c>
      <c r="O170" s="5">
        <v>-1.3136114690174401E-60</v>
      </c>
      <c r="P170" s="5">
        <v>-6.160459756856895E-55</v>
      </c>
      <c r="Q170" s="5">
        <v>-2.4667105236965138E-50</v>
      </c>
      <c r="R170" s="5">
        <v>-2.4222231263890926E-45</v>
      </c>
      <c r="S170" s="5">
        <v>2.9729300436053433E-41</v>
      </c>
      <c r="T170" s="5">
        <v>-1.5697119367422634E-36</v>
      </c>
      <c r="U170" s="5">
        <v>-2.3051849877888009E-32</v>
      </c>
      <c r="V170" s="5">
        <v>-5.552437531494814E-29</v>
      </c>
      <c r="W170" s="5">
        <v>-1.2329986178338342E-25</v>
      </c>
      <c r="X170" s="5">
        <v>1.0227548167678752E-22</v>
      </c>
      <c r="Y170" s="5">
        <v>8.2516785170263756E-19</v>
      </c>
      <c r="Z170" s="5">
        <v>1.7314170402109132E-15</v>
      </c>
      <c r="AA170" s="5">
        <v>-4.8742427808368256E-14</v>
      </c>
      <c r="AB170" s="5">
        <v>2.696569794323894E-10</v>
      </c>
      <c r="AC170" s="5">
        <v>-4.8034462766077412E-11</v>
      </c>
      <c r="AD170" s="5">
        <v>-3.4040515924805278E-7</v>
      </c>
      <c r="AE170" s="5">
        <v>1.5046157331871901E-4</v>
      </c>
      <c r="AF170" s="5">
        <v>8.0841667719328374E-3</v>
      </c>
      <c r="AG170" s="5">
        <v>2.3647336177990898E-2</v>
      </c>
      <c r="AH170" s="5">
        <v>0.73245235190438707</v>
      </c>
      <c r="AI170" s="5">
        <v>1.0337595499573724</v>
      </c>
      <c r="AJ170" s="5">
        <v>3.3967772427410443</v>
      </c>
      <c r="AK170" s="5">
        <v>1.5805880814849769</v>
      </c>
      <c r="AL170" s="5">
        <v>5.9678538187041728</v>
      </c>
      <c r="AM170" s="5">
        <v>0.50939116284815689</v>
      </c>
      <c r="AN170" s="5">
        <v>0.30573175307544187</v>
      </c>
      <c r="AO170" s="5">
        <v>3.4793825955653944E-3</v>
      </c>
      <c r="AP170" s="5">
        <v>5.3488679403136145E-3</v>
      </c>
      <c r="AQ170" s="5">
        <v>7.105241837041803E-6</v>
      </c>
      <c r="AR170" s="5">
        <v>2.004123378457518E-6</v>
      </c>
      <c r="AS170" s="5"/>
      <c r="AT170" s="5"/>
      <c r="AU170" s="5"/>
      <c r="AV170" s="5"/>
      <c r="AW170" s="5"/>
      <c r="AX170" s="5"/>
      <c r="AY170" s="5"/>
      <c r="AZ170" s="5"/>
      <c r="BA170" s="5"/>
      <c r="BB170" s="5"/>
    </row>
    <row r="171" spans="1:54" x14ac:dyDescent="0.3">
      <c r="A171" s="5">
        <v>15340</v>
      </c>
      <c r="B171" s="5"/>
      <c r="C171" s="5">
        <v>6.9226654712159483</v>
      </c>
      <c r="D171" s="5">
        <v>-9.0252662688209945E-133</v>
      </c>
      <c r="E171" s="5">
        <v>-3.6999925138782847E-126</v>
      </c>
      <c r="F171" s="5">
        <v>-6.8048809357622779E-118</v>
      </c>
      <c r="G171" s="5">
        <v>-1.3670068416209407E-111</v>
      </c>
      <c r="H171" s="5">
        <v>-6.951244414197319E-104</v>
      </c>
      <c r="I171" s="5">
        <v>-6.2587627625520428E-98</v>
      </c>
      <c r="J171" s="5">
        <v>-1.1809059791781246E-90</v>
      </c>
      <c r="K171" s="5">
        <v>-7.9836610684734551E-85</v>
      </c>
      <c r="L171" s="5">
        <v>-3.6177452661315476E-78</v>
      </c>
      <c r="M171" s="5">
        <v>-6.2787849072230994E-73</v>
      </c>
      <c r="N171" s="5">
        <v>-2.2354793522764281E-66</v>
      </c>
      <c r="O171" s="5">
        <v>-9.474636359489498E-62</v>
      </c>
      <c r="P171" s="5">
        <v>-4.9890626284105884E-56</v>
      </c>
      <c r="Q171" s="5">
        <v>-2.2438191414108969E-51</v>
      </c>
      <c r="R171" s="5">
        <v>-2.4757238441921923E-46</v>
      </c>
      <c r="S171" s="5">
        <v>3.4154398732322058E-42</v>
      </c>
      <c r="T171" s="5">
        <v>-2.0277400766525354E-37</v>
      </c>
      <c r="U171" s="5">
        <v>-3.3495457326268814E-33</v>
      </c>
      <c r="V171" s="5">
        <v>-9.0784149137967801E-30</v>
      </c>
      <c r="W171" s="5">
        <v>-2.2693137834188786E-26</v>
      </c>
      <c r="X171" s="5">
        <v>2.1196760936157275E-23</v>
      </c>
      <c r="Y171" s="5">
        <v>1.9264940456791493E-19</v>
      </c>
      <c r="Z171" s="5">
        <v>4.5552988252926196E-16</v>
      </c>
      <c r="AA171" s="5">
        <v>-1.4456913652582911E-14</v>
      </c>
      <c r="AB171" s="5">
        <v>9.0198186657097592E-11</v>
      </c>
      <c r="AC171" s="5">
        <v>-1.8126848211926554E-11</v>
      </c>
      <c r="AD171" s="5">
        <v>-1.4498239640826546E-7</v>
      </c>
      <c r="AE171" s="5">
        <v>7.2353932764472395E-5</v>
      </c>
      <c r="AF171" s="5">
        <v>4.3909440813694562E-3</v>
      </c>
      <c r="AG171" s="5">
        <v>1.4513118649905435E-2</v>
      </c>
      <c r="AH171" s="5">
        <v>0.50814148091841171</v>
      </c>
      <c r="AI171" s="5">
        <v>0.8110050030841176</v>
      </c>
      <c r="AJ171" s="5">
        <v>3.0146915623161346</v>
      </c>
      <c r="AK171" s="5">
        <v>1.5875980546466155</v>
      </c>
      <c r="AL171" s="5">
        <v>6.7867433087908156</v>
      </c>
      <c r="AM171" s="5">
        <v>0.65613400624627072</v>
      </c>
      <c r="AN171" s="5">
        <v>0.44622843656629713</v>
      </c>
      <c r="AO171" s="5">
        <v>5.7566956728567547E-3</v>
      </c>
      <c r="AP171" s="5">
        <v>1.0036155067608328E-2</v>
      </c>
      <c r="AQ171" s="5">
        <v>1.5125159514815573E-5</v>
      </c>
      <c r="AR171" s="5">
        <v>4.8422095544080976E-6</v>
      </c>
      <c r="AS171" s="5"/>
      <c r="AT171" s="5"/>
      <c r="AU171" s="5"/>
      <c r="AV171" s="5"/>
      <c r="AW171" s="5"/>
      <c r="AX171" s="5"/>
      <c r="AY171" s="5"/>
      <c r="AZ171" s="5"/>
      <c r="BA171" s="5"/>
      <c r="BB171" s="5"/>
    </row>
    <row r="172" spans="1:54" x14ac:dyDescent="0.3">
      <c r="A172" s="5">
        <v>15330</v>
      </c>
      <c r="B172" s="5"/>
      <c r="C172" s="5">
        <v>7.078940043758557</v>
      </c>
      <c r="D172" s="5">
        <v>-1.8119307454043411E-134</v>
      </c>
      <c r="E172" s="5">
        <v>-8.3098711441006785E-128</v>
      </c>
      <c r="F172" s="5">
        <v>-1.710289989123234E-119</v>
      </c>
      <c r="G172" s="5">
        <v>-3.8460989012729845E-113</v>
      </c>
      <c r="H172" s="5">
        <v>-2.190072409617207E-105</v>
      </c>
      <c r="I172" s="5">
        <v>-2.2089050428559378E-99</v>
      </c>
      <c r="J172" s="5">
        <v>-4.6702903612673408E-92</v>
      </c>
      <c r="K172" s="5">
        <v>-3.5393124402397427E-86</v>
      </c>
      <c r="L172" s="5">
        <v>-1.7984243871049222E-79</v>
      </c>
      <c r="M172" s="5">
        <v>-3.5012025047785091E-74</v>
      </c>
      <c r="N172" s="5">
        <v>-1.3987840096080325E-67</v>
      </c>
      <c r="O172" s="5">
        <v>-6.6547658543682746E-63</v>
      </c>
      <c r="P172" s="5">
        <v>-3.9348864475366511E-57</v>
      </c>
      <c r="Q172" s="5">
        <v>-1.9879151136364446E-52</v>
      </c>
      <c r="R172" s="5">
        <v>-2.4646972820288052E-47</v>
      </c>
      <c r="S172" s="5">
        <v>3.8222143788123761E-43</v>
      </c>
      <c r="T172" s="5">
        <v>-2.5517860786705543E-38</v>
      </c>
      <c r="U172" s="5">
        <v>-4.7417539055185196E-34</v>
      </c>
      <c r="V172" s="5">
        <v>-1.4462479670637215E-30</v>
      </c>
      <c r="W172" s="5">
        <v>-4.0697377204277214E-27</v>
      </c>
      <c r="X172" s="5">
        <v>4.2809583796491192E-24</v>
      </c>
      <c r="Y172" s="5">
        <v>4.3832910598220198E-20</v>
      </c>
      <c r="Z172" s="5">
        <v>1.1680815406851869E-16</v>
      </c>
      <c r="AA172" s="5">
        <v>-4.1794493443997177E-15</v>
      </c>
      <c r="AB172" s="5">
        <v>2.9409866143022544E-11</v>
      </c>
      <c r="AC172" s="5">
        <v>-6.668603835830131E-12</v>
      </c>
      <c r="AD172" s="5">
        <v>-6.0202141666809265E-8</v>
      </c>
      <c r="AE172" s="5">
        <v>3.3924276138443175E-5</v>
      </c>
      <c r="AF172" s="5">
        <v>2.3255567408847857E-3</v>
      </c>
      <c r="AG172" s="5">
        <v>8.6860086123868828E-3</v>
      </c>
      <c r="AH172" s="5">
        <v>0.34379979937362115</v>
      </c>
      <c r="AI172" s="5">
        <v>0.62055181827709593</v>
      </c>
      <c r="AJ172" s="5">
        <v>2.6097815607922112</v>
      </c>
      <c r="AK172" s="5">
        <v>1.5555462062695313</v>
      </c>
      <c r="AL172" s="5">
        <v>7.5293994014737766</v>
      </c>
      <c r="AM172" s="5">
        <v>0.82456449415215671</v>
      </c>
      <c r="AN172" s="5">
        <v>0.63547764117308503</v>
      </c>
      <c r="AO172" s="5">
        <v>9.2940756047011873E-3</v>
      </c>
      <c r="AP172" s="5">
        <v>1.8376818373109335E-2</v>
      </c>
      <c r="AQ172" s="5">
        <v>3.1423480112225964E-5</v>
      </c>
      <c r="AR172" s="5">
        <v>1.1419097706864872E-5</v>
      </c>
      <c r="AS172" s="5"/>
      <c r="AT172" s="5"/>
      <c r="AU172" s="5"/>
      <c r="AV172" s="5"/>
      <c r="AW172" s="5"/>
      <c r="AX172" s="5"/>
      <c r="AY172" s="5"/>
      <c r="AZ172" s="5"/>
      <c r="BA172" s="5"/>
      <c r="BB172" s="5"/>
    </row>
    <row r="173" spans="1:54" x14ac:dyDescent="0.3">
      <c r="A173" s="5">
        <v>15320</v>
      </c>
      <c r="B173" s="5"/>
      <c r="C173" s="5">
        <v>7.23839560507228</v>
      </c>
      <c r="D173" s="5">
        <v>-3.5393278529947213E-136</v>
      </c>
      <c r="E173" s="5">
        <v>-1.8160054533269992E-129</v>
      </c>
      <c r="F173" s="5">
        <v>-4.1829268615912472E-121</v>
      </c>
      <c r="G173" s="5">
        <v>-1.053085119823664E-114</v>
      </c>
      <c r="H173" s="5">
        <v>-6.7155212382738158E-107</v>
      </c>
      <c r="I173" s="5">
        <v>-7.5879263384609088E-101</v>
      </c>
      <c r="J173" s="5">
        <v>-1.7978862337233721E-93</v>
      </c>
      <c r="K173" s="5">
        <v>-1.5274177574176983E-87</v>
      </c>
      <c r="L173" s="5">
        <v>-8.7036407917159579E-81</v>
      </c>
      <c r="M173" s="5">
        <v>-1.900841849675079E-75</v>
      </c>
      <c r="N173" s="5">
        <v>-8.5221747668154823E-69</v>
      </c>
      <c r="O173" s="5">
        <v>-4.5515104093791253E-64</v>
      </c>
      <c r="P173" s="5">
        <v>-3.0222531183072839E-58</v>
      </c>
      <c r="Q173" s="5">
        <v>-1.7152449726972123E-53</v>
      </c>
      <c r="R173" s="5">
        <v>-2.3898814420845992E-48</v>
      </c>
      <c r="S173" s="5">
        <v>4.166467290427889E-44</v>
      </c>
      <c r="T173" s="5">
        <v>-3.128196567230626E-39</v>
      </c>
      <c r="U173" s="5">
        <v>-6.5394806585891938E-35</v>
      </c>
      <c r="V173" s="5">
        <v>-2.2447093061529897E-31</v>
      </c>
      <c r="W173" s="5">
        <v>-7.1114222973485227E-28</v>
      </c>
      <c r="X173" s="5">
        <v>8.4248922811766112E-25</v>
      </c>
      <c r="Y173" s="5">
        <v>9.7189326224664622E-21</v>
      </c>
      <c r="Z173" s="5">
        <v>2.9190998762690848E-17</v>
      </c>
      <c r="AA173" s="5">
        <v>-1.1776494612417164E-15</v>
      </c>
      <c r="AB173" s="5">
        <v>9.3470782395866398E-12</v>
      </c>
      <c r="AC173" s="5">
        <v>-2.3914941912334271E-12</v>
      </c>
      <c r="AD173" s="5">
        <v>-2.43705154093447E-8</v>
      </c>
      <c r="AE173" s="5">
        <v>1.5507777619721564E-5</v>
      </c>
      <c r="AF173" s="5">
        <v>1.200939235154115E-3</v>
      </c>
      <c r="AG173" s="5">
        <v>5.0692004886305556E-3</v>
      </c>
      <c r="AH173" s="5">
        <v>0.22684073514340489</v>
      </c>
      <c r="AI173" s="5">
        <v>0.46308626025412652</v>
      </c>
      <c r="AJ173" s="5">
        <v>2.2035846339771026</v>
      </c>
      <c r="AK173" s="5">
        <v>1.486704553843428</v>
      </c>
      <c r="AL173" s="5">
        <v>8.1488036402394854</v>
      </c>
      <c r="AM173" s="5">
        <v>1.0109429373253631</v>
      </c>
      <c r="AN173" s="5">
        <v>0.88297554522285093</v>
      </c>
      <c r="AO173" s="5">
        <v>1.4641314043161324E-2</v>
      </c>
      <c r="AP173" s="5">
        <v>3.2835972395895238E-2</v>
      </c>
      <c r="AQ173" s="5">
        <v>6.3711963454482373E-5</v>
      </c>
      <c r="AR173" s="5">
        <v>2.6282598441761122E-5</v>
      </c>
      <c r="AS173" s="5"/>
      <c r="AT173" s="5"/>
      <c r="AU173" s="5"/>
      <c r="AV173" s="5"/>
      <c r="AW173" s="5"/>
      <c r="AX173" s="5"/>
      <c r="AY173" s="5"/>
      <c r="AZ173" s="5"/>
      <c r="BA173" s="5"/>
      <c r="BB173" s="5"/>
    </row>
    <row r="174" spans="1:54" x14ac:dyDescent="0.3">
      <c r="A174" s="5">
        <v>15310</v>
      </c>
      <c r="B174" s="5"/>
      <c r="C174" s="5">
        <v>7.3879749180720315</v>
      </c>
      <c r="D174" s="5">
        <v>-6.7262813293325126E-138</v>
      </c>
      <c r="E174" s="5">
        <v>-3.8614184660124266E-131</v>
      </c>
      <c r="F174" s="5">
        <v>-9.9547319826233319E-123</v>
      </c>
      <c r="G174" s="5">
        <v>-2.8059330467534198E-116</v>
      </c>
      <c r="H174" s="5">
        <v>-2.0040284856320805E-108</v>
      </c>
      <c r="I174" s="5">
        <v>-2.5369054600597015E-102</v>
      </c>
      <c r="J174" s="5">
        <v>-6.7367115505214334E-95</v>
      </c>
      <c r="K174" s="5">
        <v>-6.4164762127046573E-89</v>
      </c>
      <c r="L174" s="5">
        <v>-4.1005494427576735E-82</v>
      </c>
      <c r="M174" s="5">
        <v>-1.0047075203196719E-76</v>
      </c>
      <c r="N174" s="5">
        <v>-5.0553103323728517E-70</v>
      </c>
      <c r="O174" s="5">
        <v>-3.031158888335909E-65</v>
      </c>
      <c r="P174" s="5">
        <v>-2.2604388284069667E-59</v>
      </c>
      <c r="Q174" s="5">
        <v>-1.4412879720165592E-54</v>
      </c>
      <c r="R174" s="5">
        <v>-2.2569321854399222E-49</v>
      </c>
      <c r="S174" s="5">
        <v>4.4236778263934583E-45</v>
      </c>
      <c r="T174" s="5">
        <v>-3.7354220983718684E-40</v>
      </c>
      <c r="U174" s="5">
        <v>-8.7857084545077313E-36</v>
      </c>
      <c r="V174" s="5">
        <v>-3.3942219418276057E-32</v>
      </c>
      <c r="W174" s="5">
        <v>-1.2107177514435137E-28</v>
      </c>
      <c r="X174" s="5">
        <v>1.6155403723948929E-25</v>
      </c>
      <c r="Y174" s="5">
        <v>2.099910379657939E-21</v>
      </c>
      <c r="Z174" s="5">
        <v>7.1092305977337144E-18</v>
      </c>
      <c r="AA174" s="5">
        <v>-3.2340363388646399E-16</v>
      </c>
      <c r="AB174" s="5">
        <v>2.8955077672877125E-12</v>
      </c>
      <c r="AC174" s="5">
        <v>-8.3599564971057967E-13</v>
      </c>
      <c r="AD174" s="5">
        <v>-9.6172768686872449E-9</v>
      </c>
      <c r="AE174" s="5">
        <v>6.9112664832951273E-6</v>
      </c>
      <c r="AF174" s="5">
        <v>6.0467053085484193E-4</v>
      </c>
      <c r="AG174" s="5">
        <v>2.8846760257739525E-3</v>
      </c>
      <c r="AH174" s="5">
        <v>0.14595186133318278</v>
      </c>
      <c r="AI174" s="5">
        <v>0.33701855801226982</v>
      </c>
      <c r="AJ174" s="5">
        <v>1.8146731567220278</v>
      </c>
      <c r="AK174" s="5">
        <v>1.3859407673158575</v>
      </c>
      <c r="AL174" s="5">
        <v>8.6028206123125308</v>
      </c>
      <c r="AM174" s="5">
        <v>1.2091425963883282</v>
      </c>
      <c r="AN174" s="5">
        <v>1.1969649354299929</v>
      </c>
      <c r="AO174" s="5">
        <v>2.2504733029801029E-2</v>
      </c>
      <c r="AP174" s="5">
        <v>5.7251268750510266E-2</v>
      </c>
      <c r="AQ174" s="5">
        <v>1.2606055391776555E-4</v>
      </c>
      <c r="AR174" s="5">
        <v>5.9038087747608068E-5</v>
      </c>
      <c r="AS174" s="5"/>
      <c r="AT174" s="5"/>
      <c r="AU174" s="5"/>
      <c r="AV174" s="5"/>
      <c r="AW174" s="5"/>
      <c r="AX174" s="5"/>
      <c r="AY174" s="5"/>
      <c r="AZ174" s="5"/>
      <c r="BA174" s="5"/>
      <c r="BB174" s="5"/>
    </row>
    <row r="175" spans="1:54" x14ac:dyDescent="0.3">
      <c r="A175" s="5">
        <v>15300</v>
      </c>
      <c r="B175" s="5"/>
      <c r="C175" s="5">
        <v>7.5172118276484747</v>
      </c>
      <c r="D175" s="5">
        <v>-1.2436026785111548E-139</v>
      </c>
      <c r="E175" s="5">
        <v>-7.9884191795559903E-133</v>
      </c>
      <c r="F175" s="5">
        <v>-2.3051282406589933E-124</v>
      </c>
      <c r="G175" s="5">
        <v>-7.2751073914018892E-118</v>
      </c>
      <c r="H175" s="5">
        <v>-5.8198056756740955E-110</v>
      </c>
      <c r="I175" s="5">
        <v>-8.2546400250893752E-104</v>
      </c>
      <c r="J175" s="5">
        <v>-2.4568504514961915E-96</v>
      </c>
      <c r="K175" s="5">
        <v>-2.6236917421699195E-90</v>
      </c>
      <c r="L175" s="5">
        <v>-1.8805858027811907E-83</v>
      </c>
      <c r="M175" s="5">
        <v>-5.1698264663692616E-78</v>
      </c>
      <c r="N175" s="5">
        <v>-2.9195813927502594E-71</v>
      </c>
      <c r="O175" s="5">
        <v>-1.9654865722718421E-66</v>
      </c>
      <c r="P175" s="5">
        <v>-1.6462501851087463E-60</v>
      </c>
      <c r="Q175" s="5">
        <v>-1.1793685978330323E-55</v>
      </c>
      <c r="R175" s="5">
        <v>-2.0757162787477355E-50</v>
      </c>
      <c r="S175" s="5">
        <v>4.5744572305016991E-46</v>
      </c>
      <c r="T175" s="5">
        <v>-4.3446944826325554E-41</v>
      </c>
      <c r="U175" s="5">
        <v>-1.1497877326335152E-36</v>
      </c>
      <c r="V175" s="5">
        <v>-4.9998994479495507E-33</v>
      </c>
      <c r="W175" s="5">
        <v>-2.0081858771211898E-29</v>
      </c>
      <c r="X175" s="5">
        <v>3.0184194453698936E-26</v>
      </c>
      <c r="Y175" s="5">
        <v>4.4210469686681648E-22</v>
      </c>
      <c r="Z175" s="5">
        <v>1.6872226550443901E-18</v>
      </c>
      <c r="AA175" s="5">
        <v>-8.6553369686003093E-17</v>
      </c>
      <c r="AB175" s="5">
        <v>8.7421449422231169E-13</v>
      </c>
      <c r="AC175" s="5">
        <v>-2.8485077802854292E-13</v>
      </c>
      <c r="AD175" s="5">
        <v>-3.6995817763748597E-9</v>
      </c>
      <c r="AE175" s="5">
        <v>3.0027096004805478E-6</v>
      </c>
      <c r="AF175" s="5">
        <v>2.9682386467671579E-4</v>
      </c>
      <c r="AG175" s="5">
        <v>1.6005586694141528E-3</v>
      </c>
      <c r="AH175" s="5">
        <v>9.1569333070984804E-2</v>
      </c>
      <c r="AI175" s="5">
        <v>0.23918421547547139</v>
      </c>
      <c r="AJ175" s="5">
        <v>1.4574341634558565</v>
      </c>
      <c r="AK175" s="5">
        <v>1.2601484334256252</v>
      </c>
      <c r="AL175" s="5">
        <v>8.8589085312441025</v>
      </c>
      <c r="AM175" s="5">
        <v>1.4107697917757001</v>
      </c>
      <c r="AN175" s="5">
        <v>1.5829874252760023</v>
      </c>
      <c r="AO175" s="5">
        <v>3.3749442888162305E-2</v>
      </c>
      <c r="AP175" s="5">
        <v>9.7399123741345295E-2</v>
      </c>
      <c r="AQ175" s="5">
        <v>2.433929638078048E-4</v>
      </c>
      <c r="AR175" s="5">
        <v>1.2942043519230054E-4</v>
      </c>
      <c r="AS175" s="5"/>
      <c r="AT175" s="5"/>
      <c r="AU175" s="5"/>
      <c r="AV175" s="5"/>
      <c r="AW175" s="5"/>
      <c r="AX175" s="5"/>
      <c r="AY175" s="5"/>
      <c r="AZ175" s="5"/>
      <c r="BA175" s="5"/>
      <c r="BB175" s="5"/>
    </row>
    <row r="176" spans="1:54" x14ac:dyDescent="0.3">
      <c r="A176" s="5">
        <v>15290</v>
      </c>
      <c r="B176" s="5"/>
      <c r="C176" s="5">
        <v>7.6195912485640989</v>
      </c>
      <c r="D176" s="5">
        <v>-2.2367526215771916E-141</v>
      </c>
      <c r="E176" s="5">
        <v>-1.6078162671177831E-134</v>
      </c>
      <c r="F176" s="5">
        <v>-5.1934291594658226E-126</v>
      </c>
      <c r="G176" s="5">
        <v>-1.83538515131044E-119</v>
      </c>
      <c r="H176" s="5">
        <v>-1.6446404705321129E-111</v>
      </c>
      <c r="I176" s="5">
        <v>-2.6138591512252182E-105</v>
      </c>
      <c r="J176" s="5">
        <v>-8.7203128487601076E-98</v>
      </c>
      <c r="K176" s="5">
        <v>-1.044200958805521E-91</v>
      </c>
      <c r="L176" s="5">
        <v>-8.3952164025694194E-85</v>
      </c>
      <c r="M176" s="5">
        <v>-2.589599489265923E-79</v>
      </c>
      <c r="N176" s="5">
        <v>-1.6415210474158116E-72</v>
      </c>
      <c r="O176" s="5">
        <v>-1.2408447336040945E-67</v>
      </c>
      <c r="P176" s="5">
        <v>-1.1673951253600687E-61</v>
      </c>
      <c r="Q176" s="5">
        <v>-9.3972417205815898E-57</v>
      </c>
      <c r="R176" s="5">
        <v>-1.8590997582924209E-51</v>
      </c>
      <c r="S176" s="5">
        <v>4.6069569904430669E-47</v>
      </c>
      <c r="T176" s="5">
        <v>-4.9218762695645068E-42</v>
      </c>
      <c r="U176" s="5">
        <v>-1.4656961044585319E-37</v>
      </c>
      <c r="V176" s="5">
        <v>-7.1746591984756211E-34</v>
      </c>
      <c r="W176" s="5">
        <v>-3.2450214854099775E-30</v>
      </c>
      <c r="X176" s="5">
        <v>5.494495684326266E-27</v>
      </c>
      <c r="Y176" s="5">
        <v>9.0692187593923783E-23</v>
      </c>
      <c r="Z176" s="5">
        <v>3.9019040889570251E-19</v>
      </c>
      <c r="AA176" s="5">
        <v>-2.2574159128523192E-17</v>
      </c>
      <c r="AB176" s="5">
        <v>2.5723734437849935E-13</v>
      </c>
      <c r="AC176" s="5">
        <v>-9.4599292194446056E-14</v>
      </c>
      <c r="AD176" s="5">
        <v>-1.3872178733351841E-9</v>
      </c>
      <c r="AE176" s="5">
        <v>1.2717305822593515E-6</v>
      </c>
      <c r="AF176" s="5">
        <v>1.4204945896414528E-4</v>
      </c>
      <c r="AG176" s="5">
        <v>8.658480569527135E-4</v>
      </c>
      <c r="AH176" s="5">
        <v>5.6017134734406317E-2</v>
      </c>
      <c r="AI176" s="5">
        <v>0.16552997369739467</v>
      </c>
      <c r="AJ176" s="5">
        <v>1.1415107974301999</v>
      </c>
      <c r="AK176" s="5">
        <v>1.1174665122995897</v>
      </c>
      <c r="AL176" s="5">
        <v>8.8979650140221196</v>
      </c>
      <c r="AM176" s="5">
        <v>1.6056148277029656</v>
      </c>
      <c r="AN176" s="5">
        <v>2.0422818048615503</v>
      </c>
      <c r="AO176" s="5">
        <v>4.937842270486615E-2</v>
      </c>
      <c r="AP176" s="5">
        <v>0.16167343280924412</v>
      </c>
      <c r="AQ176" s="5">
        <v>4.5854972322773935E-4</v>
      </c>
      <c r="AR176" s="5">
        <v>2.7685928319006251E-4</v>
      </c>
      <c r="AS176" s="5"/>
      <c r="AT176" s="5"/>
      <c r="AU176" s="5"/>
      <c r="AV176" s="5"/>
      <c r="AW176" s="5"/>
      <c r="AX176" s="5"/>
      <c r="AY176" s="5"/>
      <c r="AZ176" s="5"/>
      <c r="BA176" s="5"/>
      <c r="BB176" s="5"/>
    </row>
    <row r="177" spans="1:54" x14ac:dyDescent="0.3">
      <c r="A177" s="5">
        <v>15280</v>
      </c>
      <c r="B177" s="5"/>
      <c r="C177" s="5">
        <v>7.6934988590739755</v>
      </c>
      <c r="D177" s="5">
        <v>-3.913462633375215E-143</v>
      </c>
      <c r="E177" s="5">
        <v>-3.1481170648669257E-136</v>
      </c>
      <c r="F177" s="5">
        <v>-1.1383721493632333E-127</v>
      </c>
      <c r="G177" s="5">
        <v>-4.5052416485731626E-121</v>
      </c>
      <c r="H177" s="5">
        <v>-4.5223978984249625E-113</v>
      </c>
      <c r="I177" s="5">
        <v>-8.0544124718418817E-107</v>
      </c>
      <c r="J177" s="5">
        <v>-3.0122116360675068E-99</v>
      </c>
      <c r="K177" s="5">
        <v>-4.0447153760819802E-93</v>
      </c>
      <c r="L177" s="5">
        <v>-3.6478406768785648E-86</v>
      </c>
      <c r="M177" s="5">
        <v>-1.262662212688402E-80</v>
      </c>
      <c r="N177" s="5">
        <v>-8.9846899402838756E-74</v>
      </c>
      <c r="O177" s="5">
        <v>-7.6265565497279412E-69</v>
      </c>
      <c r="P177" s="5">
        <v>-8.0600294561592673E-63</v>
      </c>
      <c r="Q177" s="5">
        <v>-7.2908988694710314E-58</v>
      </c>
      <c r="R177" s="5">
        <v>-1.6214384226505106E-52</v>
      </c>
      <c r="S177" s="5">
        <v>4.5184047692288719E-48</v>
      </c>
      <c r="T177" s="5">
        <v>-5.4304017421089604E-43</v>
      </c>
      <c r="U177" s="5">
        <v>-1.8198414303038112E-38</v>
      </c>
      <c r="V177" s="5">
        <v>-1.0028552929417005E-34</v>
      </c>
      <c r="W177" s="5">
        <v>-5.1081303876219291E-31</v>
      </c>
      <c r="X177" s="5">
        <v>9.7440759272316855E-28</v>
      </c>
      <c r="Y177" s="5">
        <v>1.812646660763667E-23</v>
      </c>
      <c r="Z177" s="5">
        <v>8.792520097868362E-20</v>
      </c>
      <c r="AA177" s="5">
        <v>-5.7372785820839246E-18</v>
      </c>
      <c r="AB177" s="5">
        <v>7.3765121314639556E-14</v>
      </c>
      <c r="AC177" s="5">
        <v>-3.0619195503415284E-14</v>
      </c>
      <c r="AD177" s="5">
        <v>-5.0699844133954113E-10</v>
      </c>
      <c r="AE177" s="5">
        <v>5.2502671772695617E-7</v>
      </c>
      <c r="AF177" s="5">
        <v>6.6270396986716531E-5</v>
      </c>
      <c r="AG177" s="5">
        <v>4.5665247889732917E-4</v>
      </c>
      <c r="AH177" s="5">
        <v>3.3411864525040011E-2</v>
      </c>
      <c r="AI177" s="5">
        <v>0.11170299221554443</v>
      </c>
      <c r="AJ177" s="5">
        <v>0.87186711196867395</v>
      </c>
      <c r="AK177" s="5">
        <v>0.96641086064351245</v>
      </c>
      <c r="AL177" s="5">
        <v>8.7166786184214811</v>
      </c>
      <c r="AM177" s="5">
        <v>1.7824278571796639</v>
      </c>
      <c r="AN177" s="5">
        <v>2.5702470469392864</v>
      </c>
      <c r="AO177" s="5">
        <v>7.0479782980980829E-2</v>
      </c>
      <c r="AP177" s="5">
        <v>0.26182726580718685</v>
      </c>
      <c r="AQ177" s="5">
        <v>8.4293372992029177E-4</v>
      </c>
      <c r="AR177" s="5">
        <v>5.7793634101487869E-4</v>
      </c>
      <c r="AS177" s="5"/>
      <c r="AT177" s="5"/>
      <c r="AU177" s="5"/>
      <c r="AV177" s="5"/>
      <c r="AW177" s="5"/>
      <c r="AX177" s="5"/>
      <c r="AY177" s="5"/>
      <c r="AZ177" s="5"/>
      <c r="BA177" s="5"/>
      <c r="BB177" s="5"/>
    </row>
    <row r="178" spans="1:54" x14ac:dyDescent="0.3">
      <c r="A178" s="5">
        <v>15270</v>
      </c>
      <c r="B178" s="5"/>
      <c r="C178" s="5">
        <v>7.7426396625159937</v>
      </c>
      <c r="D178" s="5">
        <v>-6.660219597727955E-145</v>
      </c>
      <c r="E178" s="5">
        <v>-5.9962736431879525E-138</v>
      </c>
      <c r="F178" s="5">
        <v>-2.4275183193994353E-129</v>
      </c>
      <c r="G178" s="5">
        <v>-1.0759432232473461E-122</v>
      </c>
      <c r="H178" s="5">
        <v>-1.2099829080007383E-114</v>
      </c>
      <c r="I178" s="5">
        <v>-2.4150748424209211E-108</v>
      </c>
      <c r="J178" s="5">
        <v>-1.0125498491562577E-100</v>
      </c>
      <c r="K178" s="5">
        <v>-1.5247615427093202E-94</v>
      </c>
      <c r="L178" s="5">
        <v>-1.5427039142243401E-87</v>
      </c>
      <c r="M178" s="5">
        <v>-5.9926275442426018E-82</v>
      </c>
      <c r="N178" s="5">
        <v>-4.7870517019672596E-75</v>
      </c>
      <c r="O178" s="5">
        <v>-4.5633197234550372E-70</v>
      </c>
      <c r="P178" s="5">
        <v>-5.4178851980422965E-64</v>
      </c>
      <c r="Q178" s="5">
        <v>-5.5076880320325491E-59</v>
      </c>
      <c r="R178" s="5">
        <v>-1.3770162852098569E-53</v>
      </c>
      <c r="S178" s="5">
        <v>4.3154921409376088E-49</v>
      </c>
      <c r="T178" s="5">
        <v>-5.8350008310984353E-44</v>
      </c>
      <c r="U178" s="5">
        <v>-2.2007181895768892E-39</v>
      </c>
      <c r="V178" s="5">
        <v>-1.3653695620749165E-35</v>
      </c>
      <c r="W178" s="5">
        <v>-7.8327652195340423E-32</v>
      </c>
      <c r="X178" s="5">
        <v>1.6834340618153363E-28</v>
      </c>
      <c r="Y178" s="5">
        <v>3.5296615014544699E-24</v>
      </c>
      <c r="Z178" s="5">
        <v>1.9304603155933356E-20</v>
      </c>
      <c r="AA178" s="5">
        <v>-1.420840194057093E-18</v>
      </c>
      <c r="AB178" s="5">
        <v>2.0613292404046481E-14</v>
      </c>
      <c r="AC178" s="5">
        <v>-9.6585815695302063E-15</v>
      </c>
      <c r="AD178" s="5">
        <v>-1.8059960558663403E-10</v>
      </c>
      <c r="AE178" s="5">
        <v>2.1127619477223992E-7</v>
      </c>
      <c r="AF178" s="5">
        <v>3.0138191744810444E-5</v>
      </c>
      <c r="AG178" s="5">
        <v>2.3479154500931847E-4</v>
      </c>
      <c r="AH178" s="5">
        <v>1.9429785958502345E-2</v>
      </c>
      <c r="AI178" s="5">
        <v>7.3498004304680953E-2</v>
      </c>
      <c r="AJ178" s="5">
        <v>0.64934926940488347</v>
      </c>
      <c r="AK178" s="5">
        <v>0.8150461472712045</v>
      </c>
      <c r="AL178" s="5">
        <v>8.3279848280453894</v>
      </c>
      <c r="AM178" s="5">
        <v>1.9299526680690267</v>
      </c>
      <c r="AN178" s="5">
        <v>3.1552505237189932</v>
      </c>
      <c r="AO178" s="5">
        <v>9.8135800722612299E-2</v>
      </c>
      <c r="AP178" s="5">
        <v>0.41367812481291766</v>
      </c>
      <c r="AQ178" s="5">
        <v>1.5118473074127929E-3</v>
      </c>
      <c r="AR178" s="5">
        <v>1.1771845840042052E-3</v>
      </c>
      <c r="AS178" s="5"/>
      <c r="AT178" s="5"/>
      <c r="AU178" s="5"/>
      <c r="AV178" s="5"/>
      <c r="AW178" s="5"/>
      <c r="AX178" s="5"/>
      <c r="AY178" s="5"/>
      <c r="AZ178" s="5"/>
      <c r="BA178" s="5"/>
      <c r="BB178" s="5"/>
    </row>
    <row r="179" spans="1:54" x14ac:dyDescent="0.3">
      <c r="A179" s="5">
        <v>15260</v>
      </c>
      <c r="B179" s="5"/>
      <c r="C179" s="5">
        <v>7.7758911385031038</v>
      </c>
      <c r="D179" s="5">
        <v>-1.1024963584539588E-146</v>
      </c>
      <c r="E179" s="5">
        <v>-1.1109776138186942E-139</v>
      </c>
      <c r="F179" s="5">
        <v>-5.0357735747421606E-131</v>
      </c>
      <c r="G179" s="5">
        <v>-2.4998748614813296E-124</v>
      </c>
      <c r="H179" s="5">
        <v>-3.1497760245288348E-116</v>
      </c>
      <c r="I179" s="5">
        <v>-7.0461147562606128E-110</v>
      </c>
      <c r="J179" s="5">
        <v>-3.3120909215008123E-102</v>
      </c>
      <c r="K179" s="5">
        <v>-5.5937546218473405E-96</v>
      </c>
      <c r="L179" s="5">
        <v>-6.3496462364377212E-89</v>
      </c>
      <c r="M179" s="5">
        <v>-2.7682188814131597E-83</v>
      </c>
      <c r="N179" s="5">
        <v>-2.4826705258375684E-76</v>
      </c>
      <c r="O179" s="5">
        <v>-2.6579833519247674E-71</v>
      </c>
      <c r="P179" s="5">
        <v>-3.5454799324034601E-65</v>
      </c>
      <c r="Q179" s="5">
        <v>-4.0508192520340491E-60</v>
      </c>
      <c r="R179" s="5">
        <v>-1.1386658043792665E-54</v>
      </c>
      <c r="S179" s="5">
        <v>4.013539359877795E-50</v>
      </c>
      <c r="T179" s="5">
        <v>-6.1056991508356854E-45</v>
      </c>
      <c r="U179" s="5">
        <v>-2.5918774043657937E-40</v>
      </c>
      <c r="V179" s="5">
        <v>-1.8105687708691939E-36</v>
      </c>
      <c r="W179" s="5">
        <v>-1.1699166884161752E-32</v>
      </c>
      <c r="X179" s="5">
        <v>2.8331670910971835E-29</v>
      </c>
      <c r="Y179" s="5">
        <v>6.6958795061869262E-25</v>
      </c>
      <c r="Z179" s="5">
        <v>4.1294974697920283E-21</v>
      </c>
      <c r="AA179" s="5">
        <v>-3.4285272371453288E-19</v>
      </c>
      <c r="AB179" s="5">
        <v>5.6130783516681288E-15</v>
      </c>
      <c r="AC179" s="5">
        <v>-2.9691000955740384E-15</v>
      </c>
      <c r="AD179" s="5">
        <v>-6.2697967806515001E-11</v>
      </c>
      <c r="AE179" s="5">
        <v>8.2866866126787426E-8</v>
      </c>
      <c r="AF179" s="5">
        <v>1.3360133625319913E-5</v>
      </c>
      <c r="AG179" s="5">
        <v>1.1768198749593576E-4</v>
      </c>
      <c r="AH179" s="5">
        <v>1.101542495021721E-2</v>
      </c>
      <c r="AI179" s="5">
        <v>4.7150615163506257E-2</v>
      </c>
      <c r="AJ179" s="5">
        <v>0.47156628628307484</v>
      </c>
      <c r="AK179" s="5">
        <v>0.67030783780888381</v>
      </c>
      <c r="AL179" s="5">
        <v>7.7595404942407686</v>
      </c>
      <c r="AM179" s="5">
        <v>2.0380936880899947</v>
      </c>
      <c r="AN179" s="5">
        <v>3.7780815980622977</v>
      </c>
      <c r="AO179" s="5">
        <v>0.1332921969407305</v>
      </c>
      <c r="AP179" s="5">
        <v>0.63761795766648344</v>
      </c>
      <c r="AQ179" s="5">
        <v>2.6455063066978838E-3</v>
      </c>
      <c r="AR179" s="5">
        <v>2.3395465682604089E-3</v>
      </c>
      <c r="AS179" s="5"/>
      <c r="AT179" s="5"/>
      <c r="AU179" s="5"/>
      <c r="AV179" s="5"/>
      <c r="AW179" s="5"/>
      <c r="AX179" s="5"/>
      <c r="AY179" s="5"/>
      <c r="AZ179" s="5"/>
      <c r="BA179" s="5"/>
      <c r="BB179" s="5"/>
    </row>
    <row r="180" spans="1:54" x14ac:dyDescent="0.3">
      <c r="A180" s="5">
        <v>15250</v>
      </c>
      <c r="B180" s="5"/>
      <c r="C180" s="5">
        <v>7.8066389493385495</v>
      </c>
      <c r="D180" s="5">
        <v>-1.775023546225154E-148</v>
      </c>
      <c r="E180" s="5">
        <v>-2.0021637323217057E-141</v>
      </c>
      <c r="F180" s="5">
        <v>-1.0161842608844993E-132</v>
      </c>
      <c r="G180" s="5">
        <v>-5.6504370827092512E-126</v>
      </c>
      <c r="H180" s="5">
        <v>-7.977142197214071E-118</v>
      </c>
      <c r="I180" s="5">
        <v>-2.0001773921393489E-111</v>
      </c>
      <c r="J180" s="5">
        <v>-1.0541934875615816E-103</v>
      </c>
      <c r="K180" s="5">
        <v>-1.996961951708173E-97</v>
      </c>
      <c r="L180" s="5">
        <v>-2.5433968469163624E-90</v>
      </c>
      <c r="M180" s="5">
        <v>-1.2445549309042568E-84</v>
      </c>
      <c r="N180" s="5">
        <v>-1.2532378797621553E-77</v>
      </c>
      <c r="O180" s="5">
        <v>-1.5070238345153244E-72</v>
      </c>
      <c r="P180" s="5">
        <v>-2.2586551253283423E-66</v>
      </c>
      <c r="Q180" s="5">
        <v>-2.9005430121634922E-61</v>
      </c>
      <c r="R180" s="5">
        <v>-9.1674752880843632E-56</v>
      </c>
      <c r="S180" s="5">
        <v>3.634581804864343E-51</v>
      </c>
      <c r="T180" s="5">
        <v>-6.2214722270726492E-46</v>
      </c>
      <c r="U180" s="5">
        <v>-2.9727708192431473E-41</v>
      </c>
      <c r="V180" s="5">
        <v>-2.3383555875815973E-37</v>
      </c>
      <c r="W180" s="5">
        <v>-1.701999222793643E-33</v>
      </c>
      <c r="X180" s="5">
        <v>4.64458420777172E-30</v>
      </c>
      <c r="Y180" s="5">
        <v>1.2374135350298144E-25</v>
      </c>
      <c r="Z180" s="5">
        <v>8.6059810237843688E-22</v>
      </c>
      <c r="AA180" s="5">
        <v>-8.0606697495991895E-20</v>
      </c>
      <c r="AB180" s="5">
        <v>1.4893281868872296E-15</v>
      </c>
      <c r="AC180" s="5">
        <v>-8.8941901139298138E-16</v>
      </c>
      <c r="AD180" s="5">
        <v>-2.121264587531429E-11</v>
      </c>
      <c r="AE180" s="5">
        <v>3.1677486351989851E-8</v>
      </c>
      <c r="AF180" s="5">
        <v>5.7726963112740131E-6</v>
      </c>
      <c r="AG180" s="5">
        <v>5.7497213189445761E-5</v>
      </c>
      <c r="AH180" s="5">
        <v>6.0880586826940943E-3</v>
      </c>
      <c r="AI180" s="5">
        <v>2.9490266803548527E-2</v>
      </c>
      <c r="AJ180" s="5">
        <v>0.33390426344399782</v>
      </c>
      <c r="AK180" s="5">
        <v>0.53754723993168452</v>
      </c>
      <c r="AL180" s="5">
        <v>7.0504665170105199</v>
      </c>
      <c r="AM180" s="5">
        <v>2.0990512873855165</v>
      </c>
      <c r="AN180" s="5">
        <v>4.4123098728939603</v>
      </c>
      <c r="AO180" s="5">
        <v>0.17659363679454601</v>
      </c>
      <c r="AP180" s="5">
        <v>0.95871074341181317</v>
      </c>
      <c r="AQ180" s="5">
        <v>4.5162176458477549E-3</v>
      </c>
      <c r="AR180" s="5">
        <v>4.5364931071914345E-3</v>
      </c>
      <c r="AS180" s="5"/>
      <c r="AT180" s="5"/>
      <c r="AU180" s="5"/>
      <c r="AV180" s="5"/>
      <c r="AW180" s="5"/>
      <c r="AX180" s="5"/>
      <c r="AY180" s="5"/>
      <c r="AZ180" s="5"/>
      <c r="BA180" s="5"/>
      <c r="BB180" s="5"/>
    </row>
    <row r="181" spans="1:54" x14ac:dyDescent="0.3">
      <c r="A181" s="5">
        <v>15240</v>
      </c>
      <c r="B181" s="5"/>
      <c r="C181" s="5">
        <v>7.8516980320871363</v>
      </c>
      <c r="D181" s="5">
        <v>-2.7793704835904417E-150</v>
      </c>
      <c r="E181" s="5">
        <v>-3.5094685951169264E-143</v>
      </c>
      <c r="F181" s="5">
        <v>-1.9946120426837263E-134</v>
      </c>
      <c r="G181" s="5">
        <v>-1.2423896688325224E-127</v>
      </c>
      <c r="H181" s="5">
        <v>-1.9654383002662713E-119</v>
      </c>
      <c r="I181" s="5">
        <v>-5.5241344469214575E-113</v>
      </c>
      <c r="J181" s="5">
        <v>-3.2647349737499012E-105</v>
      </c>
      <c r="K181" s="5">
        <v>-6.9371069679830176E-99</v>
      </c>
      <c r="L181" s="5">
        <v>-9.9141102913119865E-92</v>
      </c>
      <c r="M181" s="5">
        <v>-5.4454732264049232E-86</v>
      </c>
      <c r="N181" s="5">
        <v>-6.1572791998077277E-79</v>
      </c>
      <c r="O181" s="5">
        <v>-8.3169097649893236E-74</v>
      </c>
      <c r="P181" s="5">
        <v>-1.4006577065393782E-67</v>
      </c>
      <c r="Q181" s="5">
        <v>-2.0218840752772192E-62</v>
      </c>
      <c r="R181" s="5">
        <v>-7.1858328969492112E-57</v>
      </c>
      <c r="S181" s="5">
        <v>3.2047102385673597E-52</v>
      </c>
      <c r="T181" s="5">
        <v>-6.1729382873468837E-47</v>
      </c>
      <c r="U181" s="5">
        <v>-3.3203442624882375E-42</v>
      </c>
      <c r="V181" s="5">
        <v>-2.9411326188739867E-38</v>
      </c>
      <c r="W181" s="5">
        <v>-2.4116052614351521E-34</v>
      </c>
      <c r="X181" s="5">
        <v>7.4164822578950603E-31</v>
      </c>
      <c r="Y181" s="5">
        <v>2.2275768384345423E-26</v>
      </c>
      <c r="Z181" s="5">
        <v>1.7472232543491301E-22</v>
      </c>
      <c r="AA181" s="5">
        <v>-1.8463491708113322E-20</v>
      </c>
      <c r="AB181" s="5">
        <v>3.8502892005626912E-16</v>
      </c>
      <c r="AC181" s="5">
        <v>-2.5961882433778162E-16</v>
      </c>
      <c r="AD181" s="5">
        <v>-6.9938947778599852E-12</v>
      </c>
      <c r="AE181" s="5">
        <v>1.1801526040586809E-8</v>
      </c>
      <c r="AF181" s="5">
        <v>2.4310795730850741E-6</v>
      </c>
      <c r="AG181" s="5">
        <v>2.7382377822092741E-5</v>
      </c>
      <c r="AH181" s="5">
        <v>3.2800395933403254E-3</v>
      </c>
      <c r="AI181" s="5">
        <v>1.7981584408173958E-2</v>
      </c>
      <c r="AJ181" s="5">
        <v>0.23051248042801342</v>
      </c>
      <c r="AK181" s="5">
        <v>0.42032740020418363</v>
      </c>
      <c r="AL181" s="5">
        <v>6.2468921796152781</v>
      </c>
      <c r="AM181" s="5">
        <v>2.1082492590775264</v>
      </c>
      <c r="AN181" s="5">
        <v>5.0256991703909026</v>
      </c>
      <c r="AO181" s="5">
        <v>0.22820077641263015</v>
      </c>
      <c r="AP181" s="5">
        <v>1.4061201768092664</v>
      </c>
      <c r="AQ181" s="5">
        <v>7.521161005024174E-3</v>
      </c>
      <c r="AR181" s="5">
        <v>8.5820109780074382E-3</v>
      </c>
      <c r="AS181" s="5"/>
      <c r="AT181" s="5"/>
      <c r="AU181" s="5"/>
      <c r="AV181" s="5"/>
      <c r="AW181" s="5"/>
      <c r="AX181" s="5"/>
      <c r="AY181" s="5"/>
      <c r="AZ181" s="5"/>
      <c r="BA181" s="5"/>
      <c r="BB181" s="5"/>
    </row>
    <row r="182" spans="1:54" x14ac:dyDescent="0.3">
      <c r="A182" s="5">
        <v>15230</v>
      </c>
      <c r="B182" s="5"/>
      <c r="C182" s="5">
        <v>7.9299377491754406</v>
      </c>
      <c r="D182" s="5">
        <v>-4.2323454160627383E-152</v>
      </c>
      <c r="E182" s="5">
        <v>-5.9828433825921849E-145</v>
      </c>
      <c r="F182" s="5">
        <v>-3.8080370963119751E-136</v>
      </c>
      <c r="G182" s="5">
        <v>-2.657190757367766E-129</v>
      </c>
      <c r="H182" s="5">
        <v>-4.7107825657865595E-121</v>
      </c>
      <c r="I182" s="5">
        <v>-1.4842739818065769E-114</v>
      </c>
      <c r="J182" s="5">
        <v>-9.836991282423235E-107</v>
      </c>
      <c r="K182" s="5">
        <v>-2.3448036710452098E-100</v>
      </c>
      <c r="L182" s="5">
        <v>-3.7605008929521174E-93</v>
      </c>
      <c r="M182" s="5">
        <v>-2.3186887543894421E-87</v>
      </c>
      <c r="N182" s="5">
        <v>-2.9441673375166176E-80</v>
      </c>
      <c r="O182" s="5">
        <v>-4.467404797696415E-75</v>
      </c>
      <c r="P182" s="5">
        <v>-8.4547115305953578E-69</v>
      </c>
      <c r="Q182" s="5">
        <v>-1.3719908713598787E-63</v>
      </c>
      <c r="R182" s="5">
        <v>-5.483476048151636E-58</v>
      </c>
      <c r="S182" s="5">
        <v>2.7511109455042087E-53</v>
      </c>
      <c r="T182" s="5">
        <v>-5.9636118628261981E-48</v>
      </c>
      <c r="U182" s="5">
        <v>-3.6112472150143621E-43</v>
      </c>
      <c r="V182" s="5">
        <v>-3.6025078754154845E-39</v>
      </c>
      <c r="W182" s="5">
        <v>-3.3279234529655194E-35</v>
      </c>
      <c r="X182" s="5">
        <v>1.1534622681113489E-31</v>
      </c>
      <c r="Y182" s="5">
        <v>3.90606090111976E-27</v>
      </c>
      <c r="Z182" s="5">
        <v>3.455565954520837E-23</v>
      </c>
      <c r="AA182" s="5">
        <v>-4.1201564033229287E-21</v>
      </c>
      <c r="AB182" s="5">
        <v>9.6981289030376625E-17</v>
      </c>
      <c r="AC182" s="5">
        <v>-7.3840090013637215E-17</v>
      </c>
      <c r="AD182" s="5">
        <v>-2.2470065236667684E-12</v>
      </c>
      <c r="AE182" s="5">
        <v>4.2847100907030443E-9</v>
      </c>
      <c r="AF182" s="5">
        <v>9.9781584386049609E-7</v>
      </c>
      <c r="AG182" s="5">
        <v>1.2710461895595277E-5</v>
      </c>
      <c r="AH182" s="5">
        <v>1.7225836471288982E-3</v>
      </c>
      <c r="AI182" s="5">
        <v>1.0688418941509282E-2</v>
      </c>
      <c r="AJ182" s="5">
        <v>0.15514528288336238</v>
      </c>
      <c r="AK182" s="5">
        <v>0.32045417076726201</v>
      </c>
      <c r="AL182" s="5">
        <v>5.3970066422863976</v>
      </c>
      <c r="AM182" s="5">
        <v>2.0649017447517428</v>
      </c>
      <c r="AN182" s="5">
        <v>5.5826623372989239</v>
      </c>
      <c r="AO182" s="5">
        <v>0.28761368739810084</v>
      </c>
      <c r="AP182" s="5">
        <v>2.0116098228380612</v>
      </c>
      <c r="AQ182" s="5">
        <v>1.2218491351114283E-2</v>
      </c>
      <c r="AR182" s="5">
        <v>1.5838603627075544E-2</v>
      </c>
      <c r="AS182" s="5"/>
      <c r="AT182" s="5"/>
      <c r="AU182" s="5"/>
      <c r="AV182" s="5"/>
      <c r="AW182" s="5"/>
      <c r="AX182" s="5"/>
      <c r="AY182" s="5"/>
      <c r="AZ182" s="5"/>
      <c r="BA182" s="5"/>
      <c r="BB182" s="5"/>
    </row>
    <row r="183" spans="1:54" x14ac:dyDescent="0.3">
      <c r="A183" s="5">
        <v>15220</v>
      </c>
      <c r="B183" s="5"/>
      <c r="C183" s="5">
        <v>8.0607116734224178</v>
      </c>
      <c r="D183" s="5">
        <v>-6.2673655760630991E-154</v>
      </c>
      <c r="E183" s="5">
        <v>-9.9191708801491735E-147</v>
      </c>
      <c r="F183" s="5">
        <v>-7.0709484013174229E-138</v>
      </c>
      <c r="G183" s="5">
        <v>-5.527818747786809E-131</v>
      </c>
      <c r="H183" s="5">
        <v>-1.0983110541385642E-122</v>
      </c>
      <c r="I183" s="5">
        <v>-3.8796732403192377E-116</v>
      </c>
      <c r="J183" s="5">
        <v>-2.8836368540986162E-108</v>
      </c>
      <c r="K183" s="5">
        <v>-7.711365525648182E-102</v>
      </c>
      <c r="L183" s="5">
        <v>-1.3879289642893731E-94</v>
      </c>
      <c r="M183" s="5">
        <v>-9.607532425541892E-89</v>
      </c>
      <c r="N183" s="5">
        <v>-1.3700354032352229E-81</v>
      </c>
      <c r="O183" s="5">
        <v>-2.3354870378177057E-76</v>
      </c>
      <c r="P183" s="5">
        <v>-4.9673835513816575E-70</v>
      </c>
      <c r="Q183" s="5">
        <v>-9.0623680853845498E-65</v>
      </c>
      <c r="R183" s="5">
        <v>-4.0734630473521325E-59</v>
      </c>
      <c r="S183" s="5">
        <v>2.2992702733655156E-54</v>
      </c>
      <c r="T183" s="5">
        <v>-5.6094861603953753E-49</v>
      </c>
      <c r="U183" s="5">
        <v>-3.8243831724342684E-44</v>
      </c>
      <c r="V183" s="5">
        <v>-4.296939569292998E-40</v>
      </c>
      <c r="W183" s="5">
        <v>-4.4723771262557003E-36</v>
      </c>
      <c r="X183" s="5">
        <v>1.7471931583137553E-32</v>
      </c>
      <c r="Y183" s="5">
        <v>6.6713180390010698E-28</v>
      </c>
      <c r="Z183" s="5">
        <v>6.6571848782728221E-24</v>
      </c>
      <c r="AA183" s="5">
        <v>-8.9567128580270207E-22</v>
      </c>
      <c r="AB183" s="5">
        <v>2.3798642255115808E-17</v>
      </c>
      <c r="AC183" s="5">
        <v>-2.0462210016177128E-17</v>
      </c>
      <c r="AD183" s="5">
        <v>-7.0344252485429042E-13</v>
      </c>
      <c r="AE183" s="5">
        <v>1.5159282197413269E-9</v>
      </c>
      <c r="AF183" s="5">
        <v>3.9912646554810204E-7</v>
      </c>
      <c r="AG183" s="5">
        <v>5.7503663781698545E-6</v>
      </c>
      <c r="AH183" s="5">
        <v>8.8178107811965017E-4</v>
      </c>
      <c r="AI183" s="5">
        <v>6.1931775027677296E-3</v>
      </c>
      <c r="AJ183" s="5">
        <v>0.10179646468799568</v>
      </c>
      <c r="AK183" s="5">
        <v>0.23819338676688986</v>
      </c>
      <c r="AL183" s="5">
        <v>4.5463525610531734</v>
      </c>
      <c r="AM183" s="5">
        <v>1.9721222428048262</v>
      </c>
      <c r="AN183" s="5">
        <v>6.0475454938814135</v>
      </c>
      <c r="AO183" s="5">
        <v>0.35353378161347171</v>
      </c>
      <c r="AP183" s="5">
        <v>2.8069206480803777</v>
      </c>
      <c r="AQ183" s="5">
        <v>1.9362063027737252E-2</v>
      </c>
      <c r="AR183" s="5">
        <v>2.8515595339992282E-2</v>
      </c>
      <c r="AS183" s="5"/>
      <c r="AT183" s="5"/>
      <c r="AU183" s="5"/>
      <c r="AV183" s="5"/>
      <c r="AW183" s="5"/>
      <c r="AX183" s="5"/>
      <c r="AY183" s="5"/>
      <c r="AZ183" s="5"/>
      <c r="BA183" s="5"/>
      <c r="BB183" s="5"/>
    </row>
    <row r="184" spans="1:54" x14ac:dyDescent="0.3">
      <c r="A184" s="5">
        <v>15210</v>
      </c>
      <c r="B184" s="5"/>
      <c r="C184" s="5">
        <v>8.2621609577615907</v>
      </c>
      <c r="D184" s="5">
        <v>-9.0247477970538126E-156</v>
      </c>
      <c r="E184" s="5">
        <v>-1.5992688561895948E-148</v>
      </c>
      <c r="F184" s="5">
        <v>-1.2769234953438634E-139</v>
      </c>
      <c r="G184" s="5">
        <v>-1.1184794424589018E-132</v>
      </c>
      <c r="H184" s="5">
        <v>-2.4907683304123884E-124</v>
      </c>
      <c r="I184" s="5">
        <v>-9.8647149488114237E-118</v>
      </c>
      <c r="J184" s="5">
        <v>-8.2235605333996917E-110</v>
      </c>
      <c r="K184" s="5">
        <v>-2.4673454928475629E-103</v>
      </c>
      <c r="L184" s="5">
        <v>-4.9842013716804362E-96</v>
      </c>
      <c r="M184" s="5">
        <v>-3.8736563137266046E-90</v>
      </c>
      <c r="N184" s="5">
        <v>-6.2040321309178201E-83</v>
      </c>
      <c r="O184" s="5">
        <v>-1.1882444396804448E-77</v>
      </c>
      <c r="P184" s="5">
        <v>-2.8405085231321276E-71</v>
      </c>
      <c r="Q184" s="5">
        <v>-5.8264644895086633E-66</v>
      </c>
      <c r="R184" s="5">
        <v>-2.945629169916936E-60</v>
      </c>
      <c r="S184" s="5">
        <v>1.8707339979657259E-55</v>
      </c>
      <c r="T184" s="5">
        <v>-5.1370125202932539E-50</v>
      </c>
      <c r="U184" s="5">
        <v>-3.9434219693214968E-45</v>
      </c>
      <c r="V184" s="5">
        <v>-4.9906277165400159E-41</v>
      </c>
      <c r="W184" s="5">
        <v>-5.8530088470199813E-37</v>
      </c>
      <c r="X184" s="5">
        <v>2.5774383172917627E-33</v>
      </c>
      <c r="Y184" s="5">
        <v>1.1097582386154434E-28</v>
      </c>
      <c r="Z184" s="5">
        <v>1.2492245791467628E-24</v>
      </c>
      <c r="AA184" s="5">
        <v>-1.8966908673991275E-22</v>
      </c>
      <c r="AB184" s="5">
        <v>5.6893670345547568E-18</v>
      </c>
      <c r="AC184" s="5">
        <v>-5.5245270084829989E-18</v>
      </c>
      <c r="AD184" s="5">
        <v>-2.1457047270519066E-13</v>
      </c>
      <c r="AE184" s="5">
        <v>5.2262214456225151E-10</v>
      </c>
      <c r="AF184" s="5">
        <v>1.5558139626334326E-7</v>
      </c>
      <c r="AG184" s="5">
        <v>2.5354313315949311E-6</v>
      </c>
      <c r="AH184" s="5">
        <v>4.3994525971728578E-4</v>
      </c>
      <c r="AI184" s="5">
        <v>3.4978918057791014E-3</v>
      </c>
      <c r="AJ184" s="5">
        <v>6.511110831684995E-2</v>
      </c>
      <c r="AK184" s="5">
        <v>0.17260657931448214</v>
      </c>
      <c r="AL184" s="5">
        <v>3.7339875403499994</v>
      </c>
      <c r="AM184" s="5">
        <v>1.8365539965213156</v>
      </c>
      <c r="AN184" s="5">
        <v>6.3883442521928249</v>
      </c>
      <c r="AO184" s="5">
        <v>0.42379881993737784</v>
      </c>
      <c r="AP184" s="5">
        <v>3.8199719139999386</v>
      </c>
      <c r="AQ184" s="5">
        <v>2.9927168683125845E-2</v>
      </c>
      <c r="AR184" s="5">
        <v>5.0080007606635168E-2</v>
      </c>
      <c r="AS184" s="5"/>
      <c r="AT184" s="5"/>
      <c r="AU184" s="5"/>
      <c r="AV184" s="5"/>
      <c r="AW184" s="5"/>
      <c r="AX184" s="5"/>
      <c r="AY184" s="5"/>
      <c r="AZ184" s="5"/>
      <c r="BA184" s="5"/>
      <c r="BB184" s="5"/>
    </row>
    <row r="185" spans="1:54" x14ac:dyDescent="0.3">
      <c r="A185" s="5">
        <v>15200</v>
      </c>
      <c r="B185" s="5"/>
      <c r="C185" s="5">
        <v>8.5494425375336327</v>
      </c>
      <c r="D185" s="5">
        <v>-1.2635954451305964E-157</v>
      </c>
      <c r="E185" s="5">
        <v>-2.5073953076603483E-150</v>
      </c>
      <c r="F185" s="5">
        <v>-2.2425373945597256E-141</v>
      </c>
      <c r="G185" s="5">
        <v>-2.2010114631167516E-134</v>
      </c>
      <c r="H185" s="5">
        <v>-5.4940673543624705E-126</v>
      </c>
      <c r="I185" s="5">
        <v>-2.4398283286945324E-119</v>
      </c>
      <c r="J185" s="5">
        <v>-2.2813784247412663E-111</v>
      </c>
      <c r="K185" s="5">
        <v>-7.6803254536609945E-105</v>
      </c>
      <c r="L185" s="5">
        <v>-1.74143741649561E-97</v>
      </c>
      <c r="M185" s="5">
        <v>-1.5196631448984981E-91</v>
      </c>
      <c r="N185" s="5">
        <v>-2.7337983302620694E-84</v>
      </c>
      <c r="O185" s="5">
        <v>-5.8832537008636784E-79</v>
      </c>
      <c r="P185" s="5">
        <v>-1.5808160103081765E-72</v>
      </c>
      <c r="Q185" s="5">
        <v>-3.6460180102375066E-67</v>
      </c>
      <c r="R185" s="5">
        <v>-2.0733672657622278E-61</v>
      </c>
      <c r="S185" s="5">
        <v>1.4816704055996406E-56</v>
      </c>
      <c r="T185" s="5">
        <v>-4.5798315283980834E-51</v>
      </c>
      <c r="U185" s="5">
        <v>-3.95886166170675E-46</v>
      </c>
      <c r="V185" s="5">
        <v>-5.6437831083755308E-42</v>
      </c>
      <c r="W185" s="5">
        <v>-7.4588737045931759E-38</v>
      </c>
      <c r="X185" s="5">
        <v>3.7027394620536744E-34</v>
      </c>
      <c r="Y185" s="5">
        <v>1.7979058063766425E-29</v>
      </c>
      <c r="Z185" s="5">
        <v>2.2832142486201753E-25</v>
      </c>
      <c r="AA185" s="5">
        <v>-3.9123276980800526E-23</v>
      </c>
      <c r="AB185" s="5">
        <v>1.3249550015971268E-18</v>
      </c>
      <c r="AC185" s="5">
        <v>-1.4531077385639771E-18</v>
      </c>
      <c r="AD185" s="5">
        <v>-6.3768515115294948E-14</v>
      </c>
      <c r="AE185" s="5">
        <v>1.7556055798101901E-10</v>
      </c>
      <c r="AF185" s="5">
        <v>5.9097601764048586E-8</v>
      </c>
      <c r="AG185" s="5">
        <v>1.0894528397393133E-6</v>
      </c>
      <c r="AH185" s="5">
        <v>2.1393018221565994E-4</v>
      </c>
      <c r="AI185" s="5">
        <v>1.9256182213331294E-3</v>
      </c>
      <c r="AJ185" s="5">
        <v>4.0596069243443805E-2</v>
      </c>
      <c r="AK185" s="5">
        <v>0.12193465284187396</v>
      </c>
      <c r="AL185" s="5">
        <v>2.9899266716805366</v>
      </c>
      <c r="AM185" s="5">
        <v>1.6675826755488479</v>
      </c>
      <c r="AN185" s="5">
        <v>6.580324062299395</v>
      </c>
      <c r="AO185" s="5">
        <v>0.49542109013267749</v>
      </c>
      <c r="AP185" s="5">
        <v>5.0700514490770612</v>
      </c>
      <c r="AQ185" s="5">
        <v>4.5116786060042539E-2</v>
      </c>
      <c r="AR185" s="5">
        <v>8.5790921053900543E-2</v>
      </c>
      <c r="AS185" s="5"/>
      <c r="AT185" s="5"/>
      <c r="AU185" s="5"/>
      <c r="AV185" s="5"/>
      <c r="AW185" s="5"/>
      <c r="AX185" s="5"/>
      <c r="AY185" s="5"/>
      <c r="AZ185" s="5"/>
      <c r="BA185" s="5"/>
      <c r="BB185" s="5"/>
    </row>
    <row r="186" spans="1:54" x14ac:dyDescent="0.3">
      <c r="A186" s="5">
        <v>15190</v>
      </c>
      <c r="B186" s="5"/>
      <c r="C186" s="5">
        <v>8.9329516519297361</v>
      </c>
      <c r="D186" s="5">
        <v>-1.7202070134384312E-159</v>
      </c>
      <c r="E186" s="5">
        <v>-3.8225762232336644E-152</v>
      </c>
      <c r="F186" s="5">
        <v>-3.8298252073088274E-143</v>
      </c>
      <c r="G186" s="5">
        <v>-4.2122444824221527E-136</v>
      </c>
      <c r="H186" s="5">
        <v>-1.1786482377296456E-127</v>
      </c>
      <c r="I186" s="5">
        <v>-5.8694350855357635E-121</v>
      </c>
      <c r="J186" s="5">
        <v>-6.1564433387642611E-113</v>
      </c>
      <c r="K186" s="5">
        <v>-2.3257193960371638E-106</v>
      </c>
      <c r="L186" s="5">
        <v>-5.9194479892334888E-99</v>
      </c>
      <c r="M186" s="5">
        <v>-5.8005307698997644E-93</v>
      </c>
      <c r="N186" s="5">
        <v>-1.1721583360023755E-85</v>
      </c>
      <c r="O186" s="5">
        <v>-2.8345886693705339E-80</v>
      </c>
      <c r="P186" s="5">
        <v>-8.5617127609723247E-74</v>
      </c>
      <c r="Q186" s="5">
        <v>-2.2205478221200599E-68</v>
      </c>
      <c r="R186" s="5">
        <v>-1.420481683191761E-62</v>
      </c>
      <c r="S186" s="5">
        <v>1.1423156615446034E-57</v>
      </c>
      <c r="T186" s="5">
        <v>-3.9748172368022895E-52</v>
      </c>
      <c r="U186" s="5">
        <v>-3.8692796132693041E-47</v>
      </c>
      <c r="V186" s="5">
        <v>-6.2141567993952077E-43</v>
      </c>
      <c r="W186" s="5">
        <v>-9.2554645068201128E-39</v>
      </c>
      <c r="X186" s="5">
        <v>5.1799214048776854E-35</v>
      </c>
      <c r="Y186" s="5">
        <v>2.8366450093284501E-30</v>
      </c>
      <c r="Z186" s="5">
        <v>4.0643095024439415E-26</v>
      </c>
      <c r="AA186" s="5">
        <v>-7.8603598558212513E-24</v>
      </c>
      <c r="AB186" s="5">
        <v>3.0056715509795258E-19</v>
      </c>
      <c r="AC186" s="5">
        <v>-3.7233900722034609E-19</v>
      </c>
      <c r="AD186" s="5">
        <v>-1.8463564972260274E-14</v>
      </c>
      <c r="AE186" s="5">
        <v>5.7461111026461187E-11</v>
      </c>
      <c r="AF186" s="5">
        <v>2.1873843304589985E-8</v>
      </c>
      <c r="AG186" s="5">
        <v>4.5618741798917446E-7</v>
      </c>
      <c r="AH186" s="5">
        <v>1.0138159426960431E-4</v>
      </c>
      <c r="AI186" s="5">
        <v>1.0331969236616529E-3</v>
      </c>
      <c r="AJ186" s="5">
        <v>2.4671614183167104E-2</v>
      </c>
      <c r="AK186" s="5">
        <v>8.3968680100488552E-2</v>
      </c>
      <c r="AL186" s="5">
        <v>2.3340190877169307</v>
      </c>
      <c r="AM186" s="5">
        <v>1.476261083027699</v>
      </c>
      <c r="AN186" s="5">
        <v>6.6089797980365237</v>
      </c>
      <c r="AO186" s="5">
        <v>0.56474653739074721</v>
      </c>
      <c r="AP186" s="5">
        <v>6.562437621611851</v>
      </c>
      <c r="AQ186" s="5">
        <v>6.6335760131443849E-2</v>
      </c>
      <c r="AR186" s="5">
        <v>0.14334806502398495</v>
      </c>
      <c r="AS186" s="5"/>
      <c r="AT186" s="5"/>
      <c r="AU186" s="5"/>
      <c r="AV186" s="5"/>
      <c r="AW186" s="5"/>
      <c r="AX186" s="5"/>
      <c r="AY186" s="5"/>
      <c r="AZ186" s="5"/>
      <c r="BA186" s="5"/>
      <c r="BB186" s="5"/>
    </row>
    <row r="187" spans="1:54" x14ac:dyDescent="0.3">
      <c r="A187" s="5">
        <v>15180</v>
      </c>
      <c r="B187" s="5"/>
      <c r="C187" s="5">
        <v>9.416667100333818</v>
      </c>
      <c r="D187" s="5">
        <v>-2.2768255616470354E-161</v>
      </c>
      <c r="E187" s="5">
        <v>-5.6662829332912303E-154</v>
      </c>
      <c r="F187" s="5">
        <v>-6.3600340363639648E-145</v>
      </c>
      <c r="G187" s="5">
        <v>-7.8393242672590725E-138</v>
      </c>
      <c r="H187" s="5">
        <v>-2.4591266677314655E-129</v>
      </c>
      <c r="I187" s="5">
        <v>-1.3733225617292819E-122</v>
      </c>
      <c r="J187" s="5">
        <v>-1.615974557637783E-114</v>
      </c>
      <c r="K187" s="5">
        <v>-6.8507802700972189E-108</v>
      </c>
      <c r="L187" s="5">
        <v>-1.9574588226835457E-100</v>
      </c>
      <c r="M187" s="5">
        <v>-2.1540678707712215E-94</v>
      </c>
      <c r="N187" s="5">
        <v>-4.8900194586487918E-87</v>
      </c>
      <c r="O187" s="5">
        <v>-1.3289247023366539E-81</v>
      </c>
      <c r="P187" s="5">
        <v>-4.5124385124235695E-75</v>
      </c>
      <c r="Q187" s="5">
        <v>-1.3161528495133967E-69</v>
      </c>
      <c r="R187" s="5">
        <v>-9.4718231026487943E-64</v>
      </c>
      <c r="S187" s="5">
        <v>8.5722131825424304E-59</v>
      </c>
      <c r="T187" s="5">
        <v>-3.3580797402461768E-53</v>
      </c>
      <c r="U187" s="5">
        <v>-3.6815445321934345E-48</v>
      </c>
      <c r="V187" s="5">
        <v>-6.6614432815509548E-44</v>
      </c>
      <c r="W187" s="5">
        <v>-1.1182312061691955E-39</v>
      </c>
      <c r="X187" s="5">
        <v>7.056119084022174E-36</v>
      </c>
      <c r="Y187" s="5">
        <v>4.3583305063086028E-31</v>
      </c>
      <c r="Z187" s="5">
        <v>7.0459329357606283E-27</v>
      </c>
      <c r="AA187" s="5">
        <v>-1.5381400391551929E-24</v>
      </c>
      <c r="AB187" s="5">
        <v>6.6414496325500686E-20</v>
      </c>
      <c r="AC187" s="5">
        <v>-9.293837301051906E-20</v>
      </c>
      <c r="AD187" s="5">
        <v>-5.2080550941411574E-15</v>
      </c>
      <c r="AE187" s="5">
        <v>1.8323435384068592E-11</v>
      </c>
      <c r="AF187" s="5">
        <v>7.8886252162041621E-9</v>
      </c>
      <c r="AG187" s="5">
        <v>1.8613774251331381E-7</v>
      </c>
      <c r="AH187" s="5">
        <v>4.6820693469989171E-5</v>
      </c>
      <c r="AI187" s="5">
        <v>5.40285366109821E-4</v>
      </c>
      <c r="AJ187" s="5">
        <v>1.4614163288956695E-2</v>
      </c>
      <c r="AK187" s="5">
        <v>5.6364552195657766E-2</v>
      </c>
      <c r="AL187" s="5">
        <v>1.7761624468804906</v>
      </c>
      <c r="AM187" s="5">
        <v>1.2741171435303573</v>
      </c>
      <c r="AN187" s="5">
        <v>6.4718442067016664</v>
      </c>
      <c r="AO187" s="5">
        <v>0.62773358530582135</v>
      </c>
      <c r="AP187" s="5">
        <v>8.2831790005177819</v>
      </c>
      <c r="AQ187" s="5">
        <v>9.5120200419878689E-2</v>
      </c>
      <c r="AR187" s="5">
        <v>0.23361160172275991</v>
      </c>
      <c r="AS187" s="5"/>
      <c r="AT187" s="5"/>
      <c r="AU187" s="5"/>
      <c r="AV187" s="5"/>
      <c r="AW187" s="5"/>
      <c r="AX187" s="5"/>
      <c r="AY187" s="5"/>
      <c r="AZ187" s="5"/>
      <c r="BA187" s="5"/>
      <c r="BB187" s="5"/>
    </row>
    <row r="188" spans="1:54" x14ac:dyDescent="0.3">
      <c r="A188" s="5">
        <v>15170</v>
      </c>
      <c r="B188" s="5"/>
      <c r="C188" s="5">
        <v>9.9968287942795335</v>
      </c>
      <c r="D188" s="5">
        <v>-2.929758530671623E-163</v>
      </c>
      <c r="E188" s="5">
        <v>-8.1663088318784227E-156</v>
      </c>
      <c r="F188" s="5">
        <v>-1.026970292677158E-146</v>
      </c>
      <c r="G188" s="5">
        <v>-1.4187120314756318E-139</v>
      </c>
      <c r="H188" s="5">
        <v>-4.9895440111910666E-131</v>
      </c>
      <c r="I188" s="5">
        <v>-3.1251069142197288E-124</v>
      </c>
      <c r="J188" s="5">
        <v>-4.1256095743947411E-116</v>
      </c>
      <c r="K188" s="5">
        <v>-1.9629296612539296E-109</v>
      </c>
      <c r="L188" s="5">
        <v>-6.2967889361445347E-102</v>
      </c>
      <c r="M188" s="5">
        <v>-7.7821447760013089E-96</v>
      </c>
      <c r="N188" s="5">
        <v>-1.9847987098718092E-88</v>
      </c>
      <c r="O188" s="5">
        <v>-6.0621360322077176E-83</v>
      </c>
      <c r="P188" s="5">
        <v>-2.314250782997195E-76</v>
      </c>
      <c r="Q188" s="5">
        <v>-7.5916225926810564E-71</v>
      </c>
      <c r="R188" s="5">
        <v>-6.1467749178027782E-65</v>
      </c>
      <c r="S188" s="5">
        <v>6.2610820863952029E-60</v>
      </c>
      <c r="T188" s="5">
        <v>-2.7615210831122749E-54</v>
      </c>
      <c r="U188" s="5">
        <v>-3.4099463027350224E-49</v>
      </c>
      <c r="V188" s="5">
        <v>-6.9519417819847886E-45</v>
      </c>
      <c r="W188" s="5">
        <v>-1.3153789667665743E-40</v>
      </c>
      <c r="X188" s="5">
        <v>9.3589875415597635E-37</v>
      </c>
      <c r="Y188" s="5">
        <v>6.5206368675285269E-32</v>
      </c>
      <c r="Z188" s="5">
        <v>1.1895411625494798E-27</v>
      </c>
      <c r="AA188" s="5">
        <v>-2.9313874641215619E-25</v>
      </c>
      <c r="AB188" s="5">
        <v>1.4293642624963999E-20</v>
      </c>
      <c r="AC188" s="5">
        <v>-2.2596706820986112E-20</v>
      </c>
      <c r="AD188" s="5">
        <v>-1.4310807216033472E-15</v>
      </c>
      <c r="AE188" s="5">
        <v>5.6925052445447225E-12</v>
      </c>
      <c r="AF188" s="5">
        <v>2.7718927631992884E-9</v>
      </c>
      <c r="AG188" s="5">
        <v>7.4004782646120289E-8</v>
      </c>
      <c r="AH188" s="5">
        <v>2.1071051934589111E-5</v>
      </c>
      <c r="AI188" s="5">
        <v>2.7533949689617702E-4</v>
      </c>
      <c r="AJ188" s="5">
        <v>8.4370618059701214E-3</v>
      </c>
      <c r="AK188" s="5">
        <v>3.6878349034519128E-2</v>
      </c>
      <c r="AL188" s="5">
        <v>1.3175695404339431</v>
      </c>
      <c r="AM188" s="5">
        <v>1.0720231277594221</v>
      </c>
      <c r="AN188" s="5">
        <v>6.1788326784044125</v>
      </c>
      <c r="AO188" s="5">
        <v>0.68032771971491601</v>
      </c>
      <c r="AP188" s="5">
        <v>10.194978172780994</v>
      </c>
      <c r="AQ188" s="5">
        <v>0.13301226889749601</v>
      </c>
      <c r="AR188" s="5">
        <v>0.37130218239620005</v>
      </c>
      <c r="AS188" s="5"/>
      <c r="AT188" s="5"/>
      <c r="AU188" s="5"/>
      <c r="AV188" s="5"/>
      <c r="AW188" s="5"/>
      <c r="AX188" s="5"/>
      <c r="AY188" s="5"/>
      <c r="AZ188" s="5"/>
      <c r="BA188" s="5"/>
      <c r="BB188" s="5"/>
    </row>
    <row r="189" spans="1:54" x14ac:dyDescent="0.3">
      <c r="A189" s="5">
        <v>15160</v>
      </c>
      <c r="B189" s="5"/>
      <c r="C189" s="5">
        <v>10.661222283600051</v>
      </c>
      <c r="D189" s="5">
        <v>-3.6649116295330474E-165</v>
      </c>
      <c r="E189" s="5">
        <v>-1.1442354911784154E-157</v>
      </c>
      <c r="F189" s="5">
        <v>-1.6123189129074548E-148</v>
      </c>
      <c r="G189" s="5">
        <v>-2.4965320931213303E-141</v>
      </c>
      <c r="H189" s="5">
        <v>-9.8446627735794724E-133</v>
      </c>
      <c r="I189" s="5">
        <v>-6.915921888878268E-126</v>
      </c>
      <c r="J189" s="5">
        <v>-1.024395244840854E-117</v>
      </c>
      <c r="K189" s="5">
        <v>-5.4705161042254968E-111</v>
      </c>
      <c r="L189" s="5">
        <v>-1.970323989038018E-103</v>
      </c>
      <c r="M189" s="5">
        <v>-2.7350450211097107E-97</v>
      </c>
      <c r="N189" s="5">
        <v>-7.8375612008704928E-90</v>
      </c>
      <c r="O189" s="5">
        <v>-2.6905621004241523E-84</v>
      </c>
      <c r="P189" s="5">
        <v>-1.154875393018404E-77</v>
      </c>
      <c r="Q189" s="5">
        <v>-4.2611039256041488E-72</v>
      </c>
      <c r="R189" s="5">
        <v>-3.8819865865920035E-66</v>
      </c>
      <c r="S189" s="5">
        <v>4.4507446294501834E-61</v>
      </c>
      <c r="T189" s="5">
        <v>-2.2103778829352015E-55</v>
      </c>
      <c r="U189" s="5">
        <v>-3.0743966056496018E-50</v>
      </c>
      <c r="V189" s="5">
        <v>-7.0627357801345981E-46</v>
      </c>
      <c r="W189" s="5">
        <v>-1.5063763771903201E-41</v>
      </c>
      <c r="X189" s="5">
        <v>1.2086193388768237E-37</v>
      </c>
      <c r="Y189" s="5">
        <v>9.4993100596756339E-33</v>
      </c>
      <c r="Z189" s="5">
        <v>1.9556324675815421E-28</v>
      </c>
      <c r="AA189" s="5">
        <v>-5.4406661639950594E-26</v>
      </c>
      <c r="AB189" s="5">
        <v>2.9961205121481529E-21</v>
      </c>
      <c r="AC189" s="5">
        <v>-5.3513885844373712E-21</v>
      </c>
      <c r="AD189" s="5">
        <v>-3.8305310263203482E-16</v>
      </c>
      <c r="AE189" s="5">
        <v>1.7228260163152986E-12</v>
      </c>
      <c r="AF189" s="5">
        <v>9.4891701458706245E-10</v>
      </c>
      <c r="AG189" s="5">
        <v>2.8667988273072406E-8</v>
      </c>
      <c r="AH189" s="5">
        <v>9.2402170032323132E-6</v>
      </c>
      <c r="AI189" s="5">
        <v>1.3674045104119262E-4</v>
      </c>
      <c r="AJ189" s="5">
        <v>4.7470894025991384E-3</v>
      </c>
      <c r="AK189" s="5">
        <v>2.3517525468133637E-2</v>
      </c>
      <c r="AL189" s="5">
        <v>0.95269767852899923</v>
      </c>
      <c r="AM189" s="5">
        <v>0.87927701611873876</v>
      </c>
      <c r="AN189" s="5">
        <v>5.7510583881261299</v>
      </c>
      <c r="AO189" s="5">
        <v>0.71888635356401165</v>
      </c>
      <c r="AP189" s="5">
        <v>12.235205157709657</v>
      </c>
      <c r="AQ189" s="5">
        <v>0.18137728619146429</v>
      </c>
      <c r="AR189" s="5">
        <v>0.57553206180369887</v>
      </c>
      <c r="AS189" s="5"/>
      <c r="AT189" s="5"/>
      <c r="AU189" s="5"/>
      <c r="AV189" s="5"/>
      <c r="AW189" s="5"/>
      <c r="AX189" s="5"/>
      <c r="AY189" s="5"/>
      <c r="AZ189" s="5"/>
      <c r="BA189" s="5"/>
      <c r="BB189" s="5"/>
    </row>
    <row r="190" spans="1:54" x14ac:dyDescent="0.3">
      <c r="A190" s="5">
        <v>15150</v>
      </c>
      <c r="B190" s="5"/>
      <c r="C190" s="5">
        <v>11.389349001623735</v>
      </c>
      <c r="D190" s="5">
        <v>-4.4565761106156926E-167</v>
      </c>
      <c r="E190" s="5">
        <v>-1.558632301904101E-159</v>
      </c>
      <c r="F190" s="5">
        <v>-2.4610206543730185E-150</v>
      </c>
      <c r="G190" s="5">
        <v>-4.2715352324403901E-143</v>
      </c>
      <c r="H190" s="5">
        <v>-1.8887634107959379E-134</v>
      </c>
      <c r="I190" s="5">
        <v>-1.488349411849767E-127</v>
      </c>
      <c r="J190" s="5">
        <v>-2.4737145917800521E-119</v>
      </c>
      <c r="K190" s="5">
        <v>-1.4828170160469838E-112</v>
      </c>
      <c r="L190" s="5">
        <v>-5.996875569708822E-105</v>
      </c>
      <c r="M190" s="5">
        <v>-9.3504351888396693E-99</v>
      </c>
      <c r="N190" s="5">
        <v>-3.0107935728203117E-91</v>
      </c>
      <c r="O190" s="5">
        <v>-1.1617947547761397E-85</v>
      </c>
      <c r="P190" s="5">
        <v>-5.6074121179177907E-79</v>
      </c>
      <c r="Q190" s="5">
        <v>-2.3272657410937598E-73</v>
      </c>
      <c r="R190" s="5">
        <v>-2.3857826743269327E-67</v>
      </c>
      <c r="S190" s="5">
        <v>3.0790730034163928E-62</v>
      </c>
      <c r="T190" s="5">
        <v>-1.7219586778835029E-56</v>
      </c>
      <c r="U190" s="5">
        <v>-2.6980151874818088E-51</v>
      </c>
      <c r="V190" s="5">
        <v>-6.9846742218944584E-47</v>
      </c>
      <c r="W190" s="5">
        <v>-1.6794101929173554E-42</v>
      </c>
      <c r="X190" s="5">
        <v>1.5195861385653667E-38</v>
      </c>
      <c r="Y190" s="5">
        <v>1.3474224014965941E-33</v>
      </c>
      <c r="Z190" s="5">
        <v>3.1306844812456881E-29</v>
      </c>
      <c r="AA190" s="5">
        <v>-9.8335421485338775E-27</v>
      </c>
      <c r="AB190" s="5">
        <v>6.1163109069171344E-22</v>
      </c>
      <c r="AC190" s="5">
        <v>-1.2343454409927387E-21</v>
      </c>
      <c r="AD190" s="5">
        <v>-9.9870636192564916E-17</v>
      </c>
      <c r="AE190" s="5">
        <v>5.0792382048135506E-13</v>
      </c>
      <c r="AF190" s="5">
        <v>3.1647144599787018E-10</v>
      </c>
      <c r="AG190" s="5">
        <v>1.08199327525192E-8</v>
      </c>
      <c r="AH190" s="5">
        <v>3.9482402795720334E-6</v>
      </c>
      <c r="AI190" s="5">
        <v>6.6173880998380292E-5</v>
      </c>
      <c r="AJ190" s="5">
        <v>2.6029178674661152E-3</v>
      </c>
      <c r="AK190" s="5">
        <v>1.4616538475673577E-2</v>
      </c>
      <c r="AL190" s="5">
        <v>0.67143724536600935</v>
      </c>
      <c r="AM190" s="5">
        <v>0.70299488974286328</v>
      </c>
      <c r="AN190" s="5">
        <v>5.2183143631200295</v>
      </c>
      <c r="AO190" s="5">
        <v>0.7405933197518737</v>
      </c>
      <c r="AP190" s="5">
        <v>14.316938767390152</v>
      </c>
      <c r="AQ190" s="5">
        <v>0.24117076047963465</v>
      </c>
      <c r="AR190" s="5">
        <v>0.86995906779557886</v>
      </c>
      <c r="AS190" s="5"/>
      <c r="AT190" s="5"/>
      <c r="AU190" s="5"/>
      <c r="AV190" s="5"/>
      <c r="AW190" s="5"/>
      <c r="AX190" s="5"/>
      <c r="AY190" s="5"/>
      <c r="AZ190" s="5"/>
      <c r="BA190" s="5"/>
      <c r="BB190" s="5"/>
    </row>
    <row r="191" spans="1:54" x14ac:dyDescent="0.3">
      <c r="A191" s="5">
        <v>15140</v>
      </c>
      <c r="B191" s="5"/>
      <c r="C191" s="5">
        <v>12.153670853543213</v>
      </c>
      <c r="D191" s="5">
        <v>-5.2677088610990592E-169</v>
      </c>
      <c r="E191" s="5">
        <v>-2.0638925902857723E-161</v>
      </c>
      <c r="F191" s="5">
        <v>-3.6519714331154761E-152</v>
      </c>
      <c r="G191" s="5">
        <v>-7.1057737265458781E-145</v>
      </c>
      <c r="H191" s="5">
        <v>-3.5234462861178546E-136</v>
      </c>
      <c r="I191" s="5">
        <v>-3.114626912247086E-129</v>
      </c>
      <c r="J191" s="5">
        <v>-5.8091283360624618E-121</v>
      </c>
      <c r="K191" s="5">
        <v>-3.9089426236667409E-114</v>
      </c>
      <c r="L191" s="5">
        <v>-1.7752443357833331E-106</v>
      </c>
      <c r="M191" s="5">
        <v>-3.1094115357103966E-100</v>
      </c>
      <c r="N191" s="5">
        <v>-1.1251061115123018E-92</v>
      </c>
      <c r="O191" s="5">
        <v>-4.8804717604305159E-87</v>
      </c>
      <c r="P191" s="5">
        <v>-2.6489237732189202E-80</v>
      </c>
      <c r="Q191" s="5">
        <v>-1.2367536531223171E-74</v>
      </c>
      <c r="R191" s="5">
        <v>-1.4267732138285967E-68</v>
      </c>
      <c r="S191" s="5">
        <v>2.0729482385609742E-63</v>
      </c>
      <c r="T191" s="5">
        <v>-1.3055518876475561E-57</v>
      </c>
      <c r="U191" s="5">
        <v>-2.3045081909306056E-52</v>
      </c>
      <c r="V191" s="5">
        <v>-6.7236171931729603E-48</v>
      </c>
      <c r="W191" s="5">
        <v>-1.8226281352904335E-43</v>
      </c>
      <c r="X191" s="5">
        <v>1.8600027220161994E-39</v>
      </c>
      <c r="Y191" s="5">
        <v>1.8608120878744879E-34</v>
      </c>
      <c r="Z191" s="5">
        <v>4.8799245665013947E-30</v>
      </c>
      <c r="AA191" s="5">
        <v>-1.730710530012732E-27</v>
      </c>
      <c r="AB191" s="5">
        <v>1.2159375979948297E-22</v>
      </c>
      <c r="AC191" s="5">
        <v>-2.7728950118739802E-22</v>
      </c>
      <c r="AD191" s="5">
        <v>-2.5361694156368529E-17</v>
      </c>
      <c r="AE191" s="5">
        <v>1.4586550416604988E-13</v>
      </c>
      <c r="AF191" s="5">
        <v>1.0281892146577443E-10</v>
      </c>
      <c r="AG191" s="5">
        <v>3.9785020955343518E-9</v>
      </c>
      <c r="AH191" s="5">
        <v>1.6437215559917072E-6</v>
      </c>
      <c r="AI191" s="5">
        <v>3.1204352553329366E-5</v>
      </c>
      <c r="AJ191" s="5">
        <v>1.3908116063492608E-3</v>
      </c>
      <c r="AK191" s="5">
        <v>8.8533608494036509E-3</v>
      </c>
      <c r="AL191" s="5">
        <v>0.46121404081079242</v>
      </c>
      <c r="AM191" s="5">
        <v>0.54784985763224825</v>
      </c>
      <c r="AN191" s="5">
        <v>4.6156399614432715</v>
      </c>
      <c r="AO191" s="5">
        <v>0.74379794121331433</v>
      </c>
      <c r="AP191" s="5">
        <v>16.333574450318817</v>
      </c>
      <c r="AQ191" s="5">
        <v>0.31267647773786883</v>
      </c>
      <c r="AR191" s="5">
        <v>1.2823119533187828</v>
      </c>
      <c r="AS191" s="5"/>
      <c r="AT191" s="5"/>
      <c r="AU191" s="5"/>
      <c r="AV191" s="5"/>
      <c r="AW191" s="5"/>
      <c r="AX191" s="5"/>
      <c r="AY191" s="5"/>
      <c r="AZ191" s="5"/>
      <c r="BA191" s="5"/>
      <c r="BB191" s="5"/>
    </row>
    <row r="192" spans="1:54" x14ac:dyDescent="0.3">
      <c r="A192" s="5">
        <v>15130</v>
      </c>
      <c r="B192" s="5"/>
      <c r="C192" s="5">
        <v>12.921929744827388</v>
      </c>
      <c r="D192" s="5">
        <v>-6.0520322513036819E-171</v>
      </c>
      <c r="E192" s="5">
        <v>-2.6565753177701549E-163</v>
      </c>
      <c r="F192" s="5">
        <v>-5.2682186552521238E-154</v>
      </c>
      <c r="G192" s="5">
        <v>-1.1492005992508361E-146</v>
      </c>
      <c r="H192" s="5">
        <v>-6.390689503552142E-138</v>
      </c>
      <c r="I192" s="5">
        <v>-6.3376771064094701E-131</v>
      </c>
      <c r="J192" s="5">
        <v>-1.3265645044142116E-122</v>
      </c>
      <c r="K192" s="5">
        <v>-1.0021211466603176E-115</v>
      </c>
      <c r="L192" s="5">
        <v>-5.1110920728132896E-108</v>
      </c>
      <c r="M192" s="5">
        <v>-1.0057277484198694E-101</v>
      </c>
      <c r="N192" s="5">
        <v>-4.0897363302383604E-94</v>
      </c>
      <c r="O192" s="5">
        <v>-1.9944221873544785E-88</v>
      </c>
      <c r="P192" s="5">
        <v>-1.2173992393540712E-81</v>
      </c>
      <c r="Q192" s="5">
        <v>-6.3945618147532968E-76</v>
      </c>
      <c r="R192" s="5">
        <v>-8.3023925412990816E-70</v>
      </c>
      <c r="S192" s="5">
        <v>1.3580481528756635E-64</v>
      </c>
      <c r="T192" s="5">
        <v>-9.6329184366307597E-59</v>
      </c>
      <c r="U192" s="5">
        <v>-1.9157492183184515E-53</v>
      </c>
      <c r="V192" s="5">
        <v>-6.2997112663572942E-49</v>
      </c>
      <c r="W192" s="5">
        <v>-1.925460483956698E-44</v>
      </c>
      <c r="X192" s="5">
        <v>2.2163156420773879E-40</v>
      </c>
      <c r="Y192" s="5">
        <v>2.5018754050823841E-35</v>
      </c>
      <c r="Z192" s="5">
        <v>7.4060400877534273E-31</v>
      </c>
      <c r="AA192" s="5">
        <v>-2.9660118149900004E-28</v>
      </c>
      <c r="AB192" s="5">
        <v>2.3539756525542199E-23</v>
      </c>
      <c r="AC192" s="5">
        <v>-6.0664433799350665E-23</v>
      </c>
      <c r="AD192" s="5">
        <v>-6.2727488226354004E-18</v>
      </c>
      <c r="AE192" s="5">
        <v>4.0801966752388887E-14</v>
      </c>
      <c r="AF192" s="5">
        <v>3.2540291896662548E-11</v>
      </c>
      <c r="AG192" s="5">
        <v>1.4251481933461153E-9</v>
      </c>
      <c r="AH192" s="5">
        <v>6.667053875890685E-7</v>
      </c>
      <c r="AI192" s="5">
        <v>1.4337074161656132E-5</v>
      </c>
      <c r="AJ192" s="5">
        <v>7.2415043699110217E-4</v>
      </c>
      <c r="AK192" s="5">
        <v>5.225891957414755E-3</v>
      </c>
      <c r="AL192" s="5">
        <v>0.30876235062012652</v>
      </c>
      <c r="AM192" s="5">
        <v>0.41613273471097639</v>
      </c>
      <c r="AN192" s="5">
        <v>3.9795217977072683</v>
      </c>
      <c r="AO192" s="5">
        <v>0.72822215007884861</v>
      </c>
      <c r="AP192" s="5">
        <v>18.166974691627605</v>
      </c>
      <c r="AQ192" s="5">
        <v>0.39525081228642783</v>
      </c>
      <c r="AR192" s="5">
        <v>1.8430299049918362</v>
      </c>
      <c r="AS192" s="5"/>
      <c r="AT192" s="5"/>
      <c r="AU192" s="5"/>
      <c r="AV192" s="5"/>
      <c r="AW192" s="5"/>
      <c r="AX192" s="5"/>
      <c r="AY192" s="5"/>
      <c r="AZ192" s="5"/>
      <c r="BA192" s="5"/>
      <c r="BB192" s="5"/>
    </row>
    <row r="193" spans="1:54" x14ac:dyDescent="0.3">
      <c r="A193" s="5">
        <v>15120</v>
      </c>
      <c r="B193" s="5"/>
      <c r="C193" s="5">
        <v>13.66029133014492</v>
      </c>
      <c r="D193" s="5">
        <v>-6.7579674918132991E-173</v>
      </c>
      <c r="E193" s="5">
        <v>-3.3237259016117726E-165</v>
      </c>
      <c r="F193" s="5">
        <v>-7.3875590799760199E-156</v>
      </c>
      <c r="G193" s="5">
        <v>-1.8068158589584408E-148</v>
      </c>
      <c r="H193" s="5">
        <v>-1.126923103775117E-139</v>
      </c>
      <c r="I193" s="5">
        <v>-1.2538734587494229E-132</v>
      </c>
      <c r="J193" s="5">
        <v>-2.9456315113184446E-124</v>
      </c>
      <c r="K193" s="5">
        <v>-2.4983139883162737E-117</v>
      </c>
      <c r="L193" s="5">
        <v>-1.4310949669196703E-109</v>
      </c>
      <c r="M193" s="5">
        <v>-3.1638454458926349E-103</v>
      </c>
      <c r="N193" s="5">
        <v>-1.4459832285106132E-95</v>
      </c>
      <c r="O193" s="5">
        <v>-7.9281550013945884E-90</v>
      </c>
      <c r="P193" s="5">
        <v>-5.4428962779237361E-83</v>
      </c>
      <c r="Q193" s="5">
        <v>-3.2166638079940497E-77</v>
      </c>
      <c r="R193" s="5">
        <v>-4.7005946802558823E-71</v>
      </c>
      <c r="S193" s="5">
        <v>8.6571938336603774E-66</v>
      </c>
      <c r="T193" s="5">
        <v>-6.9165740396675319E-60</v>
      </c>
      <c r="U193" s="5">
        <v>-1.549896526188685E-54</v>
      </c>
      <c r="V193" s="5">
        <v>-5.7448184656394364E-50</v>
      </c>
      <c r="W193" s="5">
        <v>-1.9799016048505027E-45</v>
      </c>
      <c r="X193" s="5">
        <v>2.5707311928598157E-41</v>
      </c>
      <c r="Y193" s="5">
        <v>3.2746925764342276E-36</v>
      </c>
      <c r="Z193" s="5">
        <v>1.0942977087101116E-31</v>
      </c>
      <c r="AA193" s="5">
        <v>-4.9491736486813528E-29</v>
      </c>
      <c r="AB193" s="5">
        <v>4.4375067159563269E-24</v>
      </c>
      <c r="AC193" s="5">
        <v>-1.2924577716803639E-23</v>
      </c>
      <c r="AD193" s="5">
        <v>-1.5109644685980345E-18</v>
      </c>
      <c r="AE193" s="5">
        <v>1.1116335698444107E-14</v>
      </c>
      <c r="AF193" s="5">
        <v>1.0031303066882665E-11</v>
      </c>
      <c r="AG193" s="5">
        <v>4.9730581079468127E-10</v>
      </c>
      <c r="AH193" s="5">
        <v>2.6345013773507241E-7</v>
      </c>
      <c r="AI193" s="5">
        <v>6.4180106516896229E-6</v>
      </c>
      <c r="AJ193" s="5">
        <v>3.6738358256123915E-4</v>
      </c>
      <c r="AK193" s="5">
        <v>3.005932140854841E-3</v>
      </c>
      <c r="AL193" s="5">
        <v>0.20144142581237706</v>
      </c>
      <c r="AM193" s="5">
        <v>0.30806410709387494</v>
      </c>
      <c r="AN193" s="5">
        <v>3.3442992139789447</v>
      </c>
      <c r="AO193" s="5">
        <v>0.69499963330430803</v>
      </c>
      <c r="AP193" s="5">
        <v>19.698465095205229</v>
      </c>
      <c r="AQ193" s="5">
        <v>0.48711945722981109</v>
      </c>
      <c r="AR193" s="5">
        <v>2.582813729973743</v>
      </c>
      <c r="AS193" s="5"/>
      <c r="AT193" s="5"/>
      <c r="AU193" s="5"/>
      <c r="AV193" s="5"/>
      <c r="AW193" s="5"/>
      <c r="AX193" s="5"/>
      <c r="AY193" s="5"/>
      <c r="AZ193" s="5"/>
      <c r="BA193" s="5"/>
      <c r="BB193" s="5"/>
    </row>
    <row r="194" spans="1:54" x14ac:dyDescent="0.3">
      <c r="A194" s="5">
        <v>15110</v>
      </c>
      <c r="B194" s="5"/>
      <c r="C194" s="5">
        <v>14.336815779321631</v>
      </c>
      <c r="D194" s="5">
        <v>-7.3340296762403525E-175</v>
      </c>
      <c r="E194" s="5">
        <v>-4.0417797597778787E-167</v>
      </c>
      <c r="F194" s="5">
        <v>-1.0069671169718127E-157</v>
      </c>
      <c r="G194" s="5">
        <v>-2.7614803607472999E-150</v>
      </c>
      <c r="H194" s="5">
        <v>-1.9318963823628782E-141</v>
      </c>
      <c r="I194" s="5">
        <v>-2.4118670041941908E-134</v>
      </c>
      <c r="J194" s="5">
        <v>-6.359715249985307E-126</v>
      </c>
      <c r="K194" s="5">
        <v>-6.0564241794346225E-119</v>
      </c>
      <c r="L194" s="5">
        <v>-3.8967185506721835E-111</v>
      </c>
      <c r="M194" s="5">
        <v>-9.6796440171793908E-105</v>
      </c>
      <c r="N194" s="5">
        <v>-4.9724916804744503E-97</v>
      </c>
      <c r="O194" s="5">
        <v>-3.0655167788015954E-91</v>
      </c>
      <c r="P194" s="5">
        <v>-2.3672132847496658E-84</v>
      </c>
      <c r="Q194" s="5">
        <v>-1.5741449717978243E-78</v>
      </c>
      <c r="R194" s="5">
        <v>-2.5892888033750001E-72</v>
      </c>
      <c r="S194" s="5">
        <v>5.3697162999777276E-67</v>
      </c>
      <c r="T194" s="5">
        <v>-4.8324858411453477E-61</v>
      </c>
      <c r="U194" s="5">
        <v>-1.2202461793141481E-55</v>
      </c>
      <c r="V194" s="5">
        <v>-5.0985546125480404E-51</v>
      </c>
      <c r="W194" s="5">
        <v>-1.9815371128573944E-46</v>
      </c>
      <c r="X194" s="5">
        <v>2.9024579761945712E-42</v>
      </c>
      <c r="Y194" s="5">
        <v>4.1724806439944196E-37</v>
      </c>
      <c r="Z194" s="5">
        <v>1.5741230867380304E-32</v>
      </c>
      <c r="AA194" s="5">
        <v>-8.0404658817098635E-30</v>
      </c>
      <c r="AB194" s="5">
        <v>8.1451640520508786E-25</v>
      </c>
      <c r="AC194" s="5">
        <v>-2.6813746082869799E-24</v>
      </c>
      <c r="AD194" s="5">
        <v>-3.5444168660674732E-19</v>
      </c>
      <c r="AE194" s="5">
        <v>2.94965880379676E-15</v>
      </c>
      <c r="AF194" s="5">
        <v>3.0120233223874254E-12</v>
      </c>
      <c r="AG194" s="5">
        <v>1.690393151814014E-10</v>
      </c>
      <c r="AH194" s="5">
        <v>1.0141432529133783E-7</v>
      </c>
      <c r="AI194" s="5">
        <v>2.7990624482987199E-6</v>
      </c>
      <c r="AJ194" s="5">
        <v>1.8160127927898347E-4</v>
      </c>
      <c r="AK194" s="5">
        <v>1.6847761415539468E-3</v>
      </c>
      <c r="AL194" s="5">
        <v>0.12807185916868319</v>
      </c>
      <c r="AM194" s="5">
        <v>0.22226296948089272</v>
      </c>
      <c r="AN194" s="5">
        <v>2.7392557818102916</v>
      </c>
      <c r="AO194" s="5">
        <v>0.64653946333141177</v>
      </c>
      <c r="AP194" s="5">
        <v>20.821336691409897</v>
      </c>
      <c r="AQ194" s="5">
        <v>0.5852769491999712</v>
      </c>
      <c r="AR194" s="5">
        <v>3.5290185661724549</v>
      </c>
      <c r="AS194" s="5"/>
      <c r="AT194" s="5"/>
      <c r="AU194" s="5"/>
      <c r="AV194" s="5"/>
      <c r="AW194" s="5"/>
      <c r="AX194" s="5"/>
      <c r="AY194" s="5"/>
      <c r="AZ194" s="5"/>
      <c r="BA194" s="5"/>
      <c r="BB194" s="5"/>
    </row>
    <row r="195" spans="1:54" x14ac:dyDescent="0.3">
      <c r="A195" s="5">
        <v>15100</v>
      </c>
      <c r="B195" s="5"/>
      <c r="C195" s="5">
        <v>14.924599343183299</v>
      </c>
      <c r="D195" s="5">
        <v>-7.7349440345731042E-177</v>
      </c>
      <c r="E195" s="5">
        <v>-4.7768406542304587E-169</v>
      </c>
      <c r="F195" s="5">
        <v>-1.3340837419772476E-159</v>
      </c>
      <c r="G195" s="5">
        <v>-4.1025739440574147E-152</v>
      </c>
      <c r="H195" s="5">
        <v>-3.2195322448650376E-143</v>
      </c>
      <c r="I195" s="5">
        <v>-4.5103008793320485E-136</v>
      </c>
      <c r="J195" s="5">
        <v>-1.3350042361388554E-127</v>
      </c>
      <c r="K195" s="5">
        <v>-1.4275935445770766E-120</v>
      </c>
      <c r="L195" s="5">
        <v>-1.0317680055189058E-112</v>
      </c>
      <c r="M195" s="5">
        <v>-2.8799798700308081E-106</v>
      </c>
      <c r="N195" s="5">
        <v>-1.6630466219898343E-98</v>
      </c>
      <c r="O195" s="5">
        <v>-1.1528917296732973E-92</v>
      </c>
      <c r="P195" s="5">
        <v>-1.0014558212755993E-85</v>
      </c>
      <c r="Q195" s="5">
        <v>-7.4938461410114287E-80</v>
      </c>
      <c r="R195" s="5">
        <v>-1.3875964970856765E-73</v>
      </c>
      <c r="S195" s="5">
        <v>3.2405197974236147E-68</v>
      </c>
      <c r="T195" s="5">
        <v>-3.2852885432158869E-62</v>
      </c>
      <c r="U195" s="5">
        <v>-9.3486718023413272E-57</v>
      </c>
      <c r="V195" s="5">
        <v>-4.4036215639399469E-52</v>
      </c>
      <c r="W195" s="5">
        <v>-1.9301342275894503E-47</v>
      </c>
      <c r="X195" s="5">
        <v>3.1896025497324948E-43</v>
      </c>
      <c r="Y195" s="5">
        <v>5.1750464060812889E-38</v>
      </c>
      <c r="Z195" s="5">
        <v>2.204311087517486E-33</v>
      </c>
      <c r="AA195" s="5">
        <v>-1.2717323480988237E-30</v>
      </c>
      <c r="AB195" s="5">
        <v>1.4556659640191275E-25</v>
      </c>
      <c r="AC195" s="5">
        <v>-5.4167015669719679E-25</v>
      </c>
      <c r="AD195" s="5">
        <v>-8.0966793899522134E-20</v>
      </c>
      <c r="AE195" s="5">
        <v>7.6223510939430336E-16</v>
      </c>
      <c r="AF195" s="5">
        <v>8.8084986312446598E-13</v>
      </c>
      <c r="AG195" s="5">
        <v>5.5966758848270892E-11</v>
      </c>
      <c r="AH195" s="5">
        <v>3.8028937933011072E-8</v>
      </c>
      <c r="AI195" s="5">
        <v>1.1892540721555267E-6</v>
      </c>
      <c r="AJ195" s="5">
        <v>8.745889242447529E-5</v>
      </c>
      <c r="AK195" s="5">
        <v>9.2008355691776975E-4</v>
      </c>
      <c r="AL195" s="5">
        <v>7.9344516177942609E-2</v>
      </c>
      <c r="AM195" s="5">
        <v>0.15627437042874506</v>
      </c>
      <c r="AN195" s="5">
        <v>2.1867098469314104</v>
      </c>
      <c r="AO195" s="5">
        <v>0.58623698471009278</v>
      </c>
      <c r="AP195" s="5">
        <v>21.453060591467544</v>
      </c>
      <c r="AQ195" s="5">
        <v>0.68553342919208138</v>
      </c>
      <c r="AR195" s="5">
        <v>4.7010301776695833</v>
      </c>
      <c r="AS195" s="5"/>
      <c r="AT195" s="5"/>
      <c r="AU195" s="5"/>
      <c r="AV195" s="5"/>
      <c r="AW195" s="5"/>
      <c r="AX195" s="5"/>
      <c r="AY195" s="5"/>
      <c r="AZ195" s="5"/>
      <c r="BA195" s="5"/>
      <c r="BB195" s="5"/>
    </row>
    <row r="196" spans="1:54" x14ac:dyDescent="0.3">
      <c r="A196" s="5">
        <v>15090</v>
      </c>
      <c r="B196" s="5"/>
      <c r="C196" s="5">
        <v>15.403928161065771</v>
      </c>
      <c r="D196" s="5">
        <v>-7.9274922843383708E-179</v>
      </c>
      <c r="E196" s="5">
        <v>-5.4866311517010969E-171</v>
      </c>
      <c r="F196" s="5">
        <v>-1.7178318629232813E-161</v>
      </c>
      <c r="G196" s="5">
        <v>-5.924252917102217E-154</v>
      </c>
      <c r="H196" s="5">
        <v>-5.2155185895594258E-145</v>
      </c>
      <c r="I196" s="5">
        <v>-8.1994853359578818E-138</v>
      </c>
      <c r="J196" s="5">
        <v>-2.7245186732441184E-129</v>
      </c>
      <c r="K196" s="5">
        <v>-3.2718123658199394E-122</v>
      </c>
      <c r="L196" s="5">
        <v>-2.6564035294068194E-114</v>
      </c>
      <c r="M196" s="5">
        <v>-8.3326289909115723E-108</v>
      </c>
      <c r="N196" s="5">
        <v>-5.4091741530023486E-100</v>
      </c>
      <c r="O196" s="5">
        <v>-4.2169969440702146E-94</v>
      </c>
      <c r="P196" s="5">
        <v>-4.1208802675283531E-87</v>
      </c>
      <c r="Q196" s="5">
        <v>-3.4702644784164813E-81</v>
      </c>
      <c r="R196" s="5">
        <v>-7.233986921129119E-75</v>
      </c>
      <c r="S196" s="5">
        <v>1.9025847468058689E-69</v>
      </c>
      <c r="T196" s="5">
        <v>-2.173085018330144E-63</v>
      </c>
      <c r="U196" s="5">
        <v>-6.96926570053113E-58</v>
      </c>
      <c r="V196" s="5">
        <v>-3.7011956580297114E-53</v>
      </c>
      <c r="W196" s="5">
        <v>-1.829685935092743E-48</v>
      </c>
      <c r="X196" s="5">
        <v>3.4115020680827297E-44</v>
      </c>
      <c r="Y196" s="5">
        <v>6.2475165972806518E-39</v>
      </c>
      <c r="Z196" s="5">
        <v>3.0047978199019953E-34</v>
      </c>
      <c r="AA196" s="5">
        <v>-1.9581836879830666E-31</v>
      </c>
      <c r="AB196" s="5">
        <v>2.5328062374574893E-26</v>
      </c>
      <c r="AC196" s="5">
        <v>-1.0654324663928336E-25</v>
      </c>
      <c r="AD196" s="5">
        <v>-1.80101801927625E-20</v>
      </c>
      <c r="AE196" s="5">
        <v>1.9181853125130842E-16</v>
      </c>
      <c r="AF196" s="5">
        <v>2.508796818441818E-13</v>
      </c>
      <c r="AG196" s="5">
        <v>1.8047968881687697E-11</v>
      </c>
      <c r="AH196" s="5">
        <v>1.3890588754617161E-8</v>
      </c>
      <c r="AI196" s="5">
        <v>4.9222561439201307E-7</v>
      </c>
      <c r="AJ196" s="5">
        <v>4.1034826327122295E-5</v>
      </c>
      <c r="AK196" s="5">
        <v>4.8956691767975584E-4</v>
      </c>
      <c r="AL196" s="5">
        <v>4.7897862757557738E-2</v>
      </c>
      <c r="AM196" s="5">
        <v>0.10707321130969154</v>
      </c>
      <c r="AN196" s="5">
        <v>1.7012129735413732</v>
      </c>
      <c r="AO196" s="5">
        <v>0.51808019289318918</v>
      </c>
      <c r="AP196" s="5">
        <v>21.545286819460323</v>
      </c>
      <c r="AQ196" s="5">
        <v>0.78273564908797066</v>
      </c>
      <c r="AR196" s="5">
        <v>6.1050385052029279</v>
      </c>
      <c r="AS196" s="5"/>
      <c r="AT196" s="5"/>
      <c r="AU196" s="5"/>
      <c r="AV196" s="5"/>
      <c r="AW196" s="5"/>
      <c r="AX196" s="5"/>
      <c r="AY196" s="5"/>
      <c r="AZ196" s="5"/>
      <c r="BA196" s="5"/>
      <c r="BB196" s="5"/>
    </row>
    <row r="197" spans="1:54" x14ac:dyDescent="0.3">
      <c r="A197" s="5">
        <v>15080</v>
      </c>
      <c r="B197" s="5"/>
      <c r="C197" s="5">
        <v>15.762968409024044</v>
      </c>
      <c r="D197" s="5">
        <v>-7.8950476201451583E-181</v>
      </c>
      <c r="E197" s="5">
        <v>-6.1241222881927737E-173</v>
      </c>
      <c r="F197" s="5">
        <v>-2.1497313839501683E-163</v>
      </c>
      <c r="G197" s="5">
        <v>-8.3147605077153303E-156</v>
      </c>
      <c r="H197" s="5">
        <v>-8.2124794100676517E-147</v>
      </c>
      <c r="I197" s="5">
        <v>-1.4490152167820087E-139</v>
      </c>
      <c r="J197" s="5">
        <v>-5.4054954083184294E-131</v>
      </c>
      <c r="K197" s="5">
        <v>-7.2902793108843795E-124</v>
      </c>
      <c r="L197" s="5">
        <v>-6.6498446614099037E-116</v>
      </c>
      <c r="M197" s="5">
        <v>-2.3443027390382808E-109</v>
      </c>
      <c r="N197" s="5">
        <v>-1.71092218885241E-101</v>
      </c>
      <c r="O197" s="5">
        <v>-1.5001151746801565E-95</v>
      </c>
      <c r="P197" s="5">
        <v>-1.6492582153206635E-88</v>
      </c>
      <c r="Q197" s="5">
        <v>-1.5631290828780972E-82</v>
      </c>
      <c r="R197" s="5">
        <v>-3.6686038779792348E-76</v>
      </c>
      <c r="S197" s="5">
        <v>1.0867161852917239E-70</v>
      </c>
      <c r="T197" s="5">
        <v>-1.3984824827103772E-64</v>
      </c>
      <c r="U197" s="5">
        <v>-5.0551689265721647E-59</v>
      </c>
      <c r="V197" s="5">
        <v>-3.0270540431379256E-54</v>
      </c>
      <c r="W197" s="5">
        <v>-1.6878984138774936E-49</v>
      </c>
      <c r="X197" s="5">
        <v>3.5511594733514158E-45</v>
      </c>
      <c r="Y197" s="5">
        <v>7.3409271610229175E-40</v>
      </c>
      <c r="Z197" s="5">
        <v>3.9869695628070096E-35</v>
      </c>
      <c r="AA197" s="5">
        <v>-2.9351581815157729E-32</v>
      </c>
      <c r="AB197" s="5">
        <v>4.2903998417155354E-27</v>
      </c>
      <c r="AC197" s="5">
        <v>-2.0403647244721647E-26</v>
      </c>
      <c r="AD197" s="5">
        <v>-3.900815845105316E-21</v>
      </c>
      <c r="AE197" s="5">
        <v>4.7006073347659494E-17</v>
      </c>
      <c r="AF197" s="5">
        <v>6.9586746066022308E-14</v>
      </c>
      <c r="AG197" s="5">
        <v>5.6683897458605549E-12</v>
      </c>
      <c r="AH197" s="5">
        <v>4.941925263103899E-9</v>
      </c>
      <c r="AI197" s="5">
        <v>1.9845352596922529E-7</v>
      </c>
      <c r="AJ197" s="5">
        <v>1.8756092889566693E-5</v>
      </c>
      <c r="AK197" s="5">
        <v>2.5378983527556159E-4</v>
      </c>
      <c r="AL197" s="5">
        <v>2.8172738157836313E-2</v>
      </c>
      <c r="AM197" s="5">
        <v>7.1486504025044653E-2</v>
      </c>
      <c r="AN197" s="5">
        <v>1.2897720095743821</v>
      </c>
      <c r="AO197" s="5">
        <v>0.44621503157368003</v>
      </c>
      <c r="AP197" s="5">
        <v>21.08995002488782</v>
      </c>
      <c r="AQ197" s="5">
        <v>0.87116171258513919</v>
      </c>
      <c r="AR197" s="5">
        <v>7.7289060479148333</v>
      </c>
      <c r="AS197" s="5"/>
      <c r="AT197" s="5"/>
      <c r="AU197" s="5"/>
      <c r="AV197" s="5"/>
      <c r="AW197" s="5"/>
      <c r="AX197" s="5"/>
      <c r="AY197" s="5"/>
      <c r="AZ197" s="5"/>
      <c r="BA197" s="5"/>
      <c r="BB197" s="5"/>
    </row>
    <row r="198" spans="1:54" x14ac:dyDescent="0.3">
      <c r="A198" s="5">
        <v>15070</v>
      </c>
      <c r="B198" s="5"/>
      <c r="C198" s="5">
        <v>15.996855606696272</v>
      </c>
      <c r="D198" s="5">
        <v>-7.6399414477702219E-183</v>
      </c>
      <c r="E198" s="5">
        <v>-6.6424935667050727E-175</v>
      </c>
      <c r="F198" s="5">
        <v>-2.6143870533193998E-165</v>
      </c>
      <c r="G198" s="5">
        <v>-1.1341776528681048E-157</v>
      </c>
      <c r="H198" s="5">
        <v>-1.2568962164746115E-148</v>
      </c>
      <c r="I198" s="5">
        <v>-2.489091537363883E-141</v>
      </c>
      <c r="J198" s="5">
        <v>-1.0425481587501644E-132</v>
      </c>
      <c r="K198" s="5">
        <v>-1.5792405769880862E-125</v>
      </c>
      <c r="L198" s="5">
        <v>-1.6184930570288717E-117</v>
      </c>
      <c r="M198" s="5">
        <v>-6.4129946014554425E-111</v>
      </c>
      <c r="N198" s="5">
        <v>-5.2623390494479975E-103</v>
      </c>
      <c r="O198" s="5">
        <v>-5.1895421114896053E-97</v>
      </c>
      <c r="P198" s="5">
        <v>-6.4195469967468698E-90</v>
      </c>
      <c r="Q198" s="5">
        <v>-6.8482283144301803E-84</v>
      </c>
      <c r="R198" s="5">
        <v>-1.809710881297964E-77</v>
      </c>
      <c r="S198" s="5">
        <v>6.0382042126981587E-72</v>
      </c>
      <c r="T198" s="5">
        <v>-8.7557075563496488E-66</v>
      </c>
      <c r="U198" s="5">
        <v>-3.567571619001579E-60</v>
      </c>
      <c r="V198" s="5">
        <v>-2.4089138146171809E-55</v>
      </c>
      <c r="W198" s="5">
        <v>-1.5152130604240254E-50</v>
      </c>
      <c r="X198" s="5">
        <v>3.5973869356092809E-46</v>
      </c>
      <c r="Y198" s="5">
        <v>8.3950204125370163E-41</v>
      </c>
      <c r="Z198" s="5">
        <v>5.1491191863370228E-36</v>
      </c>
      <c r="AA198" s="5">
        <v>-4.2825957157458734E-33</v>
      </c>
      <c r="AB198" s="5">
        <v>7.0749974674996268E-28</v>
      </c>
      <c r="AC198" s="5">
        <v>-3.8041510546176656E-27</v>
      </c>
      <c r="AD198" s="5">
        <v>-8.226145087642183E-22</v>
      </c>
      <c r="AE198" s="5">
        <v>1.1216477417627421E-17</v>
      </c>
      <c r="AF198" s="5">
        <v>1.8795866605561096E-14</v>
      </c>
      <c r="AG198" s="5">
        <v>1.7338106312276615E-12</v>
      </c>
      <c r="AH198" s="5">
        <v>1.712451171401013E-9</v>
      </c>
      <c r="AI198" s="5">
        <v>7.7935614857450519E-8</v>
      </c>
      <c r="AJ198" s="5">
        <v>8.3512375292054248E-6</v>
      </c>
      <c r="AK198" s="5">
        <v>1.28171461923125E-4</v>
      </c>
      <c r="AL198" s="5">
        <v>1.6144824214381921E-2</v>
      </c>
      <c r="AM198" s="5">
        <v>4.6504516368822094E-2</v>
      </c>
      <c r="AN198" s="5">
        <v>0.95286566095694503</v>
      </c>
      <c r="AO198" s="5">
        <v>0.37453517850665319</v>
      </c>
      <c r="AP198" s="5">
        <v>20.120413391535877</v>
      </c>
      <c r="AQ198" s="5">
        <v>0.94505593297497548</v>
      </c>
      <c r="AR198" s="5">
        <v>9.5380551064856238</v>
      </c>
      <c r="AS198" s="5"/>
      <c r="AT198" s="5"/>
      <c r="AU198" s="5"/>
      <c r="AV198" s="5"/>
      <c r="AW198" s="5"/>
      <c r="AX198" s="5"/>
      <c r="AY198" s="5"/>
      <c r="AZ198" s="5"/>
      <c r="BA198" s="5"/>
      <c r="BB198" s="5"/>
    </row>
    <row r="199" spans="1:54" x14ac:dyDescent="0.3">
      <c r="A199" s="5">
        <v>15060</v>
      </c>
      <c r="B199" s="5"/>
      <c r="C199" s="5">
        <v>16.105456724263142</v>
      </c>
      <c r="D199" s="5">
        <v>-7.1831953321369729E-185</v>
      </c>
      <c r="E199" s="5">
        <v>-7.0007358730892395E-177</v>
      </c>
      <c r="F199" s="5">
        <v>-3.0896822858784927E-167</v>
      </c>
      <c r="G199" s="5">
        <v>-1.5035011536385633E-159</v>
      </c>
      <c r="H199" s="5">
        <v>-1.8696015862960233E-150</v>
      </c>
      <c r="I199" s="5">
        <v>-4.1559144441544923E-143</v>
      </c>
      <c r="J199" s="5">
        <v>-1.9545552006765613E-134</v>
      </c>
      <c r="K199" s="5">
        <v>-3.3256542541756998E-127</v>
      </c>
      <c r="L199" s="5">
        <v>-3.8297325094771273E-119</v>
      </c>
      <c r="M199" s="5">
        <v>-1.7056895941736917E-112</v>
      </c>
      <c r="N199" s="5">
        <v>-1.573812996805547E-104</v>
      </c>
      <c r="O199" s="5">
        <v>-1.7457944206980578E-98</v>
      </c>
      <c r="P199" s="5">
        <v>-2.4300417058177256E-91</v>
      </c>
      <c r="Q199" s="5">
        <v>-2.9180271872257853E-85</v>
      </c>
      <c r="R199" s="5">
        <v>-8.6831937538973426E-79</v>
      </c>
      <c r="S199" s="5">
        <v>3.263590666053297E-73</v>
      </c>
      <c r="T199" s="5">
        <v>-5.332809880935277E-67</v>
      </c>
      <c r="U199" s="5">
        <v>-2.4494855596122071E-61</v>
      </c>
      <c r="V199" s="5">
        <v>-1.865185933207938E-56</v>
      </c>
      <c r="W199" s="5">
        <v>-1.3235355791625839E-51</v>
      </c>
      <c r="X199" s="5">
        <v>3.5462837981337369E-47</v>
      </c>
      <c r="Y199" s="5">
        <v>9.3432271320620286E-42</v>
      </c>
      <c r="Z199" s="5">
        <v>6.472355127345208E-37</v>
      </c>
      <c r="AA199" s="5">
        <v>-6.0821508295928313E-34</v>
      </c>
      <c r="AB199" s="5">
        <v>1.135702633033141E-28</v>
      </c>
      <c r="AC199" s="5">
        <v>-6.9048288451632135E-28</v>
      </c>
      <c r="AD199" s="5">
        <v>-1.6889547188222162E-22</v>
      </c>
      <c r="AE199" s="5">
        <v>2.6060055895842522E-18</v>
      </c>
      <c r="AF199" s="5">
        <v>4.9436789307245609E-15</v>
      </c>
      <c r="AG199" s="5">
        <v>5.1645388226050533E-13</v>
      </c>
      <c r="AH199" s="5">
        <v>5.7791519277795589E-10</v>
      </c>
      <c r="AI199" s="5">
        <v>2.9810762469590022E-8</v>
      </c>
      <c r="AJ199" s="5">
        <v>3.6220585512484751E-6</v>
      </c>
      <c r="AK199" s="5">
        <v>6.3058107992816355E-5</v>
      </c>
      <c r="AL199" s="5">
        <v>9.0137705812125251E-3</v>
      </c>
      <c r="AM199" s="5">
        <v>2.9476212308450222E-2</v>
      </c>
      <c r="AN199" s="5">
        <v>0.68595013840898456</v>
      </c>
      <c r="AO199" s="5">
        <v>0.30635147205675273</v>
      </c>
      <c r="AP199" s="5">
        <v>18.707428778583015</v>
      </c>
      <c r="AQ199" s="5">
        <v>0.9992384472450544</v>
      </c>
      <c r="AR199" s="5">
        <v>11.473387918787072</v>
      </c>
      <c r="AS199" s="5"/>
      <c r="AT199" s="5"/>
      <c r="AU199" s="5"/>
      <c r="AV199" s="5"/>
      <c r="AW199" s="5"/>
      <c r="AX199" s="5"/>
      <c r="AY199" s="5"/>
      <c r="AZ199" s="5"/>
      <c r="BA199" s="5"/>
      <c r="BB199" s="5"/>
    </row>
    <row r="200" spans="1:54" x14ac:dyDescent="0.3">
      <c r="A200" s="5">
        <v>15050</v>
      </c>
      <c r="B200" s="5"/>
      <c r="C200" s="5">
        <v>16.090444845795044</v>
      </c>
      <c r="D200" s="5">
        <v>-6.5616589568664227E-187</v>
      </c>
      <c r="E200" s="5">
        <v>-7.1689823376170407E-179</v>
      </c>
      <c r="F200" s="5">
        <v>-3.5480690425683757E-169</v>
      </c>
      <c r="G200" s="5">
        <v>-1.9368405857268396E-161</v>
      </c>
      <c r="H200" s="5">
        <v>-2.7027095605771463E-152</v>
      </c>
      <c r="I200" s="5">
        <v>-6.7441359772323081E-145</v>
      </c>
      <c r="J200" s="5">
        <v>-3.5617806712358951E-136</v>
      </c>
      <c r="K200" s="5">
        <v>-6.8078008861457992E-129</v>
      </c>
      <c r="L200" s="5">
        <v>-8.8096898170862265E-121</v>
      </c>
      <c r="M200" s="5">
        <v>-4.410699107026328E-114</v>
      </c>
      <c r="N200" s="5">
        <v>-4.5764589136961696E-106</v>
      </c>
      <c r="O200" s="5">
        <v>-5.7107511537796507E-100</v>
      </c>
      <c r="P200" s="5">
        <v>-8.9452644636877685E-93</v>
      </c>
      <c r="Q200" s="5">
        <v>-1.2092182481071607E-86</v>
      </c>
      <c r="R200" s="5">
        <v>-4.0521758951437471E-80</v>
      </c>
      <c r="S200" s="5">
        <v>1.715759543181817E-74</v>
      </c>
      <c r="T200" s="5">
        <v>-3.1595720837963038E-68</v>
      </c>
      <c r="U200" s="5">
        <v>-1.636134283950626E-62</v>
      </c>
      <c r="V200" s="5">
        <v>-1.4050751437235218E-57</v>
      </c>
      <c r="W200" s="5">
        <v>-1.1248869177099184E-52</v>
      </c>
      <c r="X200" s="5">
        <v>3.4017785723981153E-48</v>
      </c>
      <c r="Y200" s="5">
        <v>1.0119365276448883E-42</v>
      </c>
      <c r="Z200" s="5">
        <v>7.917864322145662E-38</v>
      </c>
      <c r="AA200" s="5">
        <v>-8.4073443387416821E-35</v>
      </c>
      <c r="AB200" s="5">
        <v>1.774556565547941E-29</v>
      </c>
      <c r="AC200" s="5">
        <v>-1.2200296754159347E-28</v>
      </c>
      <c r="AD200" s="5">
        <v>-3.3759617193146253E-23</v>
      </c>
      <c r="AE200" s="5">
        <v>5.8950532563747095E-19</v>
      </c>
      <c r="AF200" s="5">
        <v>1.2660984464168775E-15</v>
      </c>
      <c r="AG200" s="5">
        <v>1.4980511508242261E-13</v>
      </c>
      <c r="AH200" s="5">
        <v>1.89937732862174E-10</v>
      </c>
      <c r="AI200" s="5">
        <v>1.1105741328920567E-8</v>
      </c>
      <c r="AJ200" s="5">
        <v>1.5301488978057611E-6</v>
      </c>
      <c r="AK200" s="5">
        <v>3.0220419899473734E-5</v>
      </c>
      <c r="AL200" s="5">
        <v>4.9025961740688344E-3</v>
      </c>
      <c r="AM200" s="5">
        <v>1.8202509374742291E-2</v>
      </c>
      <c r="AN200" s="5">
        <v>0.48114190694624154</v>
      </c>
      <c r="AO200" s="5">
        <v>0.24417654000941771</v>
      </c>
      <c r="AP200" s="5">
        <v>16.950592124682128</v>
      </c>
      <c r="AQ200" s="5">
        <v>1.0297016720046153</v>
      </c>
      <c r="AR200" s="5">
        <v>13.452140580534245</v>
      </c>
      <c r="AS200" s="5"/>
      <c r="AT200" s="5"/>
      <c r="AU200" s="5"/>
      <c r="AV200" s="5"/>
      <c r="AW200" s="5"/>
      <c r="AX200" s="5"/>
      <c r="AY200" s="5"/>
      <c r="AZ200" s="5"/>
      <c r="BA200" s="5"/>
      <c r="BB200" s="5"/>
    </row>
    <row r="201" spans="1:54" x14ac:dyDescent="0.3">
      <c r="A201" s="6">
        <v>15040</v>
      </c>
      <c r="B201" s="5"/>
      <c r="C201" s="6">
        <v>15.952533848200364</v>
      </c>
      <c r="D201" s="6">
        <v>-5.823094894109533E-189</v>
      </c>
      <c r="E201" s="6">
        <v>-7.1326110708088666E-181</v>
      </c>
      <c r="F201" s="6">
        <v>-3.9589552603084182E-171</v>
      </c>
      <c r="G201" s="6">
        <v>-2.4245294049372876E-163</v>
      </c>
      <c r="H201" s="6">
        <v>-3.7968761306212072E-154</v>
      </c>
      <c r="I201" s="6">
        <v>-1.0636436497764748E-146</v>
      </c>
      <c r="J201" s="6">
        <v>-6.308556422466111E-138</v>
      </c>
      <c r="K201" s="6">
        <v>-1.3546083642852615E-130</v>
      </c>
      <c r="L201" s="6">
        <v>-1.9699882092767543E-122</v>
      </c>
      <c r="M201" s="6">
        <v>-1.1088159696774148E-115</v>
      </c>
      <c r="N201" s="6">
        <v>-1.2938516812796269E-107</v>
      </c>
      <c r="O201" s="6">
        <v>-1.8163763483287545E-101</v>
      </c>
      <c r="P201" s="6">
        <v>-3.2019842652301485E-94</v>
      </c>
      <c r="Q201" s="6">
        <v>-4.8730491303083061E-88</v>
      </c>
      <c r="R201" s="6">
        <v>-1.8391286821533034E-81</v>
      </c>
      <c r="S201" s="6">
        <v>8.7733730006799344E-76</v>
      </c>
      <c r="T201" s="6">
        <v>-1.8208927593408744E-69</v>
      </c>
      <c r="U201" s="6">
        <v>-1.0631181957060538E-63</v>
      </c>
      <c r="V201" s="6">
        <v>-1.0297462840942061E-58</v>
      </c>
      <c r="W201" s="6">
        <v>-9.3018686045202136E-54</v>
      </c>
      <c r="X201" s="6">
        <v>3.1751307808722055E-49</v>
      </c>
      <c r="Y201" s="6">
        <v>1.066516814375434E-43</v>
      </c>
      <c r="Z201" s="6">
        <v>9.4264245270893643E-39</v>
      </c>
      <c r="AA201" s="6">
        <v>-1.1310686653932376E-35</v>
      </c>
      <c r="AB201" s="6">
        <v>2.6988511038884836E-30</v>
      </c>
      <c r="AC201" s="6">
        <v>-2.0983949005144628E-29</v>
      </c>
      <c r="AD201" s="6">
        <v>-6.5691922700166761E-24</v>
      </c>
      <c r="AE201" s="6">
        <v>1.2982872444570185E-19</v>
      </c>
      <c r="AF201" s="6">
        <v>3.1571207351650021E-16</v>
      </c>
      <c r="AG201" s="6">
        <v>4.2312060906553638E-14</v>
      </c>
      <c r="AH201" s="6">
        <v>6.0790664167478082E-11</v>
      </c>
      <c r="AI201" s="6">
        <v>4.0293658392621551E-9</v>
      </c>
      <c r="AJ201" s="6">
        <v>6.2959735000892592E-7</v>
      </c>
      <c r="AK201" s="6">
        <v>1.4107414756898364E-5</v>
      </c>
      <c r="AL201" s="6">
        <v>2.5975843324457645E-3</v>
      </c>
      <c r="AM201" s="6">
        <v>1.0950940347959197E-2</v>
      </c>
      <c r="AN201" s="6">
        <v>0.32881464711631847</v>
      </c>
      <c r="AO201" s="6">
        <v>0.18963658409469511</v>
      </c>
      <c r="AP201" s="6">
        <v>14.966728650364511</v>
      </c>
      <c r="AQ201" s="5">
        <v>1.0340988953060781</v>
      </c>
      <c r="AR201" s="5">
        <v>15.372225653736413</v>
      </c>
    </row>
    <row r="202" spans="1:54" x14ac:dyDescent="0.3">
      <c r="A202" s="6">
        <v>15030</v>
      </c>
      <c r="B202" s="5"/>
      <c r="C202" s="6">
        <v>15.689697191260947</v>
      </c>
      <c r="D202" s="6">
        <v>-5.0201207386277909E-191</v>
      </c>
      <c r="E202" s="6">
        <v>-6.8943397481136427E-183</v>
      </c>
      <c r="F202" s="6">
        <v>-4.2919568949618976E-173</v>
      </c>
      <c r="G202" s="6">
        <v>-2.9490387531073091E-165</v>
      </c>
      <c r="H202" s="6">
        <v>-5.1832987759705282E-156</v>
      </c>
      <c r="I202" s="6">
        <v>-1.6302423297767601E-148</v>
      </c>
      <c r="J202" s="6">
        <v>-1.0859566974268628E-139</v>
      </c>
      <c r="K202" s="6">
        <v>-2.6198352177354422E-132</v>
      </c>
      <c r="L202" s="6">
        <v>-4.2820690887759866E-124</v>
      </c>
      <c r="M202" s="6">
        <v>-2.7097696051898177E-117</v>
      </c>
      <c r="N202" s="6">
        <v>-3.5562656783282084E-109</v>
      </c>
      <c r="O202" s="6">
        <v>-5.617036461690185E-103</v>
      </c>
      <c r="P202" s="6">
        <v>-1.1144693630921871E-95</v>
      </c>
      <c r="Q202" s="6">
        <v>-1.9096512136970655E-89</v>
      </c>
      <c r="R202" s="6">
        <v>-8.117596315635791E-83</v>
      </c>
      <c r="S202" s="6">
        <v>4.3631758056768454E-77</v>
      </c>
      <c r="T202" s="6">
        <v>-1.0207067054949594E-70</v>
      </c>
      <c r="U202" s="6">
        <v>-6.7195364229560115E-65</v>
      </c>
      <c r="V202" s="6">
        <v>-7.3416019637918186E-60</v>
      </c>
      <c r="W202" s="6">
        <v>-7.4833546266657582E-55</v>
      </c>
      <c r="X202" s="6">
        <v>2.8834801615090343E-50</v>
      </c>
      <c r="Y202" s="6">
        <v>1.0937473254696633E-44</v>
      </c>
      <c r="Z202" s="6">
        <v>1.0920838833972593E-39</v>
      </c>
      <c r="AA202" s="6">
        <v>-1.4808957368140834E-36</v>
      </c>
      <c r="AB202" s="6">
        <v>3.9949265789652979E-31</v>
      </c>
      <c r="AC202" s="6">
        <v>-3.5130180786691061E-30</v>
      </c>
      <c r="AD202" s="6">
        <v>-1.2443381499720421E-24</v>
      </c>
      <c r="AE202" s="6">
        <v>2.7835664489923459E-20</v>
      </c>
      <c r="AF202" s="6">
        <v>7.6647594166563412E-17</v>
      </c>
      <c r="AG202" s="6">
        <v>1.1636472032607648E-14</v>
      </c>
      <c r="AH202" s="6">
        <v>1.8946031229090161E-11</v>
      </c>
      <c r="AI202" s="6">
        <v>1.4236977319032789E-9</v>
      </c>
      <c r="AJ202" s="6">
        <v>2.523018166090633E-7</v>
      </c>
      <c r="AK202" s="6">
        <v>6.4144455620802943E-6</v>
      </c>
      <c r="AL202" s="6">
        <v>1.3406472385337148E-3</v>
      </c>
      <c r="AM202" s="6">
        <v>6.4181459612604507E-3</v>
      </c>
      <c r="AN202" s="6">
        <v>0.21892934144078002</v>
      </c>
      <c r="AO202" s="6">
        <v>0.14350006523625411</v>
      </c>
      <c r="AP202" s="6">
        <v>12.877090416921201</v>
      </c>
      <c r="AQ202" s="5">
        <v>1.0120425335893555</v>
      </c>
      <c r="AR202" s="5">
        <v>17.120066563944476</v>
      </c>
    </row>
    <row r="203" spans="1:54" x14ac:dyDescent="0.3">
      <c r="A203" s="6">
        <v>15020</v>
      </c>
      <c r="B203" s="5"/>
      <c r="C203" s="6">
        <v>15.296935357097601</v>
      </c>
      <c r="D203" s="6">
        <v>-4.2040737578366135E-193</v>
      </c>
      <c r="E203" s="6">
        <v>-6.4738965634487227E-185</v>
      </c>
      <c r="F203" s="6">
        <v>-4.5205597239607979E-175</v>
      </c>
      <c r="G203" s="6">
        <v>-3.4852093383095497E-167</v>
      </c>
      <c r="H203" s="6">
        <v>-6.875666211532058E-158</v>
      </c>
      <c r="I203" s="6">
        <v>-2.4281212451397717E-150</v>
      </c>
      <c r="J203" s="6">
        <v>-1.8167316222266623E-141</v>
      </c>
      <c r="K203" s="6">
        <v>-4.924516676206655E-134</v>
      </c>
      <c r="L203" s="6">
        <v>-9.0470479159340989E-126</v>
      </c>
      <c r="M203" s="6">
        <v>-6.4372785864570013E-119</v>
      </c>
      <c r="N203" s="6">
        <v>-9.5024351142257112E-111</v>
      </c>
      <c r="O203" s="6">
        <v>-1.6887825365718271E-104</v>
      </c>
      <c r="P203" s="6">
        <v>-3.7715192710602467E-97</v>
      </c>
      <c r="Q203" s="6">
        <v>-7.276806921793802E-91</v>
      </c>
      <c r="R203" s="6">
        <v>-3.4842611813775744E-84</v>
      </c>
      <c r="S203" s="6">
        <v>2.1102856224946675E-78</v>
      </c>
      <c r="T203" s="6">
        <v>-5.5648642153361119E-72</v>
      </c>
      <c r="U203" s="6">
        <v>-4.1311292359207952E-66</v>
      </c>
      <c r="V203" s="6">
        <v>-5.0916431093990975E-61</v>
      </c>
      <c r="W203" s="6">
        <v>-5.8568471439621033E-56</v>
      </c>
      <c r="X203" s="6">
        <v>2.5477029066024171E-51</v>
      </c>
      <c r="Y203" s="6">
        <v>1.0913848074158475E-45</v>
      </c>
      <c r="Z203" s="6">
        <v>1.2311525007964844E-40</v>
      </c>
      <c r="AA203" s="6">
        <v>-1.8868709742185236E-37</v>
      </c>
      <c r="AB203" s="6">
        <v>5.755146170773437E-32</v>
      </c>
      <c r="AC203" s="6">
        <v>-5.7243583051754159E-31</v>
      </c>
      <c r="AD203" s="6">
        <v>-2.2943190855190554E-25</v>
      </c>
      <c r="AE203" s="6">
        <v>5.8097462528845045E-21</v>
      </c>
      <c r="AF203" s="6">
        <v>1.811617709846282E-17</v>
      </c>
      <c r="AG203" s="6">
        <v>3.1158404681549053E-15</v>
      </c>
      <c r="AH203" s="6">
        <v>5.7495320320132427E-12</v>
      </c>
      <c r="AI203" s="6">
        <v>4.8985556628405107E-10</v>
      </c>
      <c r="AJ203" s="6">
        <v>9.8465346861689118E-8</v>
      </c>
      <c r="AK203" s="6">
        <v>2.8406182494142957E-6</v>
      </c>
      <c r="AL203" s="6">
        <v>6.7396612366532095E-4</v>
      </c>
      <c r="AM203" s="6">
        <v>3.6642340102425127E-3</v>
      </c>
      <c r="AN203" s="6">
        <v>0.14200678333024469</v>
      </c>
      <c r="AO203" s="6">
        <v>0.10579651616358281</v>
      </c>
      <c r="AP203" s="6">
        <v>10.795307337672327</v>
      </c>
      <c r="AQ203" s="5">
        <v>0.9651595161346096</v>
      </c>
      <c r="AR203" s="5">
        <v>18.581259421181326</v>
      </c>
    </row>
    <row r="204" spans="1:54" x14ac:dyDescent="0.3">
      <c r="A204" s="6">
        <v>15010</v>
      </c>
      <c r="B204" s="5"/>
      <c r="C204" s="6">
        <v>14.76772812994521</v>
      </c>
      <c r="D204" s="6">
        <v>-3.4197793864860952E-195</v>
      </c>
      <c r="E204" s="6">
        <v>-5.9053214301498338E-187</v>
      </c>
      <c r="F204" s="6">
        <v>-4.6255884601888588E-177</v>
      </c>
      <c r="G204" s="6">
        <v>-4.0017364758017016E-169</v>
      </c>
      <c r="H204" s="6">
        <v>-8.8619227760597899E-160</v>
      </c>
      <c r="I204" s="6">
        <v>-3.5142019278623826E-152</v>
      </c>
      <c r="J204" s="6">
        <v>-2.9535259437787202E-143</v>
      </c>
      <c r="K204" s="6">
        <v>-8.9961917377061704E-136</v>
      </c>
      <c r="L204" s="6">
        <v>-1.8578017751371883E-127</v>
      </c>
      <c r="M204" s="6">
        <v>-1.486433262672457E-120</v>
      </c>
      <c r="N204" s="6">
        <v>-2.468214012607317E-112</v>
      </c>
      <c r="O204" s="6">
        <v>-4.9360723705683772E-106</v>
      </c>
      <c r="P204" s="6">
        <v>-1.2409093336701879E-98</v>
      </c>
      <c r="Q204" s="6">
        <v>-2.6961093228313079E-92</v>
      </c>
      <c r="R204" s="6">
        <v>-1.454247186547435E-85</v>
      </c>
      <c r="S204" s="6">
        <v>9.9256414096941981E-80</v>
      </c>
      <c r="T204" s="6">
        <v>-2.9506767270684296E-73</v>
      </c>
      <c r="U204" s="6">
        <v>-2.4702815518002552E-67</v>
      </c>
      <c r="V204" s="6">
        <v>-3.434852848913867E-62</v>
      </c>
      <c r="W204" s="6">
        <v>-4.4591232846038022E-57</v>
      </c>
      <c r="X204" s="6">
        <v>2.1899474749281004E-52</v>
      </c>
      <c r="Y204" s="6">
        <v>1.0595637439280166E-46</v>
      </c>
      <c r="Z204" s="6">
        <v>1.3504897283364592E-41</v>
      </c>
      <c r="AA204" s="6">
        <v>-2.3394777043130743E-38</v>
      </c>
      <c r="AB204" s="6">
        <v>8.068604322374816E-33</v>
      </c>
      <c r="AC204" s="6">
        <v>-9.0782757200428737E-32</v>
      </c>
      <c r="AD204" s="6">
        <v>-4.1175141182738649E-26</v>
      </c>
      <c r="AE204" s="6">
        <v>1.1803599653419749E-21</v>
      </c>
      <c r="AF204" s="6">
        <v>4.1684279087418945E-18</v>
      </c>
      <c r="AG204" s="6">
        <v>8.1227463634772048E-16</v>
      </c>
      <c r="AH204" s="6">
        <v>1.6988566959183855E-12</v>
      </c>
      <c r="AI204" s="6">
        <v>1.6412117663462393E-10</v>
      </c>
      <c r="AJ204" s="6">
        <v>3.7422191068379488E-8</v>
      </c>
      <c r="AK204" s="6">
        <v>1.2251406171285851E-6</v>
      </c>
      <c r="AL204" s="6">
        <v>3.3000278892482968E-4</v>
      </c>
      <c r="AM204" s="6">
        <v>2.0377439042254808E-3</v>
      </c>
      <c r="AN204" s="6">
        <v>8.97312910564248E-2</v>
      </c>
      <c r="AO204" s="6">
        <v>7.5990163868094276E-2</v>
      </c>
      <c r="AP204" s="6">
        <v>8.8177175710386297</v>
      </c>
      <c r="AQ204" s="5">
        <v>0.89689297234242527</v>
      </c>
      <c r="AR204" s="5">
        <v>19.652755252163068</v>
      </c>
    </row>
    <row r="205" spans="1:54" x14ac:dyDescent="0.3">
      <c r="A205" s="6">
        <v>15000</v>
      </c>
      <c r="B205" s="5"/>
      <c r="C205" s="6">
        <v>14.096831580973127</v>
      </c>
      <c r="D205" s="6">
        <v>-2.7019239656277904E-197</v>
      </c>
      <c r="E205" s="6">
        <v>-5.2324098240523642E-189</v>
      </c>
      <c r="F205" s="6">
        <v>-4.5978568896387049E-179</v>
      </c>
      <c r="G205" s="6">
        <v>-4.4639069587674288E-171</v>
      </c>
      <c r="H205" s="6">
        <v>-1.1097409699243983E-161</v>
      </c>
      <c r="I205" s="6">
        <v>-4.9419356933469677E-154</v>
      </c>
      <c r="J205" s="6">
        <v>-4.6659329016678914E-145</v>
      </c>
      <c r="K205" s="6">
        <v>-1.597111476633237E-137</v>
      </c>
      <c r="L205" s="6">
        <v>-3.7077218558581961E-129</v>
      </c>
      <c r="M205" s="6">
        <v>-3.3360901051085346E-122</v>
      </c>
      <c r="N205" s="6">
        <v>-6.2318073499045585E-114</v>
      </c>
      <c r="O205" s="6">
        <v>-1.402512608637062E-107</v>
      </c>
      <c r="P205" s="6">
        <v>-3.9693144363785828E-100</v>
      </c>
      <c r="Q205" s="6">
        <v>-9.7122588240556953E-94</v>
      </c>
      <c r="R205" s="6">
        <v>-5.9018251783640882E-87</v>
      </c>
      <c r="S205" s="6">
        <v>4.5397410649487199E-81</v>
      </c>
      <c r="T205" s="6">
        <v>-1.5215230617625214E-74</v>
      </c>
      <c r="U205" s="6">
        <v>-1.4366427079837599E-68</v>
      </c>
      <c r="V205" s="6">
        <v>-2.2538129263646236E-63</v>
      </c>
      <c r="W205" s="6">
        <v>-3.3023996481242922E-58</v>
      </c>
      <c r="X205" s="6">
        <v>1.8312527725605783E-53</v>
      </c>
      <c r="Y205" s="6">
        <v>1.0007859191182781E-47</v>
      </c>
      <c r="Z205" s="6">
        <v>1.441355045027472E-42</v>
      </c>
      <c r="AA205" s="6">
        <v>-2.8224829296690772E-39</v>
      </c>
      <c r="AB205" s="6">
        <v>1.1008084388084079E-33</v>
      </c>
      <c r="AC205" s="6">
        <v>-1.4011572459217044E-32</v>
      </c>
      <c r="AD205" s="6">
        <v>-7.1921562950755617E-27</v>
      </c>
      <c r="AE205" s="6">
        <v>2.3342664248007749E-22</v>
      </c>
      <c r="AF205" s="6">
        <v>9.3366848209219518E-19</v>
      </c>
      <c r="AG205" s="6">
        <v>2.0614906688563367E-16</v>
      </c>
      <c r="AH205" s="6">
        <v>4.8872893169131203E-13</v>
      </c>
      <c r="AI205" s="6">
        <v>5.3540770933003659E-11</v>
      </c>
      <c r="AJ205" s="6">
        <v>1.3849526312880962E-8</v>
      </c>
      <c r="AK205" s="6">
        <v>5.1458310230219088E-7</v>
      </c>
      <c r="AL205" s="6">
        <v>1.5737306214565176E-4</v>
      </c>
      <c r="AM205" s="6">
        <v>1.1037890772664179E-3</v>
      </c>
      <c r="AN205" s="6">
        <v>5.5231367669855015E-2</v>
      </c>
      <c r="AO205" s="6">
        <v>5.3172556151227325E-2</v>
      </c>
      <c r="AP205" s="6">
        <v>7.0171169070219692</v>
      </c>
      <c r="AQ205" s="5">
        <v>0.81208377556888212</v>
      </c>
      <c r="AR205" s="5">
        <v>20.254796864908251</v>
      </c>
    </row>
    <row r="206" spans="1:54" x14ac:dyDescent="0.3">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4140625" defaultRowHeight="14.4" x14ac:dyDescent="0.3"/>
  <cols>
    <col min="1" max="16384" width="11.44140625" style="6"/>
  </cols>
  <sheetData>
    <row r="4" spans="1:54" x14ac:dyDescent="0.3">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3">
      <c r="A5" s="5">
        <v>17000</v>
      </c>
      <c r="B5" s="5"/>
      <c r="C5" s="5">
        <v>-0.66200560254134155</v>
      </c>
      <c r="D5" s="5">
        <v>-0.13026070531396106</v>
      </c>
      <c r="E5" s="5">
        <v>-2.7512745525781375E-2</v>
      </c>
      <c r="F5" s="5">
        <v>-0.13357858682236765</v>
      </c>
      <c r="G5" s="5">
        <v>-8.78198181621841E-3</v>
      </c>
      <c r="H5" s="5">
        <v>-0.52304773915986424</v>
      </c>
      <c r="I5" s="5">
        <v>-3.645334619928485E-2</v>
      </c>
      <c r="J5" s="5">
        <v>-9.6347232674619226E-2</v>
      </c>
      <c r="K5" s="5">
        <v>-2.5175176628180133E-2</v>
      </c>
      <c r="L5" s="5">
        <v>-0.12820370895150174</v>
      </c>
      <c r="M5" s="5">
        <v>-3.143893228260293E-2</v>
      </c>
      <c r="N5" s="5">
        <v>-0.12272496612806616</v>
      </c>
      <c r="O5" s="5">
        <v>-3.010292503926152E-2</v>
      </c>
      <c r="P5" s="5">
        <v>-0.1492011308391529</v>
      </c>
      <c r="Q5" s="5">
        <v>-2.1583517422466062E-2</v>
      </c>
      <c r="R5" s="5">
        <v>-0.11274883104686102</v>
      </c>
      <c r="S5" s="5">
        <v>-5.0260005284144718E-2</v>
      </c>
      <c r="T5" s="5">
        <v>-5.3961764791670641E-2</v>
      </c>
      <c r="U5" s="5">
        <v>1.4346414974504696E-2</v>
      </c>
      <c r="V5" s="5">
        <v>-7.9094225262651142E-5</v>
      </c>
      <c r="W5" s="5">
        <v>-1.4928283924709369E-2</v>
      </c>
      <c r="X5" s="5">
        <v>-1.2365543819350216E-2</v>
      </c>
      <c r="Y5" s="5">
        <v>1.5140862582099476E-2</v>
      </c>
      <c r="Z5" s="5">
        <v>4.4166563199384876E-2</v>
      </c>
      <c r="AA5" s="5">
        <v>3.1123735434534155E-2</v>
      </c>
      <c r="AB5" s="5">
        <v>-1.2538295795334881E-2</v>
      </c>
      <c r="AC5" s="5">
        <v>4.9166050599460248E-3</v>
      </c>
      <c r="AD5" s="5">
        <v>0.20082064919551046</v>
      </c>
      <c r="AE5" s="5">
        <v>4.3920209341477712E-3</v>
      </c>
      <c r="AF5" s="5">
        <v>1.1176702153386044E-2</v>
      </c>
      <c r="AG5" s="5">
        <v>6.158367728685577E-4</v>
      </c>
      <c r="AH5" s="5">
        <v>7.5623380116301223E-3</v>
      </c>
      <c r="AI5" s="5">
        <v>1.0733538863939502E-3</v>
      </c>
      <c r="AJ5" s="5">
        <v>5.4091830639792487E-3</v>
      </c>
      <c r="AK5" s="5">
        <v>3.7626389395066372E-2</v>
      </c>
      <c r="AL5" s="5">
        <v>8.4487048456332817E-3</v>
      </c>
      <c r="AM5" s="5">
        <v>8.4057173003646739E-4</v>
      </c>
      <c r="AN5" s="5">
        <v>6.9700310432146877E-3</v>
      </c>
      <c r="AO5" s="5">
        <v>3.5785652992114238E-4</v>
      </c>
      <c r="AP5" s="5">
        <v>3.8346782623636038E-4</v>
      </c>
      <c r="AQ5" s="5">
        <v>3.4591810305429688E-4</v>
      </c>
      <c r="AR5" s="5">
        <v>1.566103866430784E-3</v>
      </c>
      <c r="AS5" s="5"/>
      <c r="AT5" s="5"/>
      <c r="AU5" s="5"/>
      <c r="AV5" s="5"/>
      <c r="AW5" s="5"/>
      <c r="AX5" s="5"/>
      <c r="AY5" s="5"/>
      <c r="AZ5" s="5"/>
      <c r="BA5" s="5"/>
      <c r="BB5" s="5"/>
    </row>
    <row r="6" spans="1:54" x14ac:dyDescent="0.3">
      <c r="A6" s="5">
        <v>16990</v>
      </c>
      <c r="B6" s="5"/>
      <c r="C6" s="5">
        <v>-0.66434677468182657</v>
      </c>
      <c r="D6" s="5">
        <v>-0.1305533180816339</v>
      </c>
      <c r="E6" s="5">
        <v>-2.7603921803019255E-2</v>
      </c>
      <c r="F6" s="5">
        <v>-0.13416444430694405</v>
      </c>
      <c r="G6" s="5">
        <v>-8.8299497803553135E-3</v>
      </c>
      <c r="H6" s="5">
        <v>-0.52646986811362129</v>
      </c>
      <c r="I6" s="5">
        <v>-3.6731399176945186E-2</v>
      </c>
      <c r="J6" s="5">
        <v>-9.7187094066214647E-2</v>
      </c>
      <c r="K6" s="5">
        <v>-2.5422166849843737E-2</v>
      </c>
      <c r="L6" s="5">
        <v>-0.12960230649876481</v>
      </c>
      <c r="M6" s="5">
        <v>-3.1816577144010157E-2</v>
      </c>
      <c r="N6" s="5">
        <v>-0.12433504278299834</v>
      </c>
      <c r="O6" s="5">
        <v>-3.0531330135012847E-2</v>
      </c>
      <c r="P6" s="5">
        <v>-0.15149105639908866</v>
      </c>
      <c r="Q6" s="5">
        <v>-2.1938978964978956E-2</v>
      </c>
      <c r="R6" s="5">
        <v>-0.11473264763110821</v>
      </c>
      <c r="S6" s="5">
        <v>-5.1201154421322947E-2</v>
      </c>
      <c r="T6" s="5">
        <v>-5.5033496882795054E-2</v>
      </c>
      <c r="U6" s="5">
        <v>1.4647705179987012E-2</v>
      </c>
      <c r="V6" s="5">
        <v>-8.0845847719074044E-5</v>
      </c>
      <c r="W6" s="5">
        <v>-1.5276050472659083E-2</v>
      </c>
      <c r="X6" s="5">
        <v>-1.2667887497667943E-2</v>
      </c>
      <c r="Y6" s="5">
        <v>1.552862157739986E-2</v>
      </c>
      <c r="Z6" s="5">
        <v>4.5349108021260603E-2</v>
      </c>
      <c r="AA6" s="5">
        <v>3.1993464009343865E-2</v>
      </c>
      <c r="AB6" s="5">
        <v>-1.2903396117368427E-2</v>
      </c>
      <c r="AC6" s="5">
        <v>5.0655707222650196E-3</v>
      </c>
      <c r="AD6" s="5">
        <v>0.20714313690852273</v>
      </c>
      <c r="AE6" s="5">
        <v>4.5355222147041808E-3</v>
      </c>
      <c r="AF6" s="5">
        <v>1.1555237915014326E-2</v>
      </c>
      <c r="AG6" s="5">
        <v>6.3743332087928155E-4</v>
      </c>
      <c r="AH6" s="5">
        <v>7.8366559695169681E-3</v>
      </c>
      <c r="AI6" s="5">
        <v>1.1135887013798077E-3</v>
      </c>
      <c r="AJ6" s="5">
        <v>5.6185259694866985E-3</v>
      </c>
      <c r="AK6" s="5">
        <v>3.9128549026878907E-2</v>
      </c>
      <c r="AL6" s="5">
        <v>8.7963699599942768E-3</v>
      </c>
      <c r="AM6" s="5">
        <v>8.7619738983709902E-4</v>
      </c>
      <c r="AN6" s="5">
        <v>7.2740687601411712E-3</v>
      </c>
      <c r="AO6" s="5">
        <v>3.7391152274803116E-4</v>
      </c>
      <c r="AP6" s="5">
        <v>4.0115088706728553E-4</v>
      </c>
      <c r="AQ6" s="5">
        <v>3.6230369217111108E-4</v>
      </c>
      <c r="AR6" s="5">
        <v>1.6422618618201653E-3</v>
      </c>
      <c r="AS6" s="5"/>
      <c r="AT6" s="5"/>
      <c r="AU6" s="5"/>
      <c r="AV6" s="5"/>
      <c r="AW6" s="5"/>
      <c r="AX6" s="5"/>
      <c r="AY6" s="5"/>
      <c r="AZ6" s="5"/>
      <c r="BA6" s="5"/>
      <c r="BB6" s="5"/>
    </row>
    <row r="7" spans="1:54" x14ac:dyDescent="0.3">
      <c r="A7" s="5">
        <v>16980</v>
      </c>
      <c r="B7" s="5"/>
      <c r="C7" s="5">
        <v>-0.66645604088131927</v>
      </c>
      <c r="D7" s="5">
        <v>-0.13081891120086425</v>
      </c>
      <c r="E7" s="5">
        <v>-2.7689559398475994E-2</v>
      </c>
      <c r="F7" s="5">
        <v>-0.13472453719779884</v>
      </c>
      <c r="G7" s="5">
        <v>-8.8763185581260309E-3</v>
      </c>
      <c r="H7" s="5">
        <v>-0.52980363251389551</v>
      </c>
      <c r="I7" s="5">
        <v>-3.7003860933495031E-2</v>
      </c>
      <c r="J7" s="5">
        <v>-9.8013911484690658E-2</v>
      </c>
      <c r="K7" s="5">
        <v>-2.5666263772321302E-2</v>
      </c>
      <c r="L7" s="5">
        <v>-0.13098911248669226</v>
      </c>
      <c r="M7" s="5">
        <v>-3.2192131308796258E-2</v>
      </c>
      <c r="N7" s="5">
        <v>-0.12594039807158366</v>
      </c>
      <c r="O7" s="5">
        <v>-3.0959498722823314E-2</v>
      </c>
      <c r="P7" s="5">
        <v>-0.15378476790145731</v>
      </c>
      <c r="Q7" s="5">
        <v>-2.2295762608011391E-2</v>
      </c>
      <c r="R7" s="5">
        <v>-0.11672771844748489</v>
      </c>
      <c r="S7" s="5">
        <v>-5.2149394887444932E-2</v>
      </c>
      <c r="T7" s="5">
        <v>-5.6115218191050656E-2</v>
      </c>
      <c r="U7" s="5">
        <v>1.4952322631035572E-2</v>
      </c>
      <c r="V7" s="5">
        <v>-8.2619738574718179E-5</v>
      </c>
      <c r="W7" s="5">
        <v>-1.562880327814798E-2</v>
      </c>
      <c r="X7" s="5">
        <v>-1.2975045964230197E-2</v>
      </c>
      <c r="Y7" s="5">
        <v>1.5923158380665398E-2</v>
      </c>
      <c r="Z7" s="5">
        <v>4.6554128612228449E-2</v>
      </c>
      <c r="AA7" s="5">
        <v>3.2881030141791154E-2</v>
      </c>
      <c r="AB7" s="5">
        <v>-1.3276525716416984E-2</v>
      </c>
      <c r="AC7" s="5">
        <v>5.2180306775544225E-3</v>
      </c>
      <c r="AD7" s="5">
        <v>0.21362309868835566</v>
      </c>
      <c r="AE7" s="5">
        <v>4.6828038821808797E-3</v>
      </c>
      <c r="AF7" s="5">
        <v>1.1944285509145208E-2</v>
      </c>
      <c r="AG7" s="5">
        <v>6.5966018536704979E-4</v>
      </c>
      <c r="AH7" s="5">
        <v>8.1193664463185371E-3</v>
      </c>
      <c r="AI7" s="5">
        <v>1.1551108458449327E-3</v>
      </c>
      <c r="AJ7" s="5">
        <v>5.8348590321194247E-3</v>
      </c>
      <c r="AK7" s="5">
        <v>4.0682956343941409E-2</v>
      </c>
      <c r="AL7" s="5">
        <v>9.156609636780345E-3</v>
      </c>
      <c r="AM7" s="5">
        <v>9.1316087923425744E-4</v>
      </c>
      <c r="AN7" s="5">
        <v>7.5899438390030303E-3</v>
      </c>
      <c r="AO7" s="5">
        <v>3.9061374990428417E-4</v>
      </c>
      <c r="AP7" s="5">
        <v>4.1957119326557866E-4</v>
      </c>
      <c r="AQ7" s="5">
        <v>3.7939501156801573E-4</v>
      </c>
      <c r="AR7" s="5">
        <v>1.72180493343989E-3</v>
      </c>
      <c r="AS7" s="5"/>
      <c r="AT7" s="5"/>
      <c r="AU7" s="5"/>
      <c r="AV7" s="5"/>
      <c r="AW7" s="5"/>
      <c r="AX7" s="5"/>
      <c r="AY7" s="5"/>
      <c r="AZ7" s="5"/>
      <c r="BA7" s="5"/>
      <c r="BB7" s="5"/>
    </row>
    <row r="8" spans="1:54" x14ac:dyDescent="0.3">
      <c r="A8" s="5">
        <v>16970</v>
      </c>
      <c r="B8" s="5"/>
      <c r="C8" s="5">
        <v>-0.66832666960091847</v>
      </c>
      <c r="D8" s="5">
        <v>-0.13105726812741308</v>
      </c>
      <c r="E8" s="5">
        <v>-2.7769594567722621E-2</v>
      </c>
      <c r="F8" s="5">
        <v>-0.13525847142791655</v>
      </c>
      <c r="G8" s="5">
        <v>-8.9210569367677694E-3</v>
      </c>
      <c r="H8" s="5">
        <v>-0.53304687671535378</v>
      </c>
      <c r="I8" s="5">
        <v>-3.7270562202042459E-2</v>
      </c>
      <c r="J8" s="5">
        <v>-9.8827192393714611E-2</v>
      </c>
      <c r="K8" s="5">
        <v>-2.590732845464485E-2</v>
      </c>
      <c r="L8" s="5">
        <v>-0.13236337624301742</v>
      </c>
      <c r="M8" s="5">
        <v>-3.2565402615064562E-2</v>
      </c>
      <c r="N8" s="5">
        <v>-0.12754026120511019</v>
      </c>
      <c r="O8" s="5">
        <v>-3.138723961410126E-2</v>
      </c>
      <c r="P8" s="5">
        <v>-0.15608132324236298</v>
      </c>
      <c r="Q8" s="5">
        <v>-2.2653735390001518E-2</v>
      </c>
      <c r="R8" s="5">
        <v>-0.11873338062409475</v>
      </c>
      <c r="S8" s="5">
        <v>-5.3104452228765989E-2</v>
      </c>
      <c r="T8" s="5">
        <v>-5.7206664610113866E-2</v>
      </c>
      <c r="U8" s="5">
        <v>1.5260207511565977E-2</v>
      </c>
      <c r="V8" s="5">
        <v>-8.4415638798120951E-5</v>
      </c>
      <c r="W8" s="5">
        <v>-1.5986509502068282E-2</v>
      </c>
      <c r="X8" s="5">
        <v>-1.3287007689648356E-2</v>
      </c>
      <c r="Y8" s="5">
        <v>1.6324481152996936E-2</v>
      </c>
      <c r="Z8" s="5">
        <v>4.7781723305174773E-2</v>
      </c>
      <c r="AA8" s="5">
        <v>3.3786562750165852E-2</v>
      </c>
      <c r="AB8" s="5">
        <v>-1.3657763567912543E-2</v>
      </c>
      <c r="AC8" s="5">
        <v>5.3740277452309386E-3</v>
      </c>
      <c r="AD8" s="5">
        <v>0.22026282118390833</v>
      </c>
      <c r="AE8" s="5">
        <v>4.8339289373379654E-3</v>
      </c>
      <c r="AF8" s="5">
        <v>1.2344041606382524E-2</v>
      </c>
      <c r="AG8" s="5">
        <v>6.8253039557938358E-4</v>
      </c>
      <c r="AH8" s="5">
        <v>8.4106588054505844E-3</v>
      </c>
      <c r="AI8" s="5">
        <v>1.1979517275182861E-3</v>
      </c>
      <c r="AJ8" s="5">
        <v>6.0583652717260076E-3</v>
      </c>
      <c r="AK8" s="5">
        <v>4.2291070384197875E-2</v>
      </c>
      <c r="AL8" s="5">
        <v>9.5297964893301008E-3</v>
      </c>
      <c r="AM8" s="5">
        <v>9.5150408333795724E-4</v>
      </c>
      <c r="AN8" s="5">
        <v>7.9180464095542896E-3</v>
      </c>
      <c r="AO8" s="5">
        <v>4.0798559510371948E-4</v>
      </c>
      <c r="AP8" s="5">
        <v>4.3875542557043521E-4</v>
      </c>
      <c r="AQ8" s="5">
        <v>3.9721872272292731E-4</v>
      </c>
      <c r="AR8" s="5">
        <v>1.8048662919431622E-3</v>
      </c>
      <c r="AS8" s="5"/>
      <c r="AT8" s="5"/>
      <c r="AU8" s="5"/>
      <c r="AV8" s="5"/>
      <c r="AW8" s="5"/>
      <c r="AX8" s="5"/>
      <c r="AY8" s="5"/>
      <c r="AZ8" s="5"/>
      <c r="BA8" s="5"/>
      <c r="BB8" s="5"/>
    </row>
    <row r="9" spans="1:54" x14ac:dyDescent="0.3">
      <c r="A9" s="5">
        <v>16960</v>
      </c>
      <c r="B9" s="5"/>
      <c r="C9" s="5">
        <v>-0.66995192804036263</v>
      </c>
      <c r="D9" s="5">
        <v>-0.13126818883990315</v>
      </c>
      <c r="E9" s="5">
        <v>-2.7843966815888743E-2</v>
      </c>
      <c r="F9" s="5">
        <v>-0.13576586716728833</v>
      </c>
      <c r="G9" s="5">
        <v>-8.9641345144861745E-3</v>
      </c>
      <c r="H9" s="5">
        <v>-0.53619748457523819</v>
      </c>
      <c r="I9" s="5">
        <v>-3.7531335767260969E-2</v>
      </c>
      <c r="J9" s="5">
        <v>-9.9626447610646984E-2</v>
      </c>
      <c r="K9" s="5">
        <v>-2.6145222241544357E-2</v>
      </c>
      <c r="L9" s="5">
        <v>-0.1337243453233079</v>
      </c>
      <c r="M9" s="5">
        <v>-3.293619763123088E-2</v>
      </c>
      <c r="N9" s="5">
        <v>-0.12913385305252584</v>
      </c>
      <c r="O9" s="5">
        <v>-3.1814358724846413E-2</v>
      </c>
      <c r="P9" s="5">
        <v>-0.1583797617346146</v>
      </c>
      <c r="Q9" s="5">
        <v>-2.3012761056287946E-2</v>
      </c>
      <c r="R9" s="5">
        <v>-0.12074895102865184</v>
      </c>
      <c r="S9" s="5">
        <v>-5.4066041673038426E-2</v>
      </c>
      <c r="T9" s="5">
        <v>-5.8307559690838881E-2</v>
      </c>
      <c r="U9" s="5">
        <v>1.5571296429446824E-2</v>
      </c>
      <c r="V9" s="5">
        <v>-8.6233268309566214E-5</v>
      </c>
      <c r="W9" s="5">
        <v>-1.6349132148569954E-2</v>
      </c>
      <c r="X9" s="5">
        <v>-1.3603757615987472E-2</v>
      </c>
      <c r="Y9" s="5">
        <v>1.6732593727286194E-2</v>
      </c>
      <c r="Z9" s="5">
        <v>4.9031978113237992E-2</v>
      </c>
      <c r="AA9" s="5">
        <v>3.4710182552547805E-2</v>
      </c>
      <c r="AB9" s="5">
        <v>-1.4047185659660644E-2</v>
      </c>
      <c r="AC9" s="5">
        <v>5.5336037510265255E-3</v>
      </c>
      <c r="AD9" s="5">
        <v>0.22706456019406049</v>
      </c>
      <c r="AE9" s="5">
        <v>4.9889599795057971E-3</v>
      </c>
      <c r="AF9" s="5">
        <v>1.2754702721434674E-2</v>
      </c>
      <c r="AG9" s="5">
        <v>7.0605703022852189E-4</v>
      </c>
      <c r="AH9" s="5">
        <v>8.7107238704989386E-3</v>
      </c>
      <c r="AI9" s="5">
        <v>1.2421431041609676E-3</v>
      </c>
      <c r="AJ9" s="5">
        <v>6.2892303114048505E-3</v>
      </c>
      <c r="AK9" s="5">
        <v>4.3954375038255694E-2</v>
      </c>
      <c r="AL9" s="5">
        <v>9.9163104468681339E-3</v>
      </c>
      <c r="AM9" s="5">
        <v>9.9126981159997985E-4</v>
      </c>
      <c r="AN9" s="5">
        <v>8.2587761087856183E-3</v>
      </c>
      <c r="AO9" s="5">
        <v>4.2605003659951468E-4</v>
      </c>
      <c r="AP9" s="5">
        <v>4.5873102946933261E-4</v>
      </c>
      <c r="AQ9" s="5">
        <v>4.1580230533829485E-4</v>
      </c>
      <c r="AR9" s="5">
        <v>1.8915834976469196E-3</v>
      </c>
      <c r="AS9" s="5"/>
      <c r="AT9" s="5"/>
      <c r="AU9" s="5"/>
      <c r="AV9" s="5"/>
      <c r="AW9" s="5"/>
      <c r="AX9" s="5"/>
      <c r="AY9" s="5"/>
      <c r="AZ9" s="5"/>
      <c r="BA9" s="5"/>
      <c r="BB9" s="5"/>
    </row>
    <row r="10" spans="1:54" x14ac:dyDescent="0.3">
      <c r="A10" s="5">
        <v>16950</v>
      </c>
      <c r="B10" s="5"/>
      <c r="C10" s="5">
        <v>-0.67132508730801821</v>
      </c>
      <c r="D10" s="5">
        <v>-0.1314514901003164</v>
      </c>
      <c r="E10" s="5">
        <v>-2.7912618970653068E-2</v>
      </c>
      <c r="F10" s="5">
        <v>-0.1362463592574647</v>
      </c>
      <c r="G10" s="5">
        <v>-9.0055217336962971E-3</v>
      </c>
      <c r="H10" s="5">
        <v>-0.53925338166796566</v>
      </c>
      <c r="I10" s="5">
        <v>-3.7786016632551038E-2</v>
      </c>
      <c r="J10" s="5">
        <v>-0.10041119177156041</v>
      </c>
      <c r="K10" s="5">
        <v>-2.6379806887920521E-2</v>
      </c>
      <c r="L10" s="5">
        <v>-0.13507126614273507</v>
      </c>
      <c r="M10" s="5">
        <v>-3.3304321805914347E-2</v>
      </c>
      <c r="N10" s="5">
        <v>-0.13072038668729097</v>
      </c>
      <c r="O10" s="5">
        <v>-3.2240659195671081E-2</v>
      </c>
      <c r="P10" s="5">
        <v>-0.16067910460868581</v>
      </c>
      <c r="Q10" s="5">
        <v>-2.3372700114513735E-2</v>
      </c>
      <c r="R10" s="5">
        <v>-0.12277372645085985</v>
      </c>
      <c r="S10" s="5">
        <v>-5.5033868155401081E-2</v>
      </c>
      <c r="T10" s="5">
        <v>-5.9417614601818117E-2</v>
      </c>
      <c r="U10" s="5">
        <v>1.5885522386274296E-2</v>
      </c>
      <c r="V10" s="5">
        <v>-8.8072325696754078E-5</v>
      </c>
      <c r="W10" s="5">
        <v>-1.6716629987856342E-2</v>
      </c>
      <c r="X10" s="5">
        <v>-1.3925277072569053E-2</v>
      </c>
      <c r="Y10" s="5">
        <v>1.7147495479928422E-2</v>
      </c>
      <c r="Z10" s="5">
        <v>5.0304966282725218E-2</v>
      </c>
      <c r="AA10" s="5">
        <v>3.5652001702323063E-2</v>
      </c>
      <c r="AB10" s="5">
        <v>-1.4444864826552595E-2</v>
      </c>
      <c r="AC10" s="5">
        <v>5.6967994558174331E-3</v>
      </c>
      <c r="AD10" s="5">
        <v>0.23403053755124154</v>
      </c>
      <c r="AE10" s="5">
        <v>5.147959135299458E-3</v>
      </c>
      <c r="AF10" s="5">
        <v>1.3176465028451004E-2</v>
      </c>
      <c r="AG10" s="5">
        <v>7.3025320745798118E-4</v>
      </c>
      <c r="AH10" s="5">
        <v>9.019753808539057E-3</v>
      </c>
      <c r="AI10" s="5">
        <v>1.2877170687444271E-3</v>
      </c>
      <c r="AJ10" s="5">
        <v>6.5276423164070908E-3</v>
      </c>
      <c r="AK10" s="5">
        <v>4.5674378758260713E-2</v>
      </c>
      <c r="AL10" s="5">
        <v>1.031653872940228E-2</v>
      </c>
      <c r="AM10" s="5">
        <v>1.0325018004894426E-3</v>
      </c>
      <c r="AN10" s="5">
        <v>8.6125421570508037E-3</v>
      </c>
      <c r="AO10" s="5">
        <v>4.4483065450539352E-4</v>
      </c>
      <c r="AP10" s="5">
        <v>4.7952622747836002E-4</v>
      </c>
      <c r="AQ10" s="5">
        <v>4.3517407320865082E-4</v>
      </c>
      <c r="AR10" s="5">
        <v>1.9820985580516629E-3</v>
      </c>
      <c r="AS10" s="5"/>
      <c r="AT10" s="5"/>
      <c r="AU10" s="5"/>
      <c r="AV10" s="5"/>
      <c r="AW10" s="5"/>
      <c r="AX10" s="5"/>
      <c r="AY10" s="5"/>
      <c r="AZ10" s="5"/>
      <c r="BA10" s="5"/>
      <c r="BB10" s="5"/>
    </row>
    <row r="11" spans="1:54" x14ac:dyDescent="0.3">
      <c r="A11" s="5">
        <v>16940</v>
      </c>
      <c r="B11" s="5"/>
      <c r="C11" s="5">
        <v>-0.67243942770366605</v>
      </c>
      <c r="D11" s="5">
        <v>-0.13160700569805164</v>
      </c>
      <c r="E11" s="5">
        <v>-2.7975497252182568E-2</v>
      </c>
      <c r="F11" s="5">
        <v>-0.13669959763388059</v>
      </c>
      <c r="G11" s="5">
        <v>-9.0451899136625071E-3</v>
      </c>
      <c r="H11" s="5">
        <v>-0.5422125374777137</v>
      </c>
      <c r="I11" s="5">
        <v>-3.8034442186725283E-2</v>
      </c>
      <c r="J11" s="5">
        <v>-0.10118094379799507</v>
      </c>
      <c r="K11" s="5">
        <v>-2.6610944684584255E-2</v>
      </c>
      <c r="L11" s="5">
        <v>-0.13640338461848178</v>
      </c>
      <c r="M11" s="5">
        <v>-3.3669579621447857E-2</v>
      </c>
      <c r="N11" s="5">
        <v>-0.13229906795213814</v>
      </c>
      <c r="O11" s="5">
        <v>-3.2665941517057845E-2</v>
      </c>
      <c r="P11" s="5">
        <v>-0.16297835554326626</v>
      </c>
      <c r="Q11" s="5">
        <v>-2.3733409894737992E-2</v>
      </c>
      <c r="R11" s="5">
        <v>-0.12480698381093873</v>
      </c>
      <c r="S11" s="5">
        <v>-5.6007626356269144E-2</v>
      </c>
      <c r="T11" s="5">
        <v>-6.0536528102758745E-2</v>
      </c>
      <c r="U11" s="5">
        <v>1.6202814750404075E-2</v>
      </c>
      <c r="V11" s="5">
        <v>-8.9932487946834283E-5</v>
      </c>
      <c r="W11" s="5">
        <v>-1.7088957481603988E-2</v>
      </c>
      <c r="X11" s="5">
        <v>-1.4251543693420025E-2</v>
      </c>
      <c r="Y11" s="5">
        <v>1.7569181203733193E-2</v>
      </c>
      <c r="Z11" s="5">
        <v>5.1600747846613969E-2</v>
      </c>
      <c r="AA11" s="5">
        <v>3.6612123421692268E-2</v>
      </c>
      <c r="AB11" s="5">
        <v>-1.4850870583353919E-2</v>
      </c>
      <c r="AC11" s="5">
        <v>5.8636544832123254E-3</v>
      </c>
      <c r="AD11" s="5">
        <v>0.24116293793273286</v>
      </c>
      <c r="AE11" s="5">
        <v>5.3109879852504989E-3</v>
      </c>
      <c r="AF11" s="5">
        <v>1.3609524169735524E-2</v>
      </c>
      <c r="AG11" s="5">
        <v>7.5513207437111825E-4</v>
      </c>
      <c r="AH11" s="5">
        <v>9.3379420072047317E-3</v>
      </c>
      <c r="AI11" s="5">
        <v>1.3347060336273528E-3</v>
      </c>
      <c r="AJ11" s="5">
        <v>6.773791927501438E-3</v>
      </c>
      <c r="AK11" s="5">
        <v>4.7452614225648178E-2</v>
      </c>
      <c r="AL11" s="5">
        <v>1.0730875813066875E-2</v>
      </c>
      <c r="AM11" s="5">
        <v>1.0752447152204542E-3</v>
      </c>
      <c r="AN11" s="5">
        <v>8.9797634267168146E-3</v>
      </c>
      <c r="AO11" s="5">
        <v>4.6435163777631299E-4</v>
      </c>
      <c r="AP11" s="5">
        <v>5.0117003113497069E-4</v>
      </c>
      <c r="AQ11" s="5">
        <v>4.5536318993239389E-4</v>
      </c>
      <c r="AR11" s="5">
        <v>2.0765580253089746E-3</v>
      </c>
      <c r="AS11" s="5"/>
      <c r="AT11" s="5"/>
      <c r="AU11" s="5"/>
      <c r="AV11" s="5"/>
      <c r="AW11" s="5"/>
      <c r="AX11" s="5"/>
      <c r="AY11" s="5"/>
      <c r="AZ11" s="5"/>
      <c r="BA11" s="5"/>
      <c r="BB11" s="5"/>
    </row>
    <row r="12" spans="1:54" x14ac:dyDescent="0.3">
      <c r="A12" s="5">
        <v>16930</v>
      </c>
      <c r="B12" s="5"/>
      <c r="C12" s="5">
        <v>-0.67328824411123323</v>
      </c>
      <c r="D12" s="5">
        <v>-0.13173458667711252</v>
      </c>
      <c r="E12" s="5">
        <v>-2.8032551339905048E-2</v>
      </c>
      <c r="F12" s="5">
        <v>-0.13712524773529669</v>
      </c>
      <c r="G12" s="5">
        <v>-9.0831112824889104E-3</v>
      </c>
      <c r="H12" s="5">
        <v>-0.5450729675658923</v>
      </c>
      <c r="I12" s="5">
        <v>-3.827645236999528E-2</v>
      </c>
      <c r="J12" s="5">
        <v>-0.10193522736485541</v>
      </c>
      <c r="K12" s="5">
        <v>-2.683849858511449E-2</v>
      </c>
      <c r="L12" s="5">
        <v>-0.13771994682211319</v>
      </c>
      <c r="M12" s="5">
        <v>-3.4031774750869236E-2</v>
      </c>
      <c r="N12" s="5">
        <v>-0.13386909604129738</v>
      </c>
      <c r="O12" s="5">
        <v>-3.309000365978805E-2</v>
      </c>
      <c r="P12" s="5">
        <v>-0.16527650122532339</v>
      </c>
      <c r="Q12" s="5">
        <v>-2.4094744614275399E-2</v>
      </c>
      <c r="R12" s="5">
        <v>-0.12684798039460801</v>
      </c>
      <c r="S12" s="5">
        <v>-5.6987000751453812E-2</v>
      </c>
      <c r="T12" s="5">
        <v>-6.1663986531021453E-2</v>
      </c>
      <c r="U12" s="5">
        <v>1.6523099233362482E-2</v>
      </c>
      <c r="V12" s="5">
        <v>-9.1813410195583511E-5</v>
      </c>
      <c r="W12" s="5">
        <v>-1.7466064711178012E-2</v>
      </c>
      <c r="X12" s="5">
        <v>-1.4582531336530757E-2</v>
      </c>
      <c r="Y12" s="5">
        <v>1.799764098224018E-2</v>
      </c>
      <c r="Z12" s="5">
        <v>5.2919369179247888E-2</v>
      </c>
      <c r="AA12" s="5">
        <v>3.7590641633598071E-2</v>
      </c>
      <c r="AB12" s="5">
        <v>-1.526526895573096E-2</v>
      </c>
      <c r="AC12" s="5">
        <v>6.0342072459550157E-3</v>
      </c>
      <c r="AD12" s="5">
        <v>0.2484639056013504</v>
      </c>
      <c r="AE12" s="5">
        <v>5.4781074883769598E-3</v>
      </c>
      <c r="AF12" s="5">
        <v>1.4054075057842766E-2</v>
      </c>
      <c r="AG12" s="5">
        <v>7.8070679611839944E-4</v>
      </c>
      <c r="AH12" s="5">
        <v>9.6654829454200716E-3</v>
      </c>
      <c r="AI12" s="5">
        <v>1.3831427137109957E-3</v>
      </c>
      <c r="AJ12" s="5">
        <v>7.0278721886500427E-3</v>
      </c>
      <c r="AK12" s="5">
        <v>4.9290637976393402E-2</v>
      </c>
      <c r="AL12" s="5">
        <v>1.1159723385519772E-2</v>
      </c>
      <c r="AM12" s="5">
        <v>1.1195441504843861E-3</v>
      </c>
      <c r="AN12" s="5">
        <v>9.3608685028798121E-3</v>
      </c>
      <c r="AO12" s="5">
        <v>4.8463779082187327E-4</v>
      </c>
      <c r="AP12" s="5">
        <v>5.2369225267182614E-4</v>
      </c>
      <c r="AQ12" s="5">
        <v>4.7639968443767452E-4</v>
      </c>
      <c r="AR12" s="5">
        <v>2.1751130934971755E-3</v>
      </c>
      <c r="AS12" s="5"/>
      <c r="AT12" s="5"/>
      <c r="AU12" s="5"/>
      <c r="AV12" s="5"/>
      <c r="AW12" s="5"/>
      <c r="AX12" s="5"/>
      <c r="AY12" s="5"/>
      <c r="AZ12" s="5"/>
      <c r="BA12" s="5"/>
      <c r="BB12" s="5"/>
    </row>
    <row r="13" spans="1:54" x14ac:dyDescent="0.3">
      <c r="A13" s="5">
        <v>16920</v>
      </c>
      <c r="B13" s="5"/>
      <c r="C13" s="5">
        <v>-0.67386485149840014</v>
      </c>
      <c r="D13" s="5">
        <v>-0.13183410154601974</v>
      </c>
      <c r="E13" s="5">
        <v>-2.8083734436004065E-2</v>
      </c>
      <c r="F13" s="5">
        <v>-0.13752299089970707</v>
      </c>
      <c r="G13" s="5">
        <v>-9.11925900841218E-3</v>
      </c>
      <c r="H13" s="5">
        <v>-0.54783273571039914</v>
      </c>
      <c r="I13" s="5">
        <v>-3.8511889839033038E-2</v>
      </c>
      <c r="J13" s="5">
        <v>-0.10267357136886084</v>
      </c>
      <c r="K13" s="5">
        <v>-2.7062332333686507E-2</v>
      </c>
      <c r="L13" s="5">
        <v>-0.13902019964120391</v>
      </c>
      <c r="M13" s="5">
        <v>-3.439071021824236E-2</v>
      </c>
      <c r="N13" s="5">
        <v>-0.13542966409974533</v>
      </c>
      <c r="O13" s="5">
        <v>-3.3512641210465759E-2</v>
      </c>
      <c r="P13" s="5">
        <v>-0.16757251193949585</v>
      </c>
      <c r="Q13" s="5">
        <v>-2.4456555447277296E-2</v>
      </c>
      <c r="R13" s="5">
        <v>-0.12889595411480081</v>
      </c>
      <c r="S13" s="5">
        <v>-5.7971665674726558E-2</v>
      </c>
      <c r="T13" s="5">
        <v>-6.2799663801663921E-2</v>
      </c>
      <c r="U13" s="5">
        <v>1.6846297869752835E-2</v>
      </c>
      <c r="V13" s="5">
        <v>-9.3714725494543772E-5</v>
      </c>
      <c r="W13" s="5">
        <v>-1.7847897308818902E-2</v>
      </c>
      <c r="X13" s="5">
        <v>-1.4918210005080142E-2</v>
      </c>
      <c r="Y13" s="5">
        <v>1.8432860065654488E-2</v>
      </c>
      <c r="Z13" s="5">
        <v>5.4260862552879749E-2</v>
      </c>
      <c r="AA13" s="5">
        <v>3.8587640592519942E-2</v>
      </c>
      <c r="AB13" s="5">
        <v>-1.5688122309685561E-2</v>
      </c>
      <c r="AC13" s="5">
        <v>6.2084948711989604E-3</v>
      </c>
      <c r="AD13" s="5">
        <v>0.25593554107747341</v>
      </c>
      <c r="AE13" s="5">
        <v>5.6493779047185663E-3</v>
      </c>
      <c r="AF13" s="5">
        <v>1.4510311671071956E-2</v>
      </c>
      <c r="AG13" s="5">
        <v>8.0699054454092271E-4</v>
      </c>
      <c r="AH13" s="5">
        <v>1.0002572057709627E-2</v>
      </c>
      <c r="AI13" s="5">
        <v>1.4330601085525804E-3</v>
      </c>
      <c r="AJ13" s="5">
        <v>7.2900784688487655E-3</v>
      </c>
      <c r="AK13" s="5">
        <v>5.1190029982375193E-2</v>
      </c>
      <c r="AL13" s="5">
        <v>1.1603490290997966E-2</v>
      </c>
      <c r="AM13" s="5">
        <v>1.1654466301386994E-3</v>
      </c>
      <c r="AN13" s="5">
        <v>9.7562957356778311E-3</v>
      </c>
      <c r="AO13" s="5">
        <v>5.057145397250691E-4</v>
      </c>
      <c r="AP13" s="5">
        <v>5.4712351633900817E-4</v>
      </c>
      <c r="AQ13" s="5">
        <v>4.9831446629087085E-4</v>
      </c>
      <c r="AR13" s="5">
        <v>2.2779196955574179E-3</v>
      </c>
      <c r="AS13" s="5"/>
      <c r="AT13" s="5"/>
      <c r="AU13" s="5"/>
      <c r="AV13" s="5"/>
      <c r="AW13" s="5"/>
      <c r="AX13" s="5"/>
      <c r="AY13" s="5"/>
      <c r="AZ13" s="5"/>
      <c r="BA13" s="5"/>
      <c r="BB13" s="5"/>
    </row>
    <row r="14" spans="1:54" x14ac:dyDescent="0.3">
      <c r="A14" s="5">
        <v>16910</v>
      </c>
      <c r="B14" s="5"/>
      <c r="C14" s="5">
        <v>-0.67416259051987681</v>
      </c>
      <c r="D14" s="5">
        <v>-0.13190543647006225</v>
      </c>
      <c r="E14" s="5">
        <v>-2.8129003325528923E-2</v>
      </c>
      <c r="F14" s="5">
        <v>-0.13789252474608499</v>
      </c>
      <c r="G14" s="5">
        <v>-9.1536072303492842E-3</v>
      </c>
      <c r="H14" s="5">
        <v>-0.55048995601355988</v>
      </c>
      <c r="I14" s="5">
        <v>-3.8740600130881556E-2</v>
      </c>
      <c r="J14" s="5">
        <v>-0.10339551039693455</v>
      </c>
      <c r="K14" s="5">
        <v>-2.7282310593714693E-2</v>
      </c>
      <c r="L14" s="5">
        <v>-0.14030339144950016</v>
      </c>
      <c r="M14" s="5">
        <v>-3.4746188562152544E-2</v>
      </c>
      <c r="N14" s="5">
        <v>-0.13697995983896671</v>
      </c>
      <c r="O14" s="5">
        <v>-3.393364751205237E-2</v>
      </c>
      <c r="P14" s="5">
        <v>-0.16986534218664051</v>
      </c>
      <c r="Q14" s="5">
        <v>-2.4818690599060583E-2</v>
      </c>
      <c r="R14" s="5">
        <v>-0.13095012380034754</v>
      </c>
      <c r="S14" s="5">
        <v>-5.8961285393039006E-2</v>
      </c>
      <c r="T14" s="5">
        <v>-6.3943221421317933E-2</v>
      </c>
      <c r="U14" s="5">
        <v>1.7172329000774332E-2</v>
      </c>
      <c r="V14" s="5">
        <v>-9.563604459688954E-5</v>
      </c>
      <c r="W14" s="5">
        <v>-1.8234396391976784E-2</v>
      </c>
      <c r="X14" s="5">
        <v>-1.5258545770794316E-2</v>
      </c>
      <c r="Y14" s="5">
        <v>1.8874818748614894E-2</v>
      </c>
      <c r="Z14" s="5">
        <v>5.5625245696706085E-2</v>
      </c>
      <c r="AA14" s="5">
        <v>3.960319451460094E-2</v>
      </c>
      <c r="AB14" s="5">
        <v>-1.6119489179576157E-2</v>
      </c>
      <c r="AC14" s="5">
        <v>6.3865531247179908E-3</v>
      </c>
      <c r="AD14" s="5">
        <v>0.26357989774441642</v>
      </c>
      <c r="AE14" s="5">
        <v>5.8248587158667639E-3</v>
      </c>
      <c r="AF14" s="5">
        <v>1.4978426842386202E-2</v>
      </c>
      <c r="AG14" s="5">
        <v>8.3399648636814686E-4</v>
      </c>
      <c r="AH14" s="5">
        <v>1.034940559201424E-2</v>
      </c>
      <c r="AI14" s="5">
        <v>1.4844914834181663E-3</v>
      </c>
      <c r="AJ14" s="5">
        <v>7.5606083779882162E-3</v>
      </c>
      <c r="AK14" s="5">
        <v>5.3152393187480954E-2</v>
      </c>
      <c r="AL14" s="5">
        <v>1.2062592464635369E-2</v>
      </c>
      <c r="AM14" s="5">
        <v>1.2129996058039786E-3</v>
      </c>
      <c r="AN14" s="5">
        <v>1.0166493283721757E-2</v>
      </c>
      <c r="AO14" s="5">
        <v>5.2760793803810686E-4</v>
      </c>
      <c r="AP14" s="5">
        <v>5.7149526934094754E-4</v>
      </c>
      <c r="AQ14" s="5">
        <v>5.2113934075482182E-4</v>
      </c>
      <c r="AR14" s="5">
        <v>2.3851385997359391E-3</v>
      </c>
      <c r="AS14" s="5"/>
      <c r="AT14" s="5"/>
      <c r="AU14" s="5"/>
      <c r="AV14" s="5"/>
      <c r="AW14" s="5"/>
      <c r="AX14" s="5"/>
      <c r="AY14" s="5"/>
      <c r="AZ14" s="5"/>
      <c r="BA14" s="5"/>
      <c r="BB14" s="5"/>
    </row>
    <row r="15" spans="1:54" x14ac:dyDescent="0.3">
      <c r="A15" s="5">
        <v>16900</v>
      </c>
      <c r="B15" s="5"/>
      <c r="C15" s="5">
        <v>-0.67417483322085969</v>
      </c>
      <c r="D15" s="5">
        <v>-0.131948495445528</v>
      </c>
      <c r="E15" s="5">
        <v>-2.8168318433016804E-2</v>
      </c>
      <c r="F15" s="5">
        <v>-0.13823356354134836</v>
      </c>
      <c r="G15" s="5">
        <v>-9.1861310876530863E-3</v>
      </c>
      <c r="H15" s="5">
        <v>-0.55304279497567066</v>
      </c>
      <c r="I15" s="5">
        <v>-3.8962431825486067E-2</v>
      </c>
      <c r="J15" s="5">
        <v>-0.10410058519392391</v>
      </c>
      <c r="K15" s="5">
        <v>-2.7498299077152906E-2</v>
      </c>
      <c r="L15" s="5">
        <v>-0.14156877278485341</v>
      </c>
      <c r="M15" s="5">
        <v>-3.5098012002210278E-2</v>
      </c>
      <c r="N15" s="5">
        <v>-0.13851916616871721</v>
      </c>
      <c r="O15" s="5">
        <v>-3.4352813809319031E-2</v>
      </c>
      <c r="P15" s="5">
        <v>-0.17215393133125573</v>
      </c>
      <c r="Q15" s="5">
        <v>-2.5180995385183674E-2</v>
      </c>
      <c r="R15" s="5">
        <v>-0.13300968951183276</v>
      </c>
      <c r="S15" s="5">
        <v>-5.9955514194584759E-2</v>
      </c>
      <c r="T15" s="5">
        <v>-6.5094308516209287E-2</v>
      </c>
      <c r="U15" s="5">
        <v>1.7501107261466146E-2</v>
      </c>
      <c r="V15" s="5">
        <v>-9.7576955762826537E-5</v>
      </c>
      <c r="W15" s="5">
        <v>-1.8625498500966065E-2</v>
      </c>
      <c r="X15" s="5">
        <v>-1.5603500699600056E-2</v>
      </c>
      <c r="Y15" s="5">
        <v>1.9323492250017154E-2</v>
      </c>
      <c r="Z15" s="5">
        <v>5.7012521359082823E-2</v>
      </c>
      <c r="AA15" s="5">
        <v>4.0637367207588607E-2</v>
      </c>
      <c r="AB15" s="5">
        <v>-1.6559424094912397E-2</v>
      </c>
      <c r="AC15" s="5">
        <v>6.5684163341182562E-3</v>
      </c>
      <c r="AD15" s="5">
        <v>0.27139897838947963</v>
      </c>
      <c r="AE15" s="5">
        <v>6.0046085435252325E-3</v>
      </c>
      <c r="AF15" s="5">
        <v>1.5458612041795539E-2</v>
      </c>
      <c r="AG15" s="5">
        <v>8.6173777096860472E-4</v>
      </c>
      <c r="AH15" s="5">
        <v>1.0706180460943541E-2</v>
      </c>
      <c r="AI15" s="5">
        <v>1.5374703492562552E-3</v>
      </c>
      <c r="AJ15" s="5">
        <v>7.8396616765927483E-3</v>
      </c>
      <c r="AK15" s="5">
        <v>5.5179352997096733E-2</v>
      </c>
      <c r="AL15" s="5">
        <v>1.2537452855645143E-2</v>
      </c>
      <c r="AM15" s="5">
        <v>1.2622514543199333E-3</v>
      </c>
      <c r="AN15" s="5">
        <v>1.0591919148157736E-2</v>
      </c>
      <c r="AO15" s="5">
        <v>5.5034467212626927E-4</v>
      </c>
      <c r="AP15" s="5">
        <v>5.9683979235323516E-4</v>
      </c>
      <c r="AQ15" s="5">
        <v>5.4490702356269733E-4</v>
      </c>
      <c r="AR15" s="5">
        <v>2.4969355053705801E-3</v>
      </c>
      <c r="AS15" s="5"/>
      <c r="AT15" s="5"/>
      <c r="AU15" s="5"/>
      <c r="AV15" s="5"/>
      <c r="AW15" s="5"/>
      <c r="AX15" s="5"/>
      <c r="AY15" s="5"/>
      <c r="AZ15" s="5"/>
      <c r="BA15" s="5"/>
      <c r="BB15" s="5"/>
    </row>
    <row r="16" spans="1:54" x14ac:dyDescent="0.3">
      <c r="A16" s="5">
        <v>16890</v>
      </c>
      <c r="B16" s="5"/>
      <c r="C16" s="5">
        <v>-0.6738949888370992</v>
      </c>
      <c r="D16" s="5">
        <v>-0.1319632004555778</v>
      </c>
      <c r="E16" s="5">
        <v>-2.8201643875528391E-2</v>
      </c>
      <c r="F16" s="5">
        <v>-0.13854583855194699</v>
      </c>
      <c r="G16" s="5">
        <v>-9.2168067490297958E-3</v>
      </c>
      <c r="H16" s="5">
        <v>-0.55548947353107214</v>
      </c>
      <c r="I16" s="5">
        <v>-3.9177236706617422E-2</v>
      </c>
      <c r="J16" s="5">
        <v>-0.10478834312902455</v>
      </c>
      <c r="K16" s="5">
        <v>-2.771016467429226E-2</v>
      </c>
      <c r="L16" s="5">
        <v>-0.14281559703415508</v>
      </c>
      <c r="M16" s="5">
        <v>-3.5445982608393434E-2</v>
      </c>
      <c r="N16" s="5">
        <v>-0.14004646184420763</v>
      </c>
      <c r="O16" s="5">
        <v>-3.4769929399110999E-2</v>
      </c>
      <c r="P16" s="5">
        <v>-0.17443720427750434</v>
      </c>
      <c r="Q16" s="5">
        <v>-2.5543312315261468E-2</v>
      </c>
      <c r="R16" s="5">
        <v>-0.13507383288478964</v>
      </c>
      <c r="S16" s="5">
        <v>-6.0953996489873832E-2</v>
      </c>
      <c r="T16" s="5">
        <v>-6.6252561874627844E-2</v>
      </c>
      <c r="U16" s="5">
        <v>1.7832543571787107E-2</v>
      </c>
      <c r="V16" s="5">
        <v>-9.9537024585278413E-5</v>
      </c>
      <c r="W16" s="5">
        <v>-1.9021135540116123E-2</v>
      </c>
      <c r="X16" s="5">
        <v>-1.5953032779741649E-2</v>
      </c>
      <c r="Y16" s="5">
        <v>1.9778850595115138E-2</v>
      </c>
      <c r="Z16" s="5">
        <v>5.8422676873598769E-2</v>
      </c>
      <c r="AA16" s="5">
        <v>4.1690211701082017E-2</v>
      </c>
      <c r="AB16" s="5">
        <v>-1.7007977406118074E-2</v>
      </c>
      <c r="AC16" s="5">
        <v>6.7541173111224772E-3</v>
      </c>
      <c r="AD16" s="5">
        <v>0.27939473168303647</v>
      </c>
      <c r="AE16" s="5">
        <v>6.1886850661389435E-3</v>
      </c>
      <c r="AF16" s="5">
        <v>1.5951057152254474E-2</v>
      </c>
      <c r="AG16" s="5">
        <v>8.9022751765280555E-4</v>
      </c>
      <c r="AH16" s="5">
        <v>1.1073094086404254E-2</v>
      </c>
      <c r="AI16" s="5">
        <v>1.5920304415754337E-3</v>
      </c>
      <c r="AJ16" s="5">
        <v>8.1274401793023469E-3</v>
      </c>
      <c r="AK16" s="5">
        <v>5.7272556719625299E-2</v>
      </c>
      <c r="AL16" s="5">
        <v>1.3028501338968568E-2</v>
      </c>
      <c r="AM16" s="5">
        <v>1.3132514740106323E-3</v>
      </c>
      <c r="AN16" s="5">
        <v>1.1033041196864811E-2</v>
      </c>
      <c r="AO16" s="5">
        <v>5.7395206603027302E-4</v>
      </c>
      <c r="AP16" s="5">
        <v>6.2319020958340068E-4</v>
      </c>
      <c r="AQ16" s="5">
        <v>5.6965115537202526E-4</v>
      </c>
      <c r="AR16" s="5">
        <v>2.6134811378512482E-3</v>
      </c>
      <c r="AS16" s="5"/>
      <c r="AT16" s="5"/>
      <c r="AU16" s="5"/>
      <c r="AV16" s="5"/>
      <c r="AW16" s="5"/>
      <c r="AX16" s="5"/>
      <c r="AY16" s="5"/>
      <c r="AZ16" s="5"/>
      <c r="BA16" s="5"/>
      <c r="BB16" s="5"/>
    </row>
    <row r="17" spans="1:54" x14ac:dyDescent="0.3">
      <c r="A17" s="5">
        <v>16880</v>
      </c>
      <c r="B17" s="5"/>
      <c r="C17" s="5">
        <v>-0.67331650968769363</v>
      </c>
      <c r="D17" s="5">
        <v>-0.13194949160745303</v>
      </c>
      <c r="E17" s="5">
        <v>-2.8228947512003381E-2</v>
      </c>
      <c r="F17" s="5">
        <v>-0.13882909837948904</v>
      </c>
      <c r="G17" s="5">
        <v>-9.2456114405727596E-3</v>
      </c>
      <c r="H17" s="5">
        <v>-0.55782826904371663</v>
      </c>
      <c r="I17" s="5">
        <v>-3.9384869920958625E-2</v>
      </c>
      <c r="J17" s="5">
        <v>-0.10545833866028187</v>
      </c>
      <c r="K17" s="5">
        <v>-2.791777558389081E-2</v>
      </c>
      <c r="L17" s="5">
        <v>-0.14404312112446913</v>
      </c>
      <c r="M17" s="5">
        <v>-3.5789902473048245E-2</v>
      </c>
      <c r="N17" s="5">
        <v>-0.14156102212812982</v>
      </c>
      <c r="O17" s="5">
        <v>-3.5184781785314437E-2</v>
      </c>
      <c r="P17" s="5">
        <v>-0.17671407217345825</v>
      </c>
      <c r="Q17" s="5">
        <v>-2.5905481181502748E-2</v>
      </c>
      <c r="R17" s="5">
        <v>-0.13714171750035822</v>
      </c>
      <c r="S17" s="5">
        <v>-6.1956366925984642E-2</v>
      </c>
      <c r="T17" s="5">
        <v>-6.7417606004126551E-2</v>
      </c>
      <c r="U17" s="5">
        <v>1.816654513163752E-2</v>
      </c>
      <c r="V17" s="5">
        <v>-1.015157938366286E-4</v>
      </c>
      <c r="W17" s="5">
        <v>-1.9421234722593717E-2</v>
      </c>
      <c r="X17" s="5">
        <v>-1.63070958525268E-2</v>
      </c>
      <c r="Y17" s="5">
        <v>2.0240858500126743E-2</v>
      </c>
      <c r="Z17" s="5">
        <v>5.985568372972945E-2</v>
      </c>
      <c r="AA17" s="5">
        <v>4.2761769877604591E-2</v>
      </c>
      <c r="AB17" s="5">
        <v>-1.7465195109466231E-2</v>
      </c>
      <c r="AC17" s="5">
        <v>6.9436872730015923E-3</v>
      </c>
      <c r="AD17" s="5">
        <v>0.28756904859837013</v>
      </c>
      <c r="AE17" s="5">
        <v>6.3771449336362434E-3</v>
      </c>
      <c r="AF17" s="5">
        <v>1.6455950239136825E-2</v>
      </c>
      <c r="AG17" s="5">
        <v>9.1947880252845823E-4</v>
      </c>
      <c r="AH17" s="5">
        <v>1.1450344237554325E-2</v>
      </c>
      <c r="AI17" s="5">
        <v>1.6482056982093298E-3</v>
      </c>
      <c r="AJ17" s="5">
        <v>8.4241476519622497E-3</v>
      </c>
      <c r="AK17" s="5">
        <v>5.9433672958715378E-2</v>
      </c>
      <c r="AL17" s="5">
        <v>1.3536174614993002E-2</v>
      </c>
      <c r="AM17" s="5">
        <v>1.366049879709222E-3</v>
      </c>
      <c r="AN17" s="5">
        <v>1.1490337178284701E-2</v>
      </c>
      <c r="AO17" s="5">
        <v>5.9845808581671773E-4</v>
      </c>
      <c r="AP17" s="5">
        <v>6.5058049833864216E-4</v>
      </c>
      <c r="AQ17" s="5">
        <v>5.954063158620798E-4</v>
      </c>
      <c r="AR17" s="5">
        <v>2.7349513425769805E-3</v>
      </c>
      <c r="AS17" s="5"/>
      <c r="AT17" s="5"/>
      <c r="AU17" s="5"/>
      <c r="AV17" s="5"/>
      <c r="AW17" s="5"/>
      <c r="AX17" s="5"/>
      <c r="AY17" s="5"/>
      <c r="AZ17" s="5"/>
      <c r="BA17" s="5"/>
      <c r="BB17" s="5"/>
    </row>
    <row r="18" spans="1:54" x14ac:dyDescent="0.3">
      <c r="A18" s="5">
        <v>16870</v>
      </c>
      <c r="B18" s="5"/>
      <c r="C18" s="5">
        <v>-0.67243289715667076</v>
      </c>
      <c r="D18" s="5">
        <v>-0.13190732725073312</v>
      </c>
      <c r="E18" s="5">
        <v>-2.8250200988846473E-2</v>
      </c>
      <c r="F18" s="5">
        <v>-0.13908310927984488</v>
      </c>
      <c r="G18" s="5">
        <v>-9.2725234728681574E-3</v>
      </c>
      <c r="H18" s="5">
        <v>-0.56005751725920228</v>
      </c>
      <c r="I18" s="5">
        <v>-3.9585190135125417E-2</v>
      </c>
      <c r="J18" s="5">
        <v>-0.10611013379653873</v>
      </c>
      <c r="K18" s="5">
        <v>-2.8121001443469028E-2</v>
      </c>
      <c r="L18" s="5">
        <v>-0.14525060621954061</v>
      </c>
      <c r="M18" s="5">
        <v>-3.6129573885361491E-2</v>
      </c>
      <c r="N18" s="5">
        <v>-0.14306201946687744</v>
      </c>
      <c r="O18" s="5">
        <v>-3.559715683840086E-2</v>
      </c>
      <c r="P18" s="5">
        <v>-0.17898343314318682</v>
      </c>
      <c r="Q18" s="5">
        <v>-2.6267339151948572E-2</v>
      </c>
      <c r="R18" s="5">
        <v>-0.13921248928349378</v>
      </c>
      <c r="S18" s="5">
        <v>-6.2962250514128196E-2</v>
      </c>
      <c r="T18" s="5">
        <v>-6.8589053203722702E-2</v>
      </c>
      <c r="U18" s="5">
        <v>1.850301541992835E-2</v>
      </c>
      <c r="V18" s="5">
        <v>-1.0351278333727328E-4</v>
      </c>
      <c r="W18" s="5">
        <v>-1.9825718519067566E-2</v>
      </c>
      <c r="X18" s="5">
        <v>-1.6665639545867923E-2</v>
      </c>
      <c r="Y18" s="5">
        <v>2.0709475259574138E-2</v>
      </c>
      <c r="Z18" s="5">
        <v>6.1311497148777691E-2</v>
      </c>
      <c r="AA18" s="5">
        <v>4.3852072105025709E-2</v>
      </c>
      <c r="AB18" s="5">
        <v>-1.7931118671397708E-2</v>
      </c>
      <c r="AC18" s="5">
        <v>7.1371557632305804E-3</v>
      </c>
      <c r="AD18" s="5">
        <v>0.29592375877499344</v>
      </c>
      <c r="AE18" s="5">
        <v>6.5700436803318605E-3</v>
      </c>
      <c r="AF18" s="5">
        <v>1.6973477313363929E-2</v>
      </c>
      <c r="AG18" s="5">
        <v>9.4950464490868645E-4</v>
      </c>
      <c r="AH18" s="5">
        <v>1.1838128862038803E-2</v>
      </c>
      <c r="AI18" s="5">
        <v>1.7060302359542135E-3</v>
      </c>
      <c r="AJ18" s="5">
        <v>8.7299897021925026E-3</v>
      </c>
      <c r="AK18" s="5">
        <v>6.1664390954883831E-2</v>
      </c>
      <c r="AL18" s="5">
        <v>1.4060916096942483E-2</v>
      </c>
      <c r="AM18" s="5">
        <v>1.4206977964916529E-3</v>
      </c>
      <c r="AN18" s="5">
        <v>1.1964294724371143E-2</v>
      </c>
      <c r="AO18" s="5">
        <v>6.2389134338549214E-4</v>
      </c>
      <c r="AP18" s="5">
        <v>6.7904549806242775E-4</v>
      </c>
      <c r="AQ18" s="5">
        <v>6.2220803743648627E-4</v>
      </c>
      <c r="AR18" s="5">
        <v>2.861527177724615E-3</v>
      </c>
      <c r="AS18" s="5"/>
      <c r="AT18" s="5"/>
      <c r="AU18" s="5"/>
      <c r="AV18" s="5"/>
      <c r="AW18" s="5"/>
      <c r="AX18" s="5"/>
      <c r="AY18" s="5"/>
      <c r="AZ18" s="5"/>
      <c r="BA18" s="5"/>
      <c r="BB18" s="5"/>
    </row>
    <row r="19" spans="1:54" x14ac:dyDescent="0.3">
      <c r="A19" s="5">
        <v>16860</v>
      </c>
      <c r="B19" s="5"/>
      <c r="C19" s="5">
        <v>-0.67123770775907488</v>
      </c>
      <c r="D19" s="5">
        <v>-0.13183668407638516</v>
      </c>
      <c r="E19" s="5">
        <v>-2.8265379781660278E-2</v>
      </c>
      <c r="F19" s="5">
        <v>-0.13930765546518648</v>
      </c>
      <c r="G19" s="5">
        <v>-9.297522267129139E-3</v>
      </c>
      <c r="H19" s="5">
        <v>-0.56217561421030071</v>
      </c>
      <c r="I19" s="5">
        <v>-3.9778059690392484E-2</v>
      </c>
      <c r="J19" s="5">
        <v>-0.10674329855618528</v>
      </c>
      <c r="K19" s="5">
        <v>-2.831971345960229E-2</v>
      </c>
      <c r="L19" s="5">
        <v>-0.14643731842083477</v>
      </c>
      <c r="M19" s="5">
        <v>-3.6464799508113488E-2</v>
      </c>
      <c r="N19" s="5">
        <v>-0.14454862418031555</v>
      </c>
      <c r="O19" s="5">
        <v>-3.6006838959418967E-2</v>
      </c>
      <c r="P19" s="5">
        <v>-0.18124417304620971</v>
      </c>
      <c r="Q19" s="5">
        <v>-2.6628720868377715E-2</v>
      </c>
      <c r="R19" s="5">
        <v>-0.14128527692877024</v>
      </c>
      <c r="S19" s="5">
        <v>-6.3971262770652584E-2</v>
      </c>
      <c r="T19" s="5">
        <v>-6.9766503651346901E-2</v>
      </c>
      <c r="U19" s="5">
        <v>1.8841854197795667E-2</v>
      </c>
      <c r="V19" s="5">
        <v>-1.0552748984670317E-4</v>
      </c>
      <c r="W19" s="5">
        <v>-2.0234504610389531E-2</v>
      </c>
      <c r="X19" s="5">
        <v>-1.7028609210789684E-2</v>
      </c>
      <c r="Y19" s="5">
        <v>2.1184654636590805E-2</v>
      </c>
      <c r="Z19" s="5">
        <v>6.27900556658543E-2</v>
      </c>
      <c r="AA19" s="5">
        <v>4.4961136870875856E-2</v>
      </c>
      <c r="AB19" s="5">
        <v>-1.8405784852443222E-2</v>
      </c>
      <c r="AC19" s="5">
        <v>7.3345505714528369E-3</v>
      </c>
      <c r="AD19" s="5">
        <v>0.30446062682854907</v>
      </c>
      <c r="AE19" s="5">
        <v>6.7674356360447763E-3</v>
      </c>
      <c r="AF19" s="5">
        <v>1.7503822088274723E-2</v>
      </c>
      <c r="AG19" s="5">
        <v>9.8031799327487194E-4</v>
      </c>
      <c r="AH19" s="5">
        <v>1.223664591047206E-2</v>
      </c>
      <c r="AI19" s="5">
        <v>1.7655383260651956E-3</v>
      </c>
      <c r="AJ19" s="5">
        <v>9.0451736633146377E-3</v>
      </c>
      <c r="AK19" s="5">
        <v>6.3966419875248592E-2</v>
      </c>
      <c r="AL19" s="5">
        <v>1.4603175785546435E-2</v>
      </c>
      <c r="AM19" s="5">
        <v>1.4772472520686172E-3</v>
      </c>
      <c r="AN19" s="5">
        <v>1.245541134214341E-2</v>
      </c>
      <c r="AO19" s="5">
        <v>6.5028109970263206E-4</v>
      </c>
      <c r="AP19" s="5">
        <v>7.0862091880085503E-4</v>
      </c>
      <c r="AQ19" s="5">
        <v>6.5009281849156967E-4</v>
      </c>
      <c r="AR19" s="5">
        <v>2.9933950056349706E-3</v>
      </c>
      <c r="AS19" s="5"/>
      <c r="AT19" s="5"/>
      <c r="AU19" s="5"/>
      <c r="AV19" s="5"/>
      <c r="AW19" s="5"/>
      <c r="AX19" s="5"/>
      <c r="AY19" s="5"/>
      <c r="AZ19" s="5"/>
      <c r="BA19" s="5"/>
      <c r="BB19" s="5"/>
    </row>
    <row r="20" spans="1:54" x14ac:dyDescent="0.3">
      <c r="A20" s="5">
        <v>16850</v>
      </c>
      <c r="B20" s="5"/>
      <c r="C20" s="5">
        <v>-0.66972455928724139</v>
      </c>
      <c r="D20" s="5">
        <v>-0.13173755719637725</v>
      </c>
      <c r="E20" s="5">
        <v>-2.8274463233046165E-2</v>
      </c>
      <c r="F20" s="5">
        <v>-0.13950253938844162</v>
      </c>
      <c r="G20" s="5">
        <v>-9.3205883803158356E-3</v>
      </c>
      <c r="H20" s="5">
        <v>-0.56418101807303045</v>
      </c>
      <c r="I20" s="5">
        <v>-3.9963344754897587E-2</v>
      </c>
      <c r="J20" s="5">
        <v>-0.107357411422077</v>
      </c>
      <c r="K20" s="5">
        <v>-2.85137845380369E-2</v>
      </c>
      <c r="L20" s="5">
        <v>-0.14760252947224997</v>
      </c>
      <c r="M20" s="5">
        <v>-3.6795382556510221E-2</v>
      </c>
      <c r="N20" s="5">
        <v>-0.14602000516438601</v>
      </c>
      <c r="O20" s="5">
        <v>-3.6413611248292455E-2</v>
      </c>
      <c r="P20" s="5">
        <v>-0.18349516626383236</v>
      </c>
      <c r="Q20" s="5">
        <v>-2.6989458548842132E-2</v>
      </c>
      <c r="R20" s="5">
        <v>-0.1433591923537812</v>
      </c>
      <c r="S20" s="5">
        <v>-6.4983009871586936E-2</v>
      </c>
      <c r="T20" s="5">
        <v>-7.0949545506781286E-2</v>
      </c>
      <c r="U20" s="5">
        <v>1.9182957516057843E-2</v>
      </c>
      <c r="V20" s="5">
        <v>-1.0755938697785221E-4</v>
      </c>
      <c r="W20" s="5">
        <v>-2.0647505844460914E-2</v>
      </c>
      <c r="X20" s="5">
        <v>-1.7395945861067193E-2</v>
      </c>
      <c r="Y20" s="5">
        <v>2.16663447564296E-2</v>
      </c>
      <c r="Z20" s="5">
        <v>6.4291280718631147E-2</v>
      </c>
      <c r="AA20" s="5">
        <v>4.6088970419114972E-2</v>
      </c>
      <c r="AB20" s="5">
        <v>-1.888922553097646E-2</v>
      </c>
      <c r="AC20" s="5">
        <v>7.5358976528377419E-3</v>
      </c>
      <c r="AD20" s="5">
        <v>0.31318134861040647</v>
      </c>
      <c r="AE20" s="5">
        <v>6.9693738354878101E-3</v>
      </c>
      <c r="AF20" s="5">
        <v>1.8047165730340382E-2</v>
      </c>
      <c r="AG20" s="5">
        <v>1.01193171079623E-3</v>
      </c>
      <c r="AH20" s="5">
        <v>1.2646093154144108E-2</v>
      </c>
      <c r="AI20" s="5">
        <v>1.8267643685981878E-3</v>
      </c>
      <c r="AJ20" s="5">
        <v>9.3699084715157029E-3</v>
      </c>
      <c r="AK20" s="5">
        <v>6.6341488050118441E-2</v>
      </c>
      <c r="AL20" s="5">
        <v>1.5163410130594638E-2</v>
      </c>
      <c r="AM20" s="5">
        <v>1.5357511677853498E-3</v>
      </c>
      <c r="AN20" s="5">
        <v>1.2964194393316161E-2</v>
      </c>
      <c r="AO20" s="5">
        <v>6.7765726742623233E-4</v>
      </c>
      <c r="AP20" s="5">
        <v>7.3934334905845667E-4</v>
      </c>
      <c r="AQ20" s="5">
        <v>6.7909813620965623E-4</v>
      </c>
      <c r="AR20" s="5">
        <v>3.1307465826158677E-3</v>
      </c>
      <c r="AS20" s="5"/>
      <c r="AT20" s="5"/>
      <c r="AU20" s="5"/>
      <c r="AV20" s="5"/>
      <c r="AW20" s="5"/>
      <c r="AX20" s="5"/>
      <c r="AY20" s="5"/>
      <c r="AZ20" s="5"/>
      <c r="BA20" s="5"/>
      <c r="BB20" s="5"/>
    </row>
    <row r="21" spans="1:54" x14ac:dyDescent="0.3">
      <c r="A21" s="5">
        <v>16840</v>
      </c>
      <c r="B21" s="5"/>
      <c r="C21" s="5">
        <v>-0.66788713703261715</v>
      </c>
      <c r="D21" s="5">
        <v>-0.13160996020365384</v>
      </c>
      <c r="E21" s="5">
        <v>-2.8277434586399884E-2</v>
      </c>
      <c r="F21" s="5">
        <v>-0.13966758200966478</v>
      </c>
      <c r="G21" s="5">
        <v>-9.341703529200187E-3</v>
      </c>
      <c r="H21" s="5">
        <v>-0.56607225097038039</v>
      </c>
      <c r="I21" s="5">
        <v>-4.01409154730972E-2</v>
      </c>
      <c r="J21" s="5">
        <v>-0.10795205979197028</v>
      </c>
      <c r="K21" s="5">
        <v>-2.8703089413456829E-2</v>
      </c>
      <c r="L21" s="5">
        <v>-0.14874551746761513</v>
      </c>
      <c r="M21" s="5">
        <v>-3.7121126978890126E-2</v>
      </c>
      <c r="N21" s="5">
        <v>-0.14747533060583948</v>
      </c>
      <c r="O21" s="5">
        <v>-3.6817255676274016E-2</v>
      </c>
      <c r="P21" s="5">
        <v>-0.1857352765117824</v>
      </c>
      <c r="Q21" s="5">
        <v>-2.7349382094784287E-2</v>
      </c>
      <c r="R21" s="5">
        <v>-0.14543333118009885</v>
      </c>
      <c r="S21" s="5">
        <v>-6.5997088820817923E-2</v>
      </c>
      <c r="T21" s="5">
        <v>-7.2137755030296902E-2</v>
      </c>
      <c r="U21" s="5">
        <v>1.9526217727006537E-2</v>
      </c>
      <c r="V21" s="5">
        <v>-1.0960792513539319E-4</v>
      </c>
      <c r="W21" s="5">
        <v>-2.1064630197454786E-2</v>
      </c>
      <c r="X21" s="5">
        <v>-1.7767586116166516E-2</v>
      </c>
      <c r="Y21" s="5">
        <v>2.2154488003408447E-2</v>
      </c>
      <c r="Z21" s="5">
        <v>6.5815076243646436E-2</v>
      </c>
      <c r="AA21" s="5">
        <v>4.7235566389920214E-2</v>
      </c>
      <c r="AB21" s="5">
        <v>-1.9381467527033909E-2</v>
      </c>
      <c r="AC21" s="5">
        <v>7.741221046922318E-3</v>
      </c>
      <c r="AD21" s="5">
        <v>0.32208754742044143</v>
      </c>
      <c r="AE21" s="5">
        <v>7.1759099259927376E-3</v>
      </c>
      <c r="AF21" s="5">
        <v>1.8603686603839327E-2</v>
      </c>
      <c r="AG21" s="5">
        <v>1.0443585604093331E-3</v>
      </c>
      <c r="AH21" s="5">
        <v>1.3066667995935245E-2</v>
      </c>
      <c r="AI21" s="5">
        <v>1.8897428655868028E-3</v>
      </c>
      <c r="AJ21" s="5">
        <v>9.7044045361381996E-3</v>
      </c>
      <c r="AK21" s="5">
        <v>6.8791342155201898E-2</v>
      </c>
      <c r="AL21" s="5">
        <v>1.5742081878990784E-2</v>
      </c>
      <c r="AM21" s="5">
        <v>1.5962633481778816E-3</v>
      </c>
      <c r="AN21" s="5">
        <v>1.3491161061478543E-2</v>
      </c>
      <c r="AO21" s="5">
        <v>7.0605041289247147E-4</v>
      </c>
      <c r="AP21" s="5">
        <v>7.7125026300241262E-4</v>
      </c>
      <c r="AQ21" s="5">
        <v>7.0926245883511834E-4</v>
      </c>
      <c r="AR21" s="5">
        <v>3.2737791469520617E-3</v>
      </c>
      <c r="AS21" s="5"/>
      <c r="AT21" s="5"/>
      <c r="AU21" s="5"/>
      <c r="AV21" s="5"/>
      <c r="AW21" s="5"/>
      <c r="AX21" s="5"/>
      <c r="AY21" s="5"/>
      <c r="AZ21" s="5"/>
      <c r="BA21" s="5"/>
      <c r="BB21" s="5"/>
    </row>
    <row r="22" spans="1:54" x14ac:dyDescent="0.3">
      <c r="A22" s="5">
        <v>16830</v>
      </c>
      <c r="B22" s="5"/>
      <c r="C22" s="5">
        <v>-0.66571920007840113</v>
      </c>
      <c r="D22" s="5">
        <v>-0.13145392521230026</v>
      </c>
      <c r="E22" s="5">
        <v>-2.8274281015634273E-2</v>
      </c>
      <c r="F22" s="5">
        <v>-0.13980262304385044</v>
      </c>
      <c r="G22" s="5">
        <v>-9.3608506133353621E-3</v>
      </c>
      <c r="H22" s="5">
        <v>-0.56784790072083324</v>
      </c>
      <c r="I22" s="5">
        <v>-4.031064611224882E-2</v>
      </c>
      <c r="J22" s="5">
        <v>-0.10852684042383751</v>
      </c>
      <c r="K22" s="5">
        <v>-2.8887504778725731E-2</v>
      </c>
      <c r="L22" s="5">
        <v>-0.14986556756007846</v>
      </c>
      <c r="M22" s="5">
        <v>-3.7441837639091598E-2</v>
      </c>
      <c r="N22" s="5">
        <v>-0.14891376870831791</v>
      </c>
      <c r="O22" s="5">
        <v>-3.7217553262396022E-2</v>
      </c>
      <c r="P22" s="5">
        <v>-0.1879633576785627</v>
      </c>
      <c r="Q22" s="5">
        <v>-2.7708319202681297E-2</v>
      </c>
      <c r="R22" s="5">
        <v>-0.14750677324170622</v>
      </c>
      <c r="S22" s="5">
        <v>-6.7013087631962315E-2</v>
      </c>
      <c r="T22" s="5">
        <v>-7.3330696717186547E-2</v>
      </c>
      <c r="U22" s="5">
        <v>1.9871523500618934E-2</v>
      </c>
      <c r="V22" s="5">
        <v>-1.1167253147868118E-4</v>
      </c>
      <c r="W22" s="5">
        <v>-2.1485780739557567E-2</v>
      </c>
      <c r="X22" s="5">
        <v>-1.8143462147651154E-2</v>
      </c>
      <c r="Y22" s="5">
        <v>2.2649020921531378E-2</v>
      </c>
      <c r="Z22" s="5">
        <v>6.736132828091794E-2</v>
      </c>
      <c r="AA22" s="5">
        <v>4.8400905463084787E-2</v>
      </c>
      <c r="AB22" s="5">
        <v>-1.9882532426444482E-2</v>
      </c>
      <c r="AC22" s="5">
        <v>7.9505427960320056E-3</v>
      </c>
      <c r="AD22" s="5">
        <v>0.33118077017650543</v>
      </c>
      <c r="AE22" s="5">
        <v>7.3870940736380092E-3</v>
      </c>
      <c r="AF22" s="5">
        <v>1.9173560009623052E-2</v>
      </c>
      <c r="AG22" s="5">
        <v>1.0776111894614567E-3</v>
      </c>
      <c r="AH22" s="5">
        <v>1.349856727443351E-2</v>
      </c>
      <c r="AI22" s="5">
        <v>1.9545083930437692E-3</v>
      </c>
      <c r="AJ22" s="5">
        <v>1.0048873602991091E-2</v>
      </c>
      <c r="AK22" s="5">
        <v>7.131774633825852E-2</v>
      </c>
      <c r="AL22" s="5">
        <v>1.633965990892039E-2</v>
      </c>
      <c r="AM22" s="5">
        <v>1.6588384690352804E-3</v>
      </c>
      <c r="AN22" s="5">
        <v>1.4036838306286197E-2</v>
      </c>
      <c r="AO22" s="5">
        <v>7.35491757428425E-4</v>
      </c>
      <c r="AP22" s="5">
        <v>8.0438002697282994E-4</v>
      </c>
      <c r="AQ22" s="5">
        <v>7.406252573898956E-4</v>
      </c>
      <c r="AR22" s="5">
        <v>3.4226955049054403E-3</v>
      </c>
      <c r="AS22" s="5"/>
      <c r="AT22" s="5"/>
      <c r="AU22" s="5"/>
      <c r="AV22" s="5"/>
      <c r="AW22" s="5"/>
      <c r="AX22" s="5"/>
      <c r="AY22" s="5"/>
      <c r="AZ22" s="5"/>
      <c r="BA22" s="5"/>
      <c r="BB22" s="5"/>
    </row>
    <row r="23" spans="1:54" x14ac:dyDescent="0.3">
      <c r="A23" s="5">
        <v>16820</v>
      </c>
      <c r="B23" s="5"/>
      <c r="C23" s="5">
        <v>-0.66321458765800601</v>
      </c>
      <c r="D23" s="5">
        <v>-0.13126950287775346</v>
      </c>
      <c r="E23" s="5">
        <v>-2.8264993650767074E-2</v>
      </c>
      <c r="F23" s="5">
        <v>-0.13990752118973976</v>
      </c>
      <c r="G23" s="5">
        <v>-9.3780137368911689E-3</v>
      </c>
      <c r="H23" s="5">
        <v>-0.56950662252890516</v>
      </c>
      <c r="I23" s="5">
        <v>-4.047241520569738E-2</v>
      </c>
      <c r="J23" s="5">
        <v>-0.10908135987541212</v>
      </c>
      <c r="K23" s="5">
        <v>-2.9066909413425539E-2</v>
      </c>
      <c r="L23" s="5">
        <v>-0.15096197267247252</v>
      </c>
      <c r="M23" s="5">
        <v>-3.7757320500265264E-2</v>
      </c>
      <c r="N23" s="5">
        <v>-0.15033448842901637</v>
      </c>
      <c r="O23" s="5">
        <v>-3.7614284253749672E-2</v>
      </c>
      <c r="P23" s="5">
        <v>-0.1901782546888347</v>
      </c>
      <c r="Q23" s="5">
        <v>-2.8066095480152469E-2</v>
      </c>
      <c r="R23" s="5">
        <v>-0.14957858312077404</v>
      </c>
      <c r="S23" s="5">
        <v>-6.803058552397992E-2</v>
      </c>
      <c r="T23" s="5">
        <v>-7.452792344837153E-2</v>
      </c>
      <c r="U23" s="5">
        <v>2.0218759845272744E-2</v>
      </c>
      <c r="V23" s="5">
        <v>-1.137526099099838E-4</v>
      </c>
      <c r="W23" s="5">
        <v>-2.1910855605394877E-2</v>
      </c>
      <c r="X23" s="5">
        <v>-1.8523501629224191E-2</v>
      </c>
      <c r="Y23" s="5">
        <v>2.3149874119024187E-2</v>
      </c>
      <c r="Z23" s="5">
        <v>6.8929904587665708E-2</v>
      </c>
      <c r="AA23" s="5">
        <v>4.9584955005621108E-2</v>
      </c>
      <c r="AB23" s="5">
        <v>-2.0392436405519784E-2</v>
      </c>
      <c r="AC23" s="5">
        <v>8.163882863376673E-3</v>
      </c>
      <c r="AD23" s="5">
        <v>0.34046248354446423</v>
      </c>
      <c r="AE23" s="5">
        <v>7.6029748678531862E-3</v>
      </c>
      <c r="AF23" s="5">
        <v>1.9756957918117442E-2</v>
      </c>
      <c r="AG23" s="5">
        <v>1.1117021139224624E-3</v>
      </c>
      <c r="AH23" s="5">
        <v>1.3941987061264061E-2</v>
      </c>
      <c r="AI23" s="5">
        <v>2.0210955717790834E-3</v>
      </c>
      <c r="AJ23" s="5">
        <v>1.040352861058022E-2</v>
      </c>
      <c r="AK23" s="5">
        <v>7.3922481289026981E-2</v>
      </c>
      <c r="AL23" s="5">
        <v>1.6956619049755466E-2</v>
      </c>
      <c r="AM23" s="5">
        <v>1.7235320639169792E-3</v>
      </c>
      <c r="AN23" s="5">
        <v>1.4601762804128324E-2</v>
      </c>
      <c r="AO23" s="5">
        <v>7.6601317795765356E-4</v>
      </c>
      <c r="AP23" s="5">
        <v>8.3877190525596772E-4</v>
      </c>
      <c r="AQ23" s="5">
        <v>7.7322701678351102E-4</v>
      </c>
      <c r="AR23" s="5">
        <v>3.5777041144789946E-3</v>
      </c>
      <c r="AS23" s="5"/>
      <c r="AT23" s="5"/>
      <c r="AU23" s="5"/>
      <c r="AV23" s="5"/>
      <c r="AW23" s="5"/>
      <c r="AX23" s="5"/>
      <c r="AY23" s="5"/>
      <c r="AZ23" s="5"/>
      <c r="BA23" s="5"/>
      <c r="BB23" s="5"/>
    </row>
    <row r="24" spans="1:54" x14ac:dyDescent="0.3">
      <c r="A24" s="5">
        <v>16810</v>
      </c>
      <c r="B24" s="5"/>
      <c r="C24" s="5">
        <v>-0.66036722557425731</v>
      </c>
      <c r="D24" s="5">
        <v>-0.13105676239694486</v>
      </c>
      <c r="E24" s="5">
        <v>-2.8249567599317842E-2</v>
      </c>
      <c r="F24" s="5">
        <v>-0.13998215433919498</v>
      </c>
      <c r="G24" s="5">
        <v>-9.393178229318103E-3</v>
      </c>
      <c r="H24" s="5">
        <v>-0.57104714061496442</v>
      </c>
      <c r="I24" s="5">
        <v>-4.062610569274553E-2</v>
      </c>
      <c r="J24" s="5">
        <v>-0.10961523493732281</v>
      </c>
      <c r="K24" s="5">
        <v>-2.9241184311515001E-2</v>
      </c>
      <c r="L24" s="5">
        <v>-0.15203403420772563</v>
      </c>
      <c r="M24" s="5">
        <v>-3.8067382809906757E-2</v>
      </c>
      <c r="N24" s="5">
        <v>-0.15173666022509</v>
      </c>
      <c r="O24" s="5">
        <v>-3.8007228309415463E-2</v>
      </c>
      <c r="P24" s="5">
        <v>-0.19237880439114616</v>
      </c>
      <c r="Q24" s="5">
        <v>-2.842253456645838E-2</v>
      </c>
      <c r="R24" s="5">
        <v>-0.15164781071060757</v>
      </c>
      <c r="S24" s="5">
        <v>-6.9049153130558497E-2</v>
      </c>
      <c r="T24" s="5">
        <v>-7.5728976657229261E-2</v>
      </c>
      <c r="U24" s="5">
        <v>2.0567808133043007E-2</v>
      </c>
      <c r="V24" s="5">
        <v>-1.1584754108865426E-4</v>
      </c>
      <c r="W24" s="5">
        <v>-2.2339747969303016E-2</v>
      </c>
      <c r="X24" s="5">
        <v>-1.8907627690570368E-2</v>
      </c>
      <c r="Y24" s="5">
        <v>2.3656972177023221E-2</v>
      </c>
      <c r="Z24" s="5">
        <v>7.0520654261919419E-2</v>
      </c>
      <c r="AA24" s="5">
        <v>5.078766872417919E-2</v>
      </c>
      <c r="AB24" s="5">
        <v>-2.0911190056563035E-2</v>
      </c>
      <c r="AC24" s="5">
        <v>8.3812590509261108E-3</v>
      </c>
      <c r="AD24" s="5">
        <v>0.34993407003269822</v>
      </c>
      <c r="AE24" s="5">
        <v>7.8235992245765697E-3</v>
      </c>
      <c r="AF24" s="5">
        <v>2.0354048696718949E-2</v>
      </c>
      <c r="AG24" s="5">
        <v>1.1466437021710497E-3</v>
      </c>
      <c r="AH24" s="5">
        <v>1.4397122451647005E-2</v>
      </c>
      <c r="AI24" s="5">
        <v>2.0895390370274992E-3</v>
      </c>
      <c r="AJ24" s="5">
        <v>1.0768583539169877E-2</v>
      </c>
      <c r="AK24" s="5">
        <v>7.6607343251323512E-2</v>
      </c>
      <c r="AL24" s="5">
        <v>1.7593439887323873E-2</v>
      </c>
      <c r="AM24" s="5">
        <v>1.7904005090743525E-3</v>
      </c>
      <c r="AN24" s="5">
        <v>1.5186480874726793E-2</v>
      </c>
      <c r="AO24" s="5">
        <v>7.9764720686400538E-4</v>
      </c>
      <c r="AP24" s="5">
        <v>8.7446606507628579E-4</v>
      </c>
      <c r="AQ24" s="5">
        <v>8.0710924627172673E-4</v>
      </c>
      <c r="AR24" s="5">
        <v>3.7390191667113341E-3</v>
      </c>
      <c r="AS24" s="5"/>
      <c r="AT24" s="5"/>
      <c r="AU24" s="5"/>
      <c r="AV24" s="5"/>
      <c r="AW24" s="5"/>
      <c r="AX24" s="5"/>
      <c r="AY24" s="5"/>
      <c r="AZ24" s="5"/>
      <c r="BA24" s="5"/>
      <c r="BB24" s="5"/>
    </row>
    <row r="25" spans="1:54" x14ac:dyDescent="0.3">
      <c r="A25" s="5">
        <v>16800</v>
      </c>
      <c r="B25" s="5"/>
      <c r="C25" s="5">
        <v>-0.65717113267394067</v>
      </c>
      <c r="D25" s="5">
        <v>-0.13081579148829178</v>
      </c>
      <c r="E25" s="5">
        <v>-2.822800196346404E-2</v>
      </c>
      <c r="F25" s="5">
        <v>-0.14002641976674612</v>
      </c>
      <c r="G25" s="5">
        <v>-9.4063306648042092E-3</v>
      </c>
      <c r="H25" s="5">
        <v>-0.5724682497816731</v>
      </c>
      <c r="I25" s="5">
        <v>-4.0771605054890456E-2</v>
      </c>
      <c r="J25" s="5">
        <v>-0.11012809305917699</v>
      </c>
      <c r="K25" s="5">
        <v>-2.9410212807927168E-2</v>
      </c>
      <c r="L25" s="5">
        <v>-0.15308106275837707</v>
      </c>
      <c r="M25" s="5">
        <v>-3.8371833285879765E-2</v>
      </c>
      <c r="N25" s="5">
        <v>-0.15311945680897532</v>
      </c>
      <c r="O25" s="5">
        <v>-3.8396164687858676E-2</v>
      </c>
      <c r="P25" s="5">
        <v>-0.19456383646921352</v>
      </c>
      <c r="Q25" s="5">
        <v>-2.8777458257311667E-2</v>
      </c>
      <c r="R25" s="5">
        <v>-0.1537134918055427</v>
      </c>
      <c r="S25" s="5">
        <v>-7.00683527232739E-2</v>
      </c>
      <c r="T25" s="5">
        <v>-7.6933386512782198E-2</v>
      </c>
      <c r="U25" s="5">
        <v>2.0918546129650131E-2</v>
      </c>
      <c r="V25" s="5">
        <v>-1.1795668247184209E-4</v>
      </c>
      <c r="W25" s="5">
        <v>-2.277234602560075E-2</v>
      </c>
      <c r="X25" s="5">
        <v>-1.9295758875160704E-2</v>
      </c>
      <c r="Y25" s="5">
        <v>2.4170233562660105E-2</v>
      </c>
      <c r="Z25" s="5">
        <v>7.2133407376828967E-2</v>
      </c>
      <c r="AA25" s="5">
        <v>5.200898632290122E-2</v>
      </c>
      <c r="AB25" s="5">
        <v>-2.1438798214461503E-2</v>
      </c>
      <c r="AC25" s="5">
        <v>8.6026869171683101E-3</v>
      </c>
      <c r="AD25" s="5">
        <v>0.35959682405534393</v>
      </c>
      <c r="AE25" s="5">
        <v>8.0490122880499566E-3</v>
      </c>
      <c r="AF25" s="5">
        <v>2.0964996831759838E-2</v>
      </c>
      <c r="AG25" s="5">
        <v>1.1824481583616875E-3</v>
      </c>
      <c r="AH25" s="5">
        <v>1.4864167348212026E-2</v>
      </c>
      <c r="AI25" s="5">
        <v>2.1598734068808841E-3</v>
      </c>
      <c r="AJ25" s="5">
        <v>1.1144253252588616E-2</v>
      </c>
      <c r="AK25" s="5">
        <v>7.9374142976249978E-2</v>
      </c>
      <c r="AL25" s="5">
        <v>1.825060855417875E-2</v>
      </c>
      <c r="AM25" s="5">
        <v>1.859501006726614E-3</v>
      </c>
      <c r="AN25" s="5">
        <v>1.5791548393123508E-2</v>
      </c>
      <c r="AO25" s="5">
        <v>8.304270310788911E-4</v>
      </c>
      <c r="AP25" s="5">
        <v>9.1150358076231717E-4</v>
      </c>
      <c r="AQ25" s="5">
        <v>8.423144892164636E-4</v>
      </c>
      <c r="AR25" s="5">
        <v>3.9068606642605232E-3</v>
      </c>
      <c r="AS25" s="5"/>
      <c r="AT25" s="5"/>
      <c r="AU25" s="5"/>
      <c r="AV25" s="5"/>
      <c r="AW25" s="5"/>
      <c r="AX25" s="5"/>
      <c r="AY25" s="5"/>
      <c r="AZ25" s="5"/>
      <c r="BA25" s="5"/>
      <c r="BB25" s="5"/>
    </row>
    <row r="26" spans="1:54" x14ac:dyDescent="0.3">
      <c r="A26" s="5">
        <v>16790</v>
      </c>
      <c r="B26" s="5"/>
      <c r="C26" s="5">
        <v>-0.65362042737227066</v>
      </c>
      <c r="D26" s="5">
        <v>-0.13054669635148333</v>
      </c>
      <c r="E26" s="5">
        <v>-2.8200299852912426E-2</v>
      </c>
      <c r="F26" s="5">
        <v>-0.14004023429893878</v>
      </c>
      <c r="G26" s="5">
        <v>-9.4174588804905191E-3</v>
      </c>
      <c r="H26" s="5">
        <v>-0.57376881691446369</v>
      </c>
      <c r="I26" s="5">
        <v>-4.0908805448213834E-2</v>
      </c>
      <c r="J26" s="5">
        <v>-0.11061957276795228</v>
      </c>
      <c r="K26" s="5">
        <v>-2.9573880703926574E-2</v>
      </c>
      <c r="L26" s="5">
        <v>-0.15410237881424835</v>
      </c>
      <c r="M26" s="5">
        <v>-3.8670482303198181E-2</v>
      </c>
      <c r="N26" s="5">
        <v>-0.15448205391173778</v>
      </c>
      <c r="O26" s="5">
        <v>-3.8780872437595836E-2</v>
      </c>
      <c r="P26" s="5">
        <v>-0.19673217437597129</v>
      </c>
      <c r="Q26" s="5">
        <v>-2.9130686633911256E-2</v>
      </c>
      <c r="R26" s="5">
        <v>-0.15577464871752403</v>
      </c>
      <c r="S26" s="5">
        <v>-7.1087738448505161E-2</v>
      </c>
      <c r="T26" s="5">
        <v>-7.8140672119350829E-2</v>
      </c>
      <c r="U26" s="5">
        <v>2.127084802912731E-2</v>
      </c>
      <c r="V26" s="5">
        <v>-1.2007936838233317E-4</v>
      </c>
      <c r="W26" s="5">
        <v>-2.3208532974015719E-2</v>
      </c>
      <c r="X26" s="5">
        <v>-1.9687809102185282E-2</v>
      </c>
      <c r="Y26" s="5">
        <v>2.4689570546778665E-2</v>
      </c>
      <c r="Z26" s="5">
        <v>7.3767974626468835E-2</v>
      </c>
      <c r="AA26" s="5">
        <v>5.3248833167346597E-2</v>
      </c>
      <c r="AB26" s="5">
        <v>-2.1975259784634417E-2</v>
      </c>
      <c r="AC26" s="5">
        <v>8.8281796948622045E-3</v>
      </c>
      <c r="AD26" s="5">
        <v>0.36945194796855529</v>
      </c>
      <c r="AE26" s="5">
        <v>8.2792573313393986E-3</v>
      </c>
      <c r="AF26" s="5">
        <v>2.1589962645232573E-2</v>
      </c>
      <c r="AG26" s="5">
        <v>1.2191275053799356E-3</v>
      </c>
      <c r="AH26" s="5">
        <v>1.534331423811491E-2</v>
      </c>
      <c r="AI26" s="5">
        <v>2.2321332495213531E-3</v>
      </c>
      <c r="AJ26" s="5">
        <v>1.1530753332705194E-2</v>
      </c>
      <c r="AK26" s="5">
        <v>8.2224704615482744E-2</v>
      </c>
      <c r="AL26" s="5">
        <v>1.8928616504512552E-2</v>
      </c>
      <c r="AM26" s="5">
        <v>1.9308915666410268E-3</v>
      </c>
      <c r="AN26" s="5">
        <v>1.6417530686509897E-2</v>
      </c>
      <c r="AO26" s="5">
        <v>8.6438649035668557E-4</v>
      </c>
      <c r="AP26" s="5">
        <v>9.4992643704047469E-4</v>
      </c>
      <c r="AQ26" s="5">
        <v>8.788863320984651E-4</v>
      </c>
      <c r="AR26" s="5">
        <v>4.0814544970264417E-3</v>
      </c>
      <c r="AS26" s="5"/>
      <c r="AT26" s="5"/>
      <c r="AU26" s="5"/>
      <c r="AV26" s="5"/>
      <c r="AW26" s="5"/>
      <c r="AX26" s="5"/>
      <c r="AY26" s="5"/>
      <c r="AZ26" s="5"/>
      <c r="BA26" s="5"/>
      <c r="BB26" s="5"/>
    </row>
    <row r="27" spans="1:54" x14ac:dyDescent="0.3">
      <c r="A27" s="5">
        <v>16780</v>
      </c>
      <c r="B27" s="5"/>
      <c r="C27" s="5">
        <v>-0.64970933422153521</v>
      </c>
      <c r="D27" s="5">
        <v>-0.13024960160703897</v>
      </c>
      <c r="E27" s="5">
        <v>-2.8166468393448257E-2</v>
      </c>
      <c r="F27" s="5">
        <v>-0.14002353446314161</v>
      </c>
      <c r="G27" s="5">
        <v>-9.4265519934123836E-3</v>
      </c>
      <c r="H27" s="5">
        <v>-0.57494778241353417</v>
      </c>
      <c r="I27" s="5">
        <v>-4.1037603831713773E-2</v>
      </c>
      <c r="J27" s="5">
        <v>-0.11108932407806853</v>
      </c>
      <c r="K27" s="5">
        <v>-2.9732076391046025E-2</v>
      </c>
      <c r="L27" s="5">
        <v>-0.15509731346729833</v>
      </c>
      <c r="M27" s="5">
        <v>-3.8963142081326875E-2</v>
      </c>
      <c r="N27" s="5">
        <v>-0.15582363105355887</v>
      </c>
      <c r="O27" s="5">
        <v>-3.9161130590928475E-2</v>
      </c>
      <c r="P27" s="5">
        <v>-0.19888263628949843</v>
      </c>
      <c r="Q27" s="5">
        <v>-2.9482038196103271E-2</v>
      </c>
      <c r="R27" s="5">
        <v>-0.1578302909190496</v>
      </c>
      <c r="S27" s="5">
        <v>-7.2106856578072892E-2</v>
      </c>
      <c r="T27" s="5">
        <v>-7.9350341732758983E-2</v>
      </c>
      <c r="U27" s="5">
        <v>2.1624584493266808E-2</v>
      </c>
      <c r="V27" s="5">
        <v>-1.2221491010408139E-4</v>
      </c>
      <c r="W27" s="5">
        <v>-2.3648187010415753E-2</v>
      </c>
      <c r="X27" s="5">
        <v>-2.0083687632770096E-2</v>
      </c>
      <c r="Y27" s="5">
        <v>2.5214889126526065E-2</v>
      </c>
      <c r="Z27" s="5">
        <v>7.5424146983966572E-2</v>
      </c>
      <c r="AA27" s="5">
        <v>5.4507119955121655E-2</v>
      </c>
      <c r="AB27" s="5">
        <v>-2.2520567572614454E-2</v>
      </c>
      <c r="AC27" s="5">
        <v>9.0577482088960229E-3</v>
      </c>
      <c r="AD27" s="5">
        <v>0.37950054808445322</v>
      </c>
      <c r="AE27" s="5">
        <v>8.5143756556741133E-3</v>
      </c>
      <c r="AF27" s="5">
        <v>2.2229102006477819E-2</v>
      </c>
      <c r="AG27" s="5">
        <v>1.2566935673944248E-3</v>
      </c>
      <c r="AH27" s="5">
        <v>1.5834753963505737E-2</v>
      </c>
      <c r="AI27" s="5">
        <v>2.3063530492543499E-3</v>
      </c>
      <c r="AJ27" s="5">
        <v>1.192829990650871E-2</v>
      </c>
      <c r="AK27" s="5">
        <v>8.5160864553701129E-2</v>
      </c>
      <c r="AL27" s="5">
        <v>1.9627960273368709E-2</v>
      </c>
      <c r="AM27" s="5">
        <v>2.0046309859677539E-3</v>
      </c>
      <c r="AN27" s="5">
        <v>1.7065002415350791E-2</v>
      </c>
      <c r="AO27" s="5">
        <v>8.9956007470246935E-4</v>
      </c>
      <c r="AP27" s="5">
        <v>9.8977753141018805E-4</v>
      </c>
      <c r="AQ27" s="5">
        <v>9.1686941273295378E-4</v>
      </c>
      <c r="AR27" s="5">
        <v>4.2630325145543366E-3</v>
      </c>
      <c r="AS27" s="5"/>
      <c r="AT27" s="5"/>
      <c r="AU27" s="5"/>
      <c r="AV27" s="5"/>
      <c r="AW27" s="5"/>
      <c r="AX27" s="5"/>
      <c r="AY27" s="5"/>
      <c r="AZ27" s="5"/>
      <c r="BA27" s="5"/>
      <c r="BB27" s="5"/>
    </row>
    <row r="28" spans="1:54" x14ac:dyDescent="0.3">
      <c r="A28" s="5">
        <v>16770</v>
      </c>
      <c r="B28" s="5"/>
      <c r="C28" s="5">
        <v>-0.64543219051813105</v>
      </c>
      <c r="D28" s="5">
        <v>-0.1299246502156465</v>
      </c>
      <c r="E28" s="5">
        <v>-2.812651873113135E-2</v>
      </c>
      <c r="F28" s="5">
        <v>-0.13997627661550191</v>
      </c>
      <c r="G28" s="5">
        <v>-9.4336004161358084E-3</v>
      </c>
      <c r="H28" s="5">
        <v>-0.57600416155494116</v>
      </c>
      <c r="I28" s="5">
        <v>-4.115790209137387E-2</v>
      </c>
      <c r="J28" s="5">
        <v>-0.11153700889250795</v>
      </c>
      <c r="K28" s="5">
        <v>-2.9884690973421897E-2</v>
      </c>
      <c r="L28" s="5">
        <v>-0.15606520911269822</v>
      </c>
      <c r="M28" s="5">
        <v>-3.924962687176009E-2</v>
      </c>
      <c r="N28" s="5">
        <v>-0.15714337232042838</v>
      </c>
      <c r="O28" s="5">
        <v>-3.9536718360534351E-2</v>
      </c>
      <c r="P28" s="5">
        <v>-0.20101403608993312</v>
      </c>
      <c r="Q28" s="5">
        <v>-2.9831329999564116E-2</v>
      </c>
      <c r="R28" s="5">
        <v>-0.15987941571212019</v>
      </c>
      <c r="S28" s="5">
        <v>-7.3125245773537365E-2</v>
      </c>
      <c r="T28" s="5">
        <v>-8.0561892993154208E-2</v>
      </c>
      <c r="U28" s="5">
        <v>2.1979622695899721E-2</v>
      </c>
      <c r="V28" s="5">
        <v>-1.2436259600594185E-4</v>
      </c>
      <c r="W28" s="5">
        <v>-2.4091181322986856E-2</v>
      </c>
      <c r="X28" s="5">
        <v>-2.0483299040639918E-2</v>
      </c>
      <c r="Y28" s="5">
        <v>2.5746088953055385E-2</v>
      </c>
      <c r="Z28" s="5">
        <v>7.7101695372755727E-2</v>
      </c>
      <c r="AA28" s="5">
        <v>5.5783742393873903E-2</v>
      </c>
      <c r="AB28" s="5">
        <v>-2.3074708115548674E-2</v>
      </c>
      <c r="AC28" s="5">
        <v>9.2914007943686004E-3</v>
      </c>
      <c r="AD28" s="5">
        <v>0.3897436306674284</v>
      </c>
      <c r="AE28" s="5">
        <v>8.7544064887034399E-3</v>
      </c>
      <c r="AF28" s="5">
        <v>2.288256603905733E-2</v>
      </c>
      <c r="AG28" s="5">
        <v>1.2951579520151261E-3</v>
      </c>
      <c r="AH28" s="5">
        <v>1.6338675485419792E-2</v>
      </c>
      <c r="AI28" s="5">
        <v>2.3825671713412129E-3</v>
      </c>
      <c r="AJ28" s="5">
        <v>1.2337109465733695E-2</v>
      </c>
      <c r="AK28" s="5">
        <v>8.8184470179240637E-2</v>
      </c>
      <c r="AL28" s="5">
        <v>2.034914121981482E-2</v>
      </c>
      <c r="AM28" s="5">
        <v>2.0807788272811192E-3</v>
      </c>
      <c r="AN28" s="5">
        <v>1.7734547438259887E-2</v>
      </c>
      <c r="AO28" s="5">
        <v>9.359829209163586E-4</v>
      </c>
      <c r="AP28" s="5">
        <v>1.0311006755527438E-3</v>
      </c>
      <c r="AQ28" s="5">
        <v>9.5630942763734895E-4</v>
      </c>
      <c r="AR28" s="5">
        <v>4.4518325949542978E-3</v>
      </c>
      <c r="AS28" s="5"/>
      <c r="AT28" s="5"/>
      <c r="AU28" s="5"/>
      <c r="AV28" s="5"/>
      <c r="AW28" s="5"/>
      <c r="AX28" s="5"/>
      <c r="AY28" s="5"/>
      <c r="AZ28" s="5"/>
      <c r="BA28" s="5"/>
      <c r="BB28" s="5"/>
    </row>
    <row r="29" spans="1:54" x14ac:dyDescent="0.3">
      <c r="A29" s="5">
        <v>16760</v>
      </c>
      <c r="B29" s="5"/>
      <c r="C29" s="5">
        <v>-0.64078345294190464</v>
      </c>
      <c r="D29" s="5">
        <v>-0.12957200337731861</v>
      </c>
      <c r="E29" s="5">
        <v>-2.8080466032114126E-2</v>
      </c>
      <c r="F29" s="5">
        <v>-0.13989843704776619</v>
      </c>
      <c r="G29" s="5">
        <v>-9.4385958710595831E-3</v>
      </c>
      <c r="H29" s="5">
        <v>-0.57693704577844529</v>
      </c>
      <c r="I29" s="5">
        <v>-4.1269607159767026E-2</v>
      </c>
      <c r="J29" s="5">
        <v>-0.11196230139436847</v>
      </c>
      <c r="K29" s="5">
        <v>-3.0031618388348162E-2</v>
      </c>
      <c r="L29" s="5">
        <v>-0.15700542014514335</v>
      </c>
      <c r="M29" s="5">
        <v>-3.9529753145629065E-2</v>
      </c>
      <c r="N29" s="5">
        <v>-0.15844046714609486</v>
      </c>
      <c r="O29" s="5">
        <v>-3.9907415338694747E-2</v>
      </c>
      <c r="P29" s="5">
        <v>-0.20312518435638779</v>
      </c>
      <c r="Q29" s="5">
        <v>-3.0178377796891566E-2</v>
      </c>
      <c r="R29" s="5">
        <v>-0.16192100892278188</v>
      </c>
      <c r="S29" s="5">
        <v>-7.4142437364068933E-2</v>
      </c>
      <c r="T29" s="5">
        <v>-8.1774813174474187E-2</v>
      </c>
      <c r="U29" s="5">
        <v>2.2335826372056101E-2</v>
      </c>
      <c r="V29" s="5">
        <v>-1.2652169169412016E-4</v>
      </c>
      <c r="W29" s="5">
        <v>-2.4537384093999536E-2</v>
      </c>
      <c r="X29" s="5">
        <v>-2.0886543187377506E-2</v>
      </c>
      <c r="Y29" s="5">
        <v>2.6283063264576599E-2</v>
      </c>
      <c r="Z29" s="5">
        <v>7.8800370351791549E-2</v>
      </c>
      <c r="AA29" s="5">
        <v>5.7078580887301875E-2</v>
      </c>
      <c r="AB29" s="5">
        <v>-2.3637661515906086E-2</v>
      </c>
      <c r="AC29" s="5">
        <v>9.5291432150145065E-3</v>
      </c>
      <c r="AD29" s="5">
        <v>0.40018209791785325</v>
      </c>
      <c r="AE29" s="5">
        <v>8.9993868817748544E-3</v>
      </c>
      <c r="AF29" s="5">
        <v>2.3550500823048003E-2</v>
      </c>
      <c r="AG29" s="5">
        <v>1.3345320320680724E-3</v>
      </c>
      <c r="AH29" s="5">
        <v>1.6855265641170077E-2</v>
      </c>
      <c r="AI29" s="5">
        <v>2.4608098256343183E-3</v>
      </c>
      <c r="AJ29" s="5">
        <v>1.2757398678983276E-2</v>
      </c>
      <c r="AK29" s="5">
        <v>9.1297378592134923E-2</v>
      </c>
      <c r="AL29" s="5">
        <v>2.1092665253753234E-2</v>
      </c>
      <c r="AM29" s="5">
        <v>2.1593953947790013E-3</v>
      </c>
      <c r="AN29" s="5">
        <v>1.842675866007764E-2</v>
      </c>
      <c r="AO29" s="5">
        <v>9.7369080821814392E-4</v>
      </c>
      <c r="AP29" s="5">
        <v>1.0739405957258836E-3</v>
      </c>
      <c r="AQ29" s="5">
        <v>9.9725313849897317E-4</v>
      </c>
      <c r="AR29" s="5">
        <v>4.6480987100620376E-3</v>
      </c>
      <c r="AS29" s="5"/>
      <c r="AT29" s="5"/>
      <c r="AU29" s="5"/>
      <c r="AV29" s="5"/>
      <c r="AW29" s="5"/>
      <c r="AX29" s="5"/>
      <c r="AY29" s="5"/>
      <c r="AZ29" s="5"/>
      <c r="BA29" s="5"/>
      <c r="BB29" s="5"/>
    </row>
    <row r="30" spans="1:54" x14ac:dyDescent="0.3">
      <c r="A30" s="5">
        <v>16750</v>
      </c>
      <c r="B30" s="5"/>
      <c r="C30" s="5">
        <v>-0.63575770422168965</v>
      </c>
      <c r="D30" s="5">
        <v>-0.12919184041043852</v>
      </c>
      <c r="E30" s="5">
        <v>-2.8028329478063919E-2</v>
      </c>
      <c r="F30" s="5">
        <v>-0.13979001207271488</v>
      </c>
      <c r="G30" s="5">
        <v>-9.4415314033559454E-3</v>
      </c>
      <c r="H30" s="5">
        <v>-0.57774560389986651</v>
      </c>
      <c r="I30" s="5">
        <v>-4.1372631130998219E-2</v>
      </c>
      <c r="J30" s="5">
        <v>-0.11236488842823542</v>
      </c>
      <c r="K30" s="5">
        <v>-3.0172755524870577E-2</v>
      </c>
      <c r="L30" s="5">
        <v>-0.15791731364942047</v>
      </c>
      <c r="M30" s="5">
        <v>-3.9803339781091247E-2</v>
      </c>
      <c r="N30" s="5">
        <v>-0.15971411109830988</v>
      </c>
      <c r="O30" s="5">
        <v>-4.0273001698933851E-2</v>
      </c>
      <c r="P30" s="5">
        <v>-0.20521488938287913</v>
      </c>
      <c r="Q30" s="5">
        <v>-3.0522996182484607E-2</v>
      </c>
      <c r="R30" s="5">
        <v>-0.16395404562080346</v>
      </c>
      <c r="S30" s="5">
        <v>-7.5157955637791762E-2</v>
      </c>
      <c r="T30" s="5">
        <v>-8.2988579450578123E-2</v>
      </c>
      <c r="U30" s="5">
        <v>2.2693055872048763E-2</v>
      </c>
      <c r="V30" s="5">
        <v>-1.286914401937771E-4</v>
      </c>
      <c r="W30" s="5">
        <v>-2.4986658507295888E-2</v>
      </c>
      <c r="X30" s="5">
        <v>-2.1293315202435124E-2</v>
      </c>
      <c r="Y30" s="5">
        <v>2.6825698824990828E-2</v>
      </c>
      <c r="Z30" s="5">
        <v>8.051990181553273E-2</v>
      </c>
      <c r="AA30" s="5">
        <v>5.8391500229848216E-2</v>
      </c>
      <c r="AB30" s="5">
        <v>-2.4209401277692371E-2</v>
      </c>
      <c r="AC30" s="5">
        <v>9.7709785820943723E-3</v>
      </c>
      <c r="AD30" s="5">
        <v>0.41081674394823475</v>
      </c>
      <c r="AE30" s="5">
        <v>9.2493516063435564E-3</v>
      </c>
      <c r="AF30" s="5">
        <v>2.423304709300968E-2</v>
      </c>
      <c r="AG30" s="5">
        <v>1.3748269269981443E-3</v>
      </c>
      <c r="AH30" s="5">
        <v>1.7384708895333809E-2</v>
      </c>
      <c r="AI30" s="5">
        <v>2.5411150290183173E-3</v>
      </c>
      <c r="AJ30" s="5">
        <v>1.3189384196314848E-2</v>
      </c>
      <c r="AK30" s="5">
        <v>9.450145524878209E-2</v>
      </c>
      <c r="AL30" s="5">
        <v>2.1859042546057042E-2</v>
      </c>
      <c r="AM30" s="5">
        <v>2.2405417085931143E-3</v>
      </c>
      <c r="AN30" s="5">
        <v>1.9142237862613584E-2</v>
      </c>
      <c r="AO30" s="5">
        <v>1.0127201529156857E-3</v>
      </c>
      <c r="AP30" s="5">
        <v>1.1183429320951867E-3</v>
      </c>
      <c r="AQ30" s="5">
        <v>1.0397483776895611E-3</v>
      </c>
      <c r="AR30" s="5">
        <v>4.8520809865601035E-3</v>
      </c>
      <c r="AS30" s="5"/>
      <c r="AT30" s="5"/>
      <c r="AU30" s="5"/>
      <c r="AV30" s="5"/>
      <c r="AW30" s="5"/>
      <c r="AX30" s="5"/>
      <c r="AY30" s="5"/>
      <c r="AZ30" s="5"/>
      <c r="BA30" s="5"/>
      <c r="BB30" s="5"/>
    </row>
    <row r="31" spans="1:54" x14ac:dyDescent="0.3">
      <c r="A31" s="5">
        <v>16740</v>
      </c>
      <c r="B31" s="5"/>
      <c r="C31" s="5">
        <v>-0.63034965982061808</v>
      </c>
      <c r="D31" s="5">
        <v>-0.12878435861079404</v>
      </c>
      <c r="E31" s="5">
        <v>-2.7970132257178027E-2</v>
      </c>
      <c r="F31" s="5">
        <v>-0.13965101808799008</v>
      </c>
      <c r="G31" s="5">
        <v>-9.4424013925242904E-3</v>
      </c>
      <c r="H31" s="5">
        <v>-0.57842908324579922</v>
      </c>
      <c r="I31" s="5">
        <v>-4.1466891370794755E-2</v>
      </c>
      <c r="J31" s="5">
        <v>-0.11274446987076978</v>
      </c>
      <c r="K31" s="5">
        <v>-3.0308002340241186E-2</v>
      </c>
      <c r="L31" s="5">
        <v>-0.15880027008423997</v>
      </c>
      <c r="M31" s="5">
        <v>-4.007020825024607E-2</v>
      </c>
      <c r="N31" s="5">
        <v>-0.16096350666836062</v>
      </c>
      <c r="O31" s="5">
        <v>-4.0633258399834019E-2</v>
      </c>
      <c r="P31" s="5">
        <v>-0.20728195821218912</v>
      </c>
      <c r="Q31" s="5">
        <v>-3.0864998741079602E-2</v>
      </c>
      <c r="R31" s="5">
        <v>-0.16597749086398011</v>
      </c>
      <c r="S31" s="5">
        <v>-7.6171318146463968E-2</v>
      </c>
      <c r="T31" s="5">
        <v>-8.4202659178021735E-2</v>
      </c>
      <c r="U31" s="5">
        <v>2.3051168220512432E-2</v>
      </c>
      <c r="V31" s="5">
        <v>-1.3087106216023601E-4</v>
      </c>
      <c r="W31" s="5">
        <v>-2.5438862761628302E-2</v>
      </c>
      <c r="X31" s="5">
        <v>-2.1703505468042047E-2</v>
      </c>
      <c r="Y31" s="5">
        <v>2.7373875868340371E-2</v>
      </c>
      <c r="Z31" s="5">
        <v>8.2259998709530088E-2</v>
      </c>
      <c r="AA31" s="5">
        <v>5.9722349310749337E-2</v>
      </c>
      <c r="AB31" s="5">
        <v>-2.4789894145469376E-2</v>
      </c>
      <c r="AC31" s="5">
        <v>1.0016907273879477E-2</v>
      </c>
      <c r="AD31" s="5">
        <v>0.42164825075724988</v>
      </c>
      <c r="AE31" s="5">
        <v>9.5043330496262703E-3</v>
      </c>
      <c r="AF31" s="5">
        <v>2.4930339931895397E-2</v>
      </c>
      <c r="AG31" s="5">
        <v>1.4160534839122402E-3</v>
      </c>
      <c r="AH31" s="5">
        <v>1.7927187084444525E-2</v>
      </c>
      <c r="AI31" s="5">
        <v>2.6235165666647661E-3</v>
      </c>
      <c r="AJ31" s="5">
        <v>1.3633282446258116E-2</v>
      </c>
      <c r="AK31" s="5">
        <v>9.7798572542518974E-2</v>
      </c>
      <c r="AL31" s="5">
        <v>2.2648787221733864E-2</v>
      </c>
      <c r="AM31" s="5">
        <v>2.324279477164641E-3</v>
      </c>
      <c r="AN31" s="5">
        <v>1.9881595517512764E-2</v>
      </c>
      <c r="AO31" s="5">
        <v>1.0531080020807966E-3</v>
      </c>
      <c r="AP31" s="5">
        <v>1.1643542369528413E-3</v>
      </c>
      <c r="AQ31" s="5">
        <v>1.0838440527723584E-3</v>
      </c>
      <c r="AR31" s="5">
        <v>5.0640357627710422E-3</v>
      </c>
      <c r="AS31" s="5"/>
      <c r="AT31" s="5"/>
      <c r="AU31" s="5"/>
      <c r="AV31" s="5"/>
      <c r="AW31" s="5"/>
      <c r="AX31" s="5"/>
      <c r="AY31" s="5"/>
      <c r="AZ31" s="5"/>
      <c r="BA31" s="5"/>
      <c r="BB31" s="5"/>
    </row>
    <row r="32" spans="1:54" x14ac:dyDescent="0.3">
      <c r="A32" s="5">
        <v>16730</v>
      </c>
      <c r="B32" s="5"/>
      <c r="C32" s="5">
        <v>-0.62455417463478347</v>
      </c>
      <c r="D32" s="5">
        <v>-0.12834977309073445</v>
      </c>
      <c r="E32" s="5">
        <v>-2.7905901550786844E-2</v>
      </c>
      <c r="F32" s="5">
        <v>-0.13948149161812901</v>
      </c>
      <c r="G32" s="5">
        <v>-9.4412015625345326E-3</v>
      </c>
      <c r="H32" s="5">
        <v>-0.57898681070864311</v>
      </c>
      <c r="I32" s="5">
        <v>-4.1552310621558917E-2</v>
      </c>
      <c r="J32" s="5">
        <v>-0.11310075898992381</v>
      </c>
      <c r="K32" s="5">
        <v>-3.0437261974057155E-2</v>
      </c>
      <c r="L32" s="5">
        <v>-0.15965368395834939</v>
      </c>
      <c r="M32" s="5">
        <v>-4.0330182805323175E-2</v>
      </c>
      <c r="N32" s="5">
        <v>-0.16218786406289304</v>
      </c>
      <c r="O32" s="5">
        <v>-4.0987967390786514E-2</v>
      </c>
      <c r="P32" s="5">
        <v>-0.20932519768657834</v>
      </c>
      <c r="Q32" s="5">
        <v>-3.1204198199807361E-2</v>
      </c>
      <c r="R32" s="5">
        <v>-0.16799030046650829</v>
      </c>
      <c r="S32" s="5">
        <v>-7.7182036023345724E-2</v>
      </c>
      <c r="T32" s="5">
        <v>-8.5416510195438847E-2</v>
      </c>
      <c r="U32" s="5">
        <v>2.3410017180427421E-2</v>
      </c>
      <c r="V32" s="5">
        <v>-1.3305975612015926E-4</v>
      </c>
      <c r="W32" s="5">
        <v>-2.5893850089969073E-2</v>
      </c>
      <c r="X32" s="5">
        <v>-2.2116999609155544E-2</v>
      </c>
      <c r="Y32" s="5">
        <v>2.792746804930385E-2</v>
      </c>
      <c r="Z32" s="5">
        <v>8.4020348762423452E-2</v>
      </c>
      <c r="AA32" s="5">
        <v>6.107096082811142E-2</v>
      </c>
      <c r="AB32" s="5">
        <v>-2.537909994648721E-2</v>
      </c>
      <c r="AC32" s="5">
        <v>1.0266926855858399E-2</v>
      </c>
      <c r="AD32" s="5">
        <v>0.43267718420705037</v>
      </c>
      <c r="AE32" s="5">
        <v>9.7643611096202669E-3</v>
      </c>
      <c r="AF32" s="5">
        <v>2.5642508461189144E-2</v>
      </c>
      <c r="AG32" s="5">
        <v>1.458222258276519E-3</v>
      </c>
      <c r="AH32" s="5">
        <v>1.8482879155510501E-2</v>
      </c>
      <c r="AI32" s="5">
        <v>2.7080479521079549E-3</v>
      </c>
      <c r="AJ32" s="5">
        <v>1.408930942525464E-2</v>
      </c>
      <c r="AK32" s="5">
        <v>0.10119060831949904</v>
      </c>
      <c r="AL32" s="5">
        <v>2.3462417035834838E-2</v>
      </c>
      <c r="AM32" s="5">
        <v>2.4106710676395247E-3</v>
      </c>
      <c r="AN32" s="5">
        <v>2.0645450580713997E-2</v>
      </c>
      <c r="AO32" s="5">
        <v>1.0948920261958726E-3</v>
      </c>
      <c r="AP32" s="5">
        <v>1.2120219717738612E-3</v>
      </c>
      <c r="AQ32" s="5">
        <v>1.1295901499465359E-3</v>
      </c>
      <c r="AR32" s="5">
        <v>5.2842256408251204E-3</v>
      </c>
      <c r="AS32" s="5"/>
      <c r="AT32" s="5"/>
      <c r="AU32" s="5"/>
      <c r="AV32" s="5"/>
      <c r="AW32" s="5"/>
      <c r="AX32" s="5"/>
      <c r="AY32" s="5"/>
      <c r="AZ32" s="5"/>
      <c r="BA32" s="5"/>
      <c r="BB32" s="5"/>
    </row>
    <row r="33" spans="1:54" x14ac:dyDescent="0.3">
      <c r="A33" s="5">
        <v>16720</v>
      </c>
      <c r="B33" s="5"/>
      <c r="C33" s="5">
        <v>-0.61836624969851339</v>
      </c>
      <c r="D33" s="5">
        <v>-0.12788831659861033</v>
      </c>
      <c r="E33" s="5">
        <v>-2.7835668515547279E-2</v>
      </c>
      <c r="F33" s="5">
        <v>-0.13928148933464618</v>
      </c>
      <c r="G33" s="5">
        <v>-9.4379289905386233E-3</v>
      </c>
      <c r="H33" s="5">
        <v>-0.57941819372000869</v>
      </c>
      <c r="I33" s="5">
        <v>-4.1628817102203675E-2</v>
      </c>
      <c r="J33" s="5">
        <v>-0.11343348279219956</v>
      </c>
      <c r="K33" s="5">
        <v>-3.0560440859908267E-2</v>
      </c>
      <c r="L33" s="5">
        <v>-0.16047696449793222</v>
      </c>
      <c r="M33" s="5">
        <v>-4.0583090663882951E-2</v>
      </c>
      <c r="N33" s="5">
        <v>-0.1633864019969806</v>
      </c>
      <c r="O33" s="5">
        <v>-4.1336911819429258E-2</v>
      </c>
      <c r="P33" s="5">
        <v>-0.21134341551417707</v>
      </c>
      <c r="Q33" s="5">
        <v>-3.1540406583624378E-2</v>
      </c>
      <c r="R33" s="5">
        <v>-0.16999142179082574</v>
      </c>
      <c r="S33" s="5">
        <v>-7.8189614314071065E-2</v>
      </c>
      <c r="T33" s="5">
        <v>-8.6629581139453932E-2</v>
      </c>
      <c r="U33" s="5">
        <v>2.3769453322147079E-2</v>
      </c>
      <c r="V33" s="5">
        <v>-1.3525669874306514E-4</v>
      </c>
      <c r="W33" s="5">
        <v>-2.6351468784908173E-2</v>
      </c>
      <c r="X33" s="5">
        <v>-2.2533678488593601E-2</v>
      </c>
      <c r="Y33" s="5">
        <v>2.8486342399962533E-2</v>
      </c>
      <c r="Z33" s="5">
        <v>8.5800618235182743E-2</v>
      </c>
      <c r="AA33" s="5">
        <v>6.2437151013701078E-2</v>
      </c>
      <c r="AB33" s="5">
        <v>-2.5976971436238699E-2</v>
      </c>
      <c r="AC33" s="5">
        <v>1.0521032001799121E-2</v>
      </c>
      <c r="AD33" s="5">
        <v>0.44390399000964226</v>
      </c>
      <c r="AE33" s="5">
        <v>1.0029463089611074E-2</v>
      </c>
      <c r="AF33" s="5">
        <v>2.636967552757178E-2</v>
      </c>
      <c r="AG33" s="5">
        <v>1.5013434942820255E-3</v>
      </c>
      <c r="AH33" s="5">
        <v>1.9051960898495438E-2</v>
      </c>
      <c r="AI33" s="5">
        <v>2.7947423861535651E-3</v>
      </c>
      <c r="AJ33" s="5">
        <v>1.4557680479512201E-2</v>
      </c>
      <c r="AK33" s="5">
        <v>0.10467944432931595</v>
      </c>
      <c r="AL33" s="5">
        <v>2.430045303184079E-2</v>
      </c>
      <c r="AM33" s="5">
        <v>2.4997794742404448E-3</v>
      </c>
      <c r="AN33" s="5">
        <v>2.1434430267972406E-2</v>
      </c>
      <c r="AO33" s="5">
        <v>1.1381105107345535E-3</v>
      </c>
      <c r="AP33" s="5">
        <v>1.2613945030592959E-3</v>
      </c>
      <c r="AQ33" s="5">
        <v>1.1770377363727704E-3</v>
      </c>
      <c r="AR33" s="5">
        <v>5.5129195338992198E-3</v>
      </c>
      <c r="AS33" s="5"/>
      <c r="AT33" s="5"/>
      <c r="AU33" s="5"/>
      <c r="AV33" s="5"/>
      <c r="AW33" s="5"/>
      <c r="AX33" s="5"/>
      <c r="AY33" s="5"/>
      <c r="AZ33" s="5"/>
      <c r="BA33" s="5"/>
      <c r="BB33" s="5"/>
    </row>
    <row r="34" spans="1:54" x14ac:dyDescent="0.3">
      <c r="A34" s="5">
        <v>16710</v>
      </c>
      <c r="B34" s="5"/>
      <c r="C34" s="5">
        <v>-0.61178103888954116</v>
      </c>
      <c r="D34" s="5">
        <v>-0.12740023931869188</v>
      </c>
      <c r="E34" s="5">
        <v>-2.7759468261235338E-2</v>
      </c>
      <c r="F34" s="5">
        <v>-0.13905108805404287</v>
      </c>
      <c r="G34" s="5">
        <v>-9.4325821141309045E-3</v>
      </c>
      <c r="H34" s="5">
        <v>-0.57972272114067436</v>
      </c>
      <c r="I34" s="5">
        <v>-4.1696344602599036E-2</v>
      </c>
      <c r="J34" s="5">
        <v>-0.11374238235738839</v>
      </c>
      <c r="K34" s="5">
        <v>-3.067744883435905E-2</v>
      </c>
      <c r="L34" s="5">
        <v>-0.16126953630430957</v>
      </c>
      <c r="M34" s="5">
        <v>-4.0828762192771845E-2</v>
      </c>
      <c r="N34" s="5">
        <v>-0.16455834848740522</v>
      </c>
      <c r="O34" s="5">
        <v>-4.1679876240517458E-2</v>
      </c>
      <c r="P34" s="5">
        <v>-0.21333542134988717</v>
      </c>
      <c r="Q34" s="5">
        <v>-3.1873435373964906E-2</v>
      </c>
      <c r="R34" s="5">
        <v>-0.17197979456226453</v>
      </c>
      <c r="S34" s="5">
        <v>-7.9193552320328306E-2</v>
      </c>
      <c r="T34" s="5">
        <v>-8.7841311777037689E-2</v>
      </c>
      <c r="U34" s="5">
        <v>2.4129324097441715E-2</v>
      </c>
      <c r="V34" s="5">
        <v>-1.3746104514347817E-4</v>
      </c>
      <c r="W34" s="5">
        <v>-2.6811562230249563E-2</v>
      </c>
      <c r="X34" s="5">
        <v>-2.2953418207483083E-2</v>
      </c>
      <c r="Y34" s="5">
        <v>2.9050359293060195E-2</v>
      </c>
      <c r="Z34" s="5">
        <v>8.7600451688387315E-2</v>
      </c>
      <c r="AA34" s="5">
        <v>6.3820719369127615E-2</v>
      </c>
      <c r="AB34" s="5">
        <v>-2.6583454147750929E-2</v>
      </c>
      <c r="AC34" s="5">
        <v>1.0779214415803217E-2</v>
      </c>
      <c r="AD34" s="5">
        <v>0.45532898972807689</v>
      </c>
      <c r="AE34" s="5">
        <v>1.0299663592300277E-2</v>
      </c>
      <c r="AF34" s="5">
        <v>2.7111957386433173E-2</v>
      </c>
      <c r="AG34" s="5">
        <v>1.54542710489453E-3</v>
      </c>
      <c r="AH34" s="5">
        <v>1.9634604672916934E-2</v>
      </c>
      <c r="AI34" s="5">
        <v>2.8836327146331019E-3</v>
      </c>
      <c r="AJ34" s="5">
        <v>1.5038610079283999E-2</v>
      </c>
      <c r="AK34" s="5">
        <v>0.10826696460991773</v>
      </c>
      <c r="AL34" s="5">
        <v>2.5163419182280922E-2</v>
      </c>
      <c r="AM34" s="5">
        <v>2.5916682845729317E-3</v>
      </c>
      <c r="AN34" s="5">
        <v>2.2249169810927498E-2</v>
      </c>
      <c r="AO34" s="5">
        <v>1.182802346640102E-3</v>
      </c>
      <c r="AP34" s="5">
        <v>1.3125210969156258E-3</v>
      </c>
      <c r="AQ34" s="5">
        <v>1.2262389613227705E-3</v>
      </c>
      <c r="AR34" s="5">
        <v>5.7503927082169495E-3</v>
      </c>
      <c r="AS34" s="5"/>
      <c r="AT34" s="5"/>
      <c r="AU34" s="5"/>
      <c r="AV34" s="5"/>
      <c r="AW34" s="5"/>
      <c r="AX34" s="5"/>
      <c r="AY34" s="5"/>
      <c r="AZ34" s="5"/>
      <c r="BA34" s="5"/>
      <c r="BB34" s="5"/>
    </row>
    <row r="35" spans="1:54" x14ac:dyDescent="0.3">
      <c r="A35" s="5">
        <v>16700</v>
      </c>
      <c r="B35" s="5"/>
      <c r="C35" s="5">
        <v>-0.60479385562704469</v>
      </c>
      <c r="D35" s="5">
        <v>-0.126885808651789</v>
      </c>
      <c r="E35" s="5">
        <v>-2.7677339824153512E-2</v>
      </c>
      <c r="F35" s="5">
        <v>-0.13879038471365296</v>
      </c>
      <c r="G35" s="5">
        <v>-9.4251607371400054E-3</v>
      </c>
      <c r="H35" s="5">
        <v>-0.57989996406537991</v>
      </c>
      <c r="I35" s="5">
        <v>-4.1754832572462999E-2</v>
      </c>
      <c r="J35" s="5">
        <v>-0.11402721316023365</v>
      </c>
      <c r="K35" s="5">
        <v>-3.0788199243094828E-2</v>
      </c>
      <c r="L35" s="5">
        <v>-0.16203084000095819</v>
      </c>
      <c r="M35" s="5">
        <v>-4.1067031090569715E-2</v>
      </c>
      <c r="N35" s="5">
        <v>-0.16570294164507499</v>
      </c>
      <c r="O35" s="5">
        <v>-4.201664682596578E-2</v>
      </c>
      <c r="P35" s="5">
        <v>-0.21530002788953256</v>
      </c>
      <c r="Q35" s="5">
        <v>-3.2203095670452542E-2</v>
      </c>
      <c r="R35" s="5">
        <v>-0.1739543517058148</v>
      </c>
      <c r="S35" s="5">
        <v>-8.0193343956119947E-2</v>
      </c>
      <c r="T35" s="5">
        <v>-8.9051133354174028E-2</v>
      </c>
      <c r="U35" s="5">
        <v>2.4489473918562932E-2</v>
      </c>
      <c r="V35" s="5">
        <v>-1.3967192921398707E-4</v>
      </c>
      <c r="W35" s="5">
        <v>-2.727396893890488E-2</v>
      </c>
      <c r="X35" s="5">
        <v>-2.3376090111156784E-2</v>
      </c>
      <c r="Y35" s="5">
        <v>2.961937241197285E-2</v>
      </c>
      <c r="Z35" s="5">
        <v>8.9419471768368536E-2</v>
      </c>
      <c r="AA35" s="5">
        <v>6.522144841410249E-2</v>
      </c>
      <c r="AB35" s="5">
        <v>-2.719848624493159E-2</v>
      </c>
      <c r="AC35" s="5">
        <v>1.1041462755488016E-2</v>
      </c>
      <c r="AD35" s="5">
        <v>0.46695237679859741</v>
      </c>
      <c r="AE35" s="5">
        <v>1.0574984413686282E-2</v>
      </c>
      <c r="AF35" s="5">
        <v>2.7869463382563835E-2</v>
      </c>
      <c r="AG35" s="5">
        <v>1.5904826516052292E-3</v>
      </c>
      <c r="AH35" s="5">
        <v>2.0230979128728843E-2</v>
      </c>
      <c r="AI35" s="5">
        <v>2.9747513850195331E-3</v>
      </c>
      <c r="AJ35" s="5">
        <v>1.553231158559629E-2</v>
      </c>
      <c r="AK35" s="5">
        <v>0.11195505380644741</v>
      </c>
      <c r="AL35" s="5">
        <v>2.6051842011347626E-2</v>
      </c>
      <c r="AM35" s="5">
        <v>2.6864016438247328E-3</v>
      </c>
      <c r="AN35" s="5">
        <v>2.3090312193204177E-2</v>
      </c>
      <c r="AO35" s="5">
        <v>1.2290070196649887E-3</v>
      </c>
      <c r="AP35" s="5">
        <v>1.3654519123191531E-3</v>
      </c>
      <c r="AQ35" s="5">
        <v>1.2772470560950999E-3</v>
      </c>
      <c r="AR35" s="5">
        <v>5.9969268194910493E-3</v>
      </c>
      <c r="AS35" s="5"/>
      <c r="AT35" s="5"/>
      <c r="AU35" s="5"/>
      <c r="AV35" s="5"/>
      <c r="AW35" s="5"/>
      <c r="AX35" s="5"/>
      <c r="AY35" s="5"/>
      <c r="AZ35" s="5"/>
      <c r="BA35" s="5"/>
      <c r="BB35" s="5"/>
    </row>
    <row r="36" spans="1:54" x14ac:dyDescent="0.3">
      <c r="A36" s="5">
        <v>16690</v>
      </c>
      <c r="B36" s="5"/>
      <c r="C36" s="5">
        <v>-0.59740017955556446</v>
      </c>
      <c r="D36" s="5">
        <v>-0.12634530897682872</v>
      </c>
      <c r="E36" s="5">
        <v>-2.758932613617554E-2</v>
      </c>
      <c r="F36" s="5">
        <v>-0.13849949632527067</v>
      </c>
      <c r="G36" s="5">
        <v>-9.415666033937245E-3</v>
      </c>
      <c r="H36" s="5">
        <v>-0.57994957654086843</v>
      </c>
      <c r="I36" s="5">
        <v>-4.1804226204539101E-2</v>
      </c>
      <c r="J36" s="5">
        <v>-0.11428774537848259</v>
      </c>
      <c r="K36" s="5">
        <v>-3.0892609044063147E-2</v>
      </c>
      <c r="L36" s="5">
        <v>-0.16276033286886718</v>
      </c>
      <c r="M36" s="5">
        <v>-4.1297734568266777E-2</v>
      </c>
      <c r="N36" s="5">
        <v>-0.16681943046551528</v>
      </c>
      <c r="O36" s="5">
        <v>-4.2347011575796373E-2</v>
      </c>
      <c r="P36" s="5">
        <v>-0.21723605197600962</v>
      </c>
      <c r="Q36" s="5">
        <v>-3.252919835550229E-2</v>
      </c>
      <c r="R36" s="5">
        <v>-0.17591402020425034</v>
      </c>
      <c r="S36" s="5">
        <v>-8.1188478116348134E-2</v>
      </c>
      <c r="T36" s="5">
        <v>-9.0258468960688079E-2</v>
      </c>
      <c r="U36" s="5">
        <v>2.4849744242327169E-2</v>
      </c>
      <c r="V36" s="5">
        <v>-1.4188846398944477E-4</v>
      </c>
      <c r="W36" s="5">
        <v>-2.7738522597180043E-2</v>
      </c>
      <c r="X36" s="5">
        <v>-2.3801560800619469E-2</v>
      </c>
      <c r="Y36" s="5">
        <v>3.0193228727604004E-2</v>
      </c>
      <c r="Z36" s="5">
        <v>9.1257279012994838E-2</v>
      </c>
      <c r="AA36" s="5">
        <v>6.6639103447463571E-2</v>
      </c>
      <c r="AB36" s="5">
        <v>-2.7821998380291001E-2</v>
      </c>
      <c r="AC36" s="5">
        <v>1.1307762556440299E-2</v>
      </c>
      <c r="AD36" s="5">
        <v>0.47877421257980562</v>
      </c>
      <c r="AE36" s="5">
        <v>1.0855444436839281E-2</v>
      </c>
      <c r="AF36" s="5">
        <v>2.8642295628376242E-2</v>
      </c>
      <c r="AG36" s="5">
        <v>1.6365193239000482E-3</v>
      </c>
      <c r="AH36" s="5">
        <v>2.0841248921669473E-2</v>
      </c>
      <c r="AI36" s="5">
        <v>3.0681304019229395E-3</v>
      </c>
      <c r="AJ36" s="5">
        <v>1.6038997009456511E-2</v>
      </c>
      <c r="AK36" s="5">
        <v>0.11574559542371662</v>
      </c>
      <c r="AL36" s="5">
        <v>2.6966250199302089E-2</v>
      </c>
      <c r="AM36" s="5">
        <v>2.7840442168199199E-3</v>
      </c>
      <c r="AN36" s="5">
        <v>2.3958507866049854E-2</v>
      </c>
      <c r="AO36" s="5">
        <v>1.2767645985353488E-3</v>
      </c>
      <c r="AP36" s="5">
        <v>1.4202379930141555E-3</v>
      </c>
      <c r="AQ36" s="5">
        <v>1.330116332638276E-3</v>
      </c>
      <c r="AR36" s="5">
        <v>6.2528099434844275E-3</v>
      </c>
      <c r="AS36" s="5"/>
      <c r="AT36" s="5"/>
      <c r="AU36" s="5"/>
      <c r="AV36" s="5"/>
      <c r="AW36" s="5"/>
      <c r="AX36" s="5"/>
      <c r="AY36" s="5"/>
      <c r="AZ36" s="5"/>
      <c r="BA36" s="5"/>
      <c r="BB36" s="5"/>
    </row>
    <row r="37" spans="1:54" x14ac:dyDescent="0.3">
      <c r="A37" s="5">
        <v>16680</v>
      </c>
      <c r="B37" s="5"/>
      <c r="C37" s="5">
        <v>-0.58959566320748957</v>
      </c>
      <c r="D37" s="5">
        <v>-0.12577904139367224</v>
      </c>
      <c r="E37" s="5">
        <v>-2.7495473989457946E-2</v>
      </c>
      <c r="F37" s="5">
        <v>-0.13817855990653827</v>
      </c>
      <c r="G37" s="5">
        <v>-9.404100552248636E-3</v>
      </c>
      <c r="H37" s="5">
        <v>-0.57987129619570699</v>
      </c>
      <c r="I37" s="5">
        <v>-4.1844476511909139E-2</v>
      </c>
      <c r="J37" s="5">
        <v>-0.1145237641868028</v>
      </c>
      <c r="K37" s="5">
        <v>-3.0990598907444343E-2</v>
      </c>
      <c r="L37" s="5">
        <v>-0.16345748946925981</v>
      </c>
      <c r="M37" s="5">
        <v>-4.1520713527908405E-2</v>
      </c>
      <c r="N37" s="5">
        <v>-0.16790707561633406</v>
      </c>
      <c r="O37" s="5">
        <v>-4.2670760529720339E-2</v>
      </c>
      <c r="P37" s="5">
        <v>-0.21914231571609605</v>
      </c>
      <c r="Q37" s="5">
        <v>-3.2851554261636808E-2</v>
      </c>
      <c r="R37" s="5">
        <v>-0.17785772197681909</v>
      </c>
      <c r="S37" s="5">
        <v>-8.2178439057457003E-2</v>
      </c>
      <c r="T37" s="5">
        <v>-9.1462733911054486E-2</v>
      </c>
      <c r="U37" s="5">
        <v>2.5209973659204764E-2</v>
      </c>
      <c r="V37" s="5">
        <v>-1.4410974204247021E-4</v>
      </c>
      <c r="W37" s="5">
        <v>-2.8205052115542299E-2</v>
      </c>
      <c r="X37" s="5">
        <v>-2.4229692149706345E-2</v>
      </c>
      <c r="Y37" s="5">
        <v>3.0771768482408389E-2</v>
      </c>
      <c r="Z37" s="5">
        <v>9.3113451677907424E-2</v>
      </c>
      <c r="AA37" s="5">
        <v>6.8073432321640606E-2</v>
      </c>
      <c r="AB37" s="5">
        <v>-2.8453913557363524E-2</v>
      </c>
      <c r="AC37" s="5">
        <v>1.1578096158082205E-2</v>
      </c>
      <c r="AD37" s="5">
        <v>0.49079442243531773</v>
      </c>
      <c r="AE37" s="5">
        <v>1.1141059525713894E-2</v>
      </c>
      <c r="AF37" s="5">
        <v>2.9430548680021956E-2</v>
      </c>
      <c r="AG37" s="5">
        <v>1.6835459184666823E-3</v>
      </c>
      <c r="AH37" s="5">
        <v>2.1465574423277723E-2</v>
      </c>
      <c r="AI37" s="5">
        <v>3.1638012814859777E-3</v>
      </c>
      <c r="AJ37" s="5">
        <v>1.6558876763592183E-2</v>
      </c>
      <c r="AK37" s="5">
        <v>0.11964047001215743</v>
      </c>
      <c r="AL37" s="5">
        <v>2.7907174168479598E-2</v>
      </c>
      <c r="AM37" s="5">
        <v>2.8846611478904492E-3</v>
      </c>
      <c r="AN37" s="5">
        <v>2.4854414443014408E-2</v>
      </c>
      <c r="AO37" s="5">
        <v>1.3261157219046609E-3</v>
      </c>
      <c r="AP37" s="5">
        <v>1.476931257992975E-3</v>
      </c>
      <c r="AQ37" s="5">
        <v>1.3849021808220014E-3</v>
      </c>
      <c r="AR37" s="5">
        <v>6.5183366003601275E-3</v>
      </c>
      <c r="AS37" s="5"/>
      <c r="AT37" s="5"/>
      <c r="AU37" s="5"/>
      <c r="AV37" s="5"/>
      <c r="AW37" s="5"/>
      <c r="AX37" s="5"/>
      <c r="AY37" s="5"/>
      <c r="AZ37" s="5"/>
      <c r="BA37" s="5"/>
      <c r="BB37" s="5"/>
    </row>
    <row r="38" spans="1:54" x14ac:dyDescent="0.3">
      <c r="A38" s="5">
        <v>16670</v>
      </c>
      <c r="B38" s="5"/>
      <c r="C38" s="5">
        <v>-0.58137613863688897</v>
      </c>
      <c r="D38" s="5">
        <v>-0.1251873234474887</v>
      </c>
      <c r="E38" s="5">
        <v>-2.7395833996854257E-2</v>
      </c>
      <c r="F38" s="5">
        <v>-0.13782773239010535</v>
      </c>
      <c r="G38" s="5">
        <v>-9.3904682144598465E-3</v>
      </c>
      <c r="H38" s="5">
        <v>-0.57966494478054487</v>
      </c>
      <c r="I38" s="5">
        <v>-4.1875540399298541E-2</v>
      </c>
      <c r="J38" s="5">
        <v>-0.11473507003606102</v>
      </c>
      <c r="K38" s="5">
        <v>-3.10820933122898E-2</v>
      </c>
      <c r="L38" s="5">
        <v>-0.16412180225272135</v>
      </c>
      <c r="M38" s="5">
        <v>-4.1735812738944146E-2</v>
      </c>
      <c r="N38" s="5">
        <v>-0.16896515022057609</v>
      </c>
      <c r="O38" s="5">
        <v>-4.2987685979076228E-2</v>
      </c>
      <c r="P38" s="5">
        <v>-0.22101764760659021</v>
      </c>
      <c r="Q38" s="5">
        <v>-3.3169974341333043E-2</v>
      </c>
      <c r="R38" s="5">
        <v>-0.1797843747776548</v>
      </c>
      <c r="S38" s="5">
        <v>-8.3162706789829371E-2</v>
      </c>
      <c r="T38" s="5">
        <v>-9.2663336140969207E-2</v>
      </c>
      <c r="U38" s="5">
        <v>2.5569997987396891E-2</v>
      </c>
      <c r="V38" s="5">
        <v>-1.4633483591041163E-4</v>
      </c>
      <c r="W38" s="5">
        <v>-2.8673381685942578E-2</v>
      </c>
      <c r="X38" s="5">
        <v>-2.4660341328041742E-2</v>
      </c>
      <c r="Y38" s="5">
        <v>3.1354825181748501E-2</v>
      </c>
      <c r="Z38" s="5">
        <v>9.4987545583963884E-2</v>
      </c>
      <c r="AA38" s="5">
        <v>6.9524165231252336E-2</v>
      </c>
      <c r="AB38" s="5">
        <v>-2.9094146998153454E-2</v>
      </c>
      <c r="AC38" s="5">
        <v>1.1852442631095503E-2</v>
      </c>
      <c r="AD38" s="5">
        <v>0.50301279185627013</v>
      </c>
      <c r="AE38" s="5">
        <v>1.1431842419150427E-2</v>
      </c>
      <c r="AF38" s="5">
        <v>3.0234309211787047E-2</v>
      </c>
      <c r="AG38" s="5">
        <v>1.731570818159088E-3</v>
      </c>
      <c r="AH38" s="5">
        <v>2.2104111425791554E-2</v>
      </c>
      <c r="AI38" s="5">
        <v>3.2617950047033628E-3</v>
      </c>
      <c r="AJ38" s="5">
        <v>1.7092159406785188E-2</v>
      </c>
      <c r="AK38" s="5">
        <v>0.12364155328715835</v>
      </c>
      <c r="AL38" s="5">
        <v>2.8875145650727914E-2</v>
      </c>
      <c r="AM38" s="5">
        <v>2.9883180185297374E-3</v>
      </c>
      <c r="AN38" s="5">
        <v>2.5778696373199898E-2</v>
      </c>
      <c r="AO38" s="5">
        <v>1.3771015840610163E-3</v>
      </c>
      <c r="AP38" s="5">
        <v>1.5355844905068305E-3</v>
      </c>
      <c r="AQ38" s="5">
        <v>1.441661064296509E-3</v>
      </c>
      <c r="AR38" s="5">
        <v>6.7938077724824632E-3</v>
      </c>
      <c r="AS38" s="5"/>
      <c r="AT38" s="5"/>
      <c r="AU38" s="5"/>
      <c r="AV38" s="5"/>
      <c r="AW38" s="5"/>
      <c r="AX38" s="5"/>
      <c r="AY38" s="5"/>
      <c r="AZ38" s="5"/>
      <c r="BA38" s="5"/>
      <c r="BB38" s="5"/>
    </row>
    <row r="39" spans="1:54" x14ac:dyDescent="0.3">
      <c r="A39" s="5">
        <v>16660</v>
      </c>
      <c r="B39" s="5"/>
      <c r="C39" s="5">
        <v>-0.57273762401712525</v>
      </c>
      <c r="D39" s="5">
        <v>-0.12457048883502561</v>
      </c>
      <c r="E39" s="5">
        <v>-2.729046054807515E-2</v>
      </c>
      <c r="F39" s="5">
        <v>-0.13744719051060877</v>
      </c>
      <c r="G39" s="5">
        <v>-9.3747743174058488E-3</v>
      </c>
      <c r="H39" s="5">
        <v>-0.57933042861760109</v>
      </c>
      <c r="I39" s="5">
        <v>-4.1897380728239522E-2</v>
      </c>
      <c r="J39" s="5">
        <v>-0.11492147891747784</v>
      </c>
      <c r="K39" s="5">
        <v>-3.1167020639668287E-2</v>
      </c>
      <c r="L39" s="5">
        <v>-0.16475278215377628</v>
      </c>
      <c r="M39" s="5">
        <v>-4.1942881012019109E-2</v>
      </c>
      <c r="N39" s="5">
        <v>-0.16999294063484929</v>
      </c>
      <c r="O39" s="5">
        <v>-4.3297582678844287E-2</v>
      </c>
      <c r="P39" s="5">
        <v>-0.22286088366836948</v>
      </c>
      <c r="Q39" s="5">
        <v>-3.3484269839208658E-2</v>
      </c>
      <c r="R39" s="5">
        <v>-0.18169289311301998</v>
      </c>
      <c r="S39" s="5">
        <v>-8.4140757481611067E-2</v>
      </c>
      <c r="T39" s="5">
        <v>-9.3859676619452215E-2</v>
      </c>
      <c r="U39" s="5">
        <v>2.5929650371872025E-2</v>
      </c>
      <c r="V39" s="5">
        <v>-1.4856279855383401E-4</v>
      </c>
      <c r="W39" s="5">
        <v>-2.914333084576478E-2</v>
      </c>
      <c r="X39" s="5">
        <v>-2.5093360829908928E-2</v>
      </c>
      <c r="Y39" s="5">
        <v>3.1942225592776943E-2</v>
      </c>
      <c r="Z39" s="5">
        <v>9.6879093986674589E-2</v>
      </c>
      <c r="AA39" s="5">
        <v>7.0991014516507425E-2</v>
      </c>
      <c r="AB39" s="5">
        <v>-2.9742606015932642E-2</v>
      </c>
      <c r="AC39" s="5">
        <v>1.2130777706552404E-2</v>
      </c>
      <c r="AD39" s="5">
        <v>0.51542896263044502</v>
      </c>
      <c r="AE39" s="5">
        <v>1.1727802625216782E-2</v>
      </c>
      <c r="AF39" s="5">
        <v>3.1053655689163746E-2</v>
      </c>
      <c r="AG39" s="5">
        <v>1.7806019707408097E-3</v>
      </c>
      <c r="AH39" s="5">
        <v>2.2757010842157914E-2</v>
      </c>
      <c r="AI39" s="5">
        <v>3.3621419696903522E-3</v>
      </c>
      <c r="AJ39" s="5">
        <v>1.7639051380876219E-2</v>
      </c>
      <c r="AK39" s="5">
        <v>0.12775071418182227</v>
      </c>
      <c r="AL39" s="5">
        <v>2.9870697236136466E-2</v>
      </c>
      <c r="AM39" s="5">
        <v>3.0950808027959248E-3</v>
      </c>
      <c r="AN39" s="5">
        <v>2.6732024592618187E-2</v>
      </c>
      <c r="AO39" s="5">
        <v>1.4297639193527288E-3</v>
      </c>
      <c r="AP39" s="5">
        <v>1.5962513255555432E-3</v>
      </c>
      <c r="AQ39" s="5">
        <v>1.5004505148794645E-3</v>
      </c>
      <c r="AR39" s="5">
        <v>7.079530915327645E-3</v>
      </c>
      <c r="AS39" s="5"/>
      <c r="AT39" s="5"/>
      <c r="AU39" s="5"/>
      <c r="AV39" s="5"/>
      <c r="AW39" s="5"/>
      <c r="AX39" s="5"/>
      <c r="AY39" s="5"/>
      <c r="AZ39" s="5"/>
      <c r="BA39" s="5"/>
      <c r="BB39" s="5"/>
    </row>
    <row r="40" spans="1:54" x14ac:dyDescent="0.3">
      <c r="A40" s="5">
        <v>16650</v>
      </c>
      <c r="B40" s="5"/>
      <c r="C40" s="5">
        <v>-0.56367633019479402</v>
      </c>
      <c r="D40" s="5">
        <v>-0.12392888709314973</v>
      </c>
      <c r="E40" s="5">
        <v>-2.7179411761643506E-2</v>
      </c>
      <c r="F40" s="5">
        <v>-0.13703713066955289</v>
      </c>
      <c r="G40" s="5">
        <v>-9.3570255306390914E-3</v>
      </c>
      <c r="H40" s="5">
        <v>-0.57886773895830002</v>
      </c>
      <c r="I40" s="5">
        <v>-4.1909966375966064E-2</v>
      </c>
      <c r="J40" s="5">
        <v>-0.11508282261119118</v>
      </c>
      <c r="K40" s="5">
        <v>-3.1245313262166129E-2</v>
      </c>
      <c r="L40" s="5">
        <v>-0.16534995916997858</v>
      </c>
      <c r="M40" s="5">
        <v>-4.214177136994527E-2</v>
      </c>
      <c r="N40" s="5">
        <v>-0.17098974722112287</v>
      </c>
      <c r="O40" s="5">
        <v>-4.3600248059450883E-2</v>
      </c>
      <c r="P40" s="5">
        <v>-0.22467086858696747</v>
      </c>
      <c r="Q40" s="5">
        <v>-3.3794252466350726E-2</v>
      </c>
      <c r="R40" s="5">
        <v>-0.18358218917644473</v>
      </c>
      <c r="S40" s="5">
        <v>-8.5112063873621066E-2</v>
      </c>
      <c r="T40" s="5">
        <v>-9.5051149776204852E-2</v>
      </c>
      <c r="U40" s="5">
        <v>2.6288761388325643E-2</v>
      </c>
      <c r="V40" s="5">
        <v>-1.5079266384659387E-4</v>
      </c>
      <c r="W40" s="5">
        <v>-2.9614714548460153E-2</v>
      </c>
      <c r="X40" s="5">
        <v>-2.5528598509125443E-2</v>
      </c>
      <c r="Y40" s="5">
        <v>3.2533789751032126E-2</v>
      </c>
      <c r="Z40" s="5">
        <v>9.8787607468359545E-2</v>
      </c>
      <c r="AA40" s="5">
        <v>7.2473674482083195E-2</v>
      </c>
      <c r="AB40" s="5">
        <v>-3.039918989371751E-2</v>
      </c>
      <c r="AC40" s="5">
        <v>1.2413073706899119E-2</v>
      </c>
      <c r="AD40" s="5">
        <v>0.52804242906464494</v>
      </c>
      <c r="AE40" s="5">
        <v>1.2028946316051121E-2</v>
      </c>
      <c r="AF40" s="5">
        <v>3.188865804101243E-2</v>
      </c>
      <c r="AG40" s="5">
        <v>1.830646867429158E-3</v>
      </c>
      <c r="AH40" s="5">
        <v>2.3424418401407684E-2</v>
      </c>
      <c r="AI40" s="5">
        <v>3.4648719429298215E-3</v>
      </c>
      <c r="AJ40" s="5">
        <v>1.8199756740533594E-2</v>
      </c>
      <c r="AK40" s="5">
        <v>0.13196981283329517</v>
      </c>
      <c r="AL40" s="5">
        <v>3.0894361902938584E-2</v>
      </c>
      <c r="AM40" s="5">
        <v>3.2050158204340005E-3</v>
      </c>
      <c r="AN40" s="5">
        <v>2.7715076153210744E-2</v>
      </c>
      <c r="AO40" s="5">
        <v>1.4841449852980725E-3</v>
      </c>
      <c r="AP40" s="5">
        <v>1.6589862358048653E-3</v>
      </c>
      <c r="AQ40" s="5">
        <v>1.5613291254095633E-3</v>
      </c>
      <c r="AR40" s="5">
        <v>7.3758199611576617E-3</v>
      </c>
      <c r="AS40" s="5"/>
      <c r="AT40" s="5"/>
      <c r="AU40" s="5"/>
      <c r="AV40" s="5"/>
      <c r="AW40" s="5"/>
      <c r="AX40" s="5"/>
      <c r="AY40" s="5"/>
      <c r="AZ40" s="5"/>
      <c r="BA40" s="5"/>
      <c r="BB40" s="5"/>
    </row>
    <row r="41" spans="1:54" x14ac:dyDescent="0.3">
      <c r="A41" s="5">
        <v>16640</v>
      </c>
      <c r="B41" s="5"/>
      <c r="C41" s="5">
        <v>-0.55418866719224125</v>
      </c>
      <c r="D41" s="5">
        <v>-0.12326288327005719</v>
      </c>
      <c r="E41" s="5">
        <v>-2.7062749432701226E-2</v>
      </c>
      <c r="F41" s="5">
        <v>-0.13659776877820773</v>
      </c>
      <c r="G41" s="5">
        <v>-9.3372298931725852E-3</v>
      </c>
      <c r="H41" s="5">
        <v>-0.5782769522481207</v>
      </c>
      <c r="I41" s="5">
        <v>-4.1913272287923242E-2</v>
      </c>
      <c r="J41" s="5">
        <v>-0.11521894891878429</v>
      </c>
      <c r="K41" s="5">
        <v>-3.1316907629590628E-2</v>
      </c>
      <c r="L41" s="5">
        <v>-0.16591288292458897</v>
      </c>
      <c r="M41" s="5">
        <v>-4.2332341215593858E-2</v>
      </c>
      <c r="N41" s="5">
        <v>-0.17195488511107154</v>
      </c>
      <c r="O41" s="5">
        <v>-4.3895482438074271E-2</v>
      </c>
      <c r="P41" s="5">
        <v>-0.22644645685819609</v>
      </c>
      <c r="Q41" s="5">
        <v>-3.4099734576582004E-2</v>
      </c>
      <c r="R41" s="5">
        <v>-0.18545117380078144</v>
      </c>
      <c r="S41" s="5">
        <v>-8.6076095704972405E-2</v>
      </c>
      <c r="T41" s="5">
        <v>-9.6237143943924658E-2</v>
      </c>
      <c r="U41" s="5">
        <v>2.664715915201769E-2</v>
      </c>
      <c r="V41" s="5">
        <v>-1.5302344709746546E-4</v>
      </c>
      <c r="W41" s="5">
        <v>-3.0087343240920307E-2</v>
      </c>
      <c r="X41" s="5">
        <v>-2.5965897620019794E-2</v>
      </c>
      <c r="Y41" s="5">
        <v>3.3129330974927249E-2</v>
      </c>
      <c r="Z41" s="5">
        <v>0.10071257385378043</v>
      </c>
      <c r="AA41" s="5">
        <v>7.3971821232149723E-2</v>
      </c>
      <c r="AB41" s="5">
        <v>-3.1063789768753486E-2</v>
      </c>
      <c r="AC41" s="5">
        <v>1.2699299478945728E-2</v>
      </c>
      <c r="AD41" s="5">
        <v>0.54085253426735269</v>
      </c>
      <c r="AE41" s="5">
        <v>1.233527622336694E-2</v>
      </c>
      <c r="AF41" s="5">
        <v>3.2739377331243526E-2</v>
      </c>
      <c r="AG41" s="5">
        <v>1.8817125212638793E-3</v>
      </c>
      <c r="AH41" s="5">
        <v>2.4106474339654151E-2</v>
      </c>
      <c r="AI41" s="5">
        <v>3.5700140095283489E-3</v>
      </c>
      <c r="AJ41" s="5">
        <v>1.8774476875896874E-2</v>
      </c>
      <c r="AK41" s="5">
        <v>0.13630069850290358</v>
      </c>
      <c r="AL41" s="5">
        <v>3.194667252849466E-2</v>
      </c>
      <c r="AM41" s="5">
        <v>3.3181896876882033E-3</v>
      </c>
      <c r="AN41" s="5">
        <v>2.8728533829103564E-2</v>
      </c>
      <c r="AO41" s="5">
        <v>1.5402875443451137E-3</v>
      </c>
      <c r="AP41" s="5">
        <v>1.723844515880256E-3</v>
      </c>
      <c r="AQ41" s="5">
        <v>1.6243565410055231E-3</v>
      </c>
      <c r="AR41" s="5">
        <v>7.6829953151033997E-3</v>
      </c>
      <c r="AS41" s="5"/>
      <c r="AT41" s="5"/>
      <c r="AU41" s="5"/>
      <c r="AV41" s="5"/>
      <c r="AW41" s="5"/>
      <c r="AX41" s="5"/>
      <c r="AY41" s="5"/>
      <c r="AZ41" s="5"/>
      <c r="BA41" s="5"/>
      <c r="BB41" s="5"/>
    </row>
    <row r="42" spans="1:54" x14ac:dyDescent="0.3">
      <c r="A42" s="5">
        <v>16630</v>
      </c>
      <c r="B42" s="5"/>
      <c r="C42" s="5">
        <v>-0.54427125065096804</v>
      </c>
      <c r="D42" s="5">
        <v>-0.12257285757957923</v>
      </c>
      <c r="E42" s="5">
        <v>-2.6940538976730107E-2</v>
      </c>
      <c r="F42" s="5">
        <v>-0.13612934007867455</v>
      </c>
      <c r="G42" s="5">
        <v>-9.3153968086964987E-3</v>
      </c>
      <c r="H42" s="5">
        <v>-0.57755823029785058</v>
      </c>
      <c r="I42" s="5">
        <v>-4.1907279523783127E-2</v>
      </c>
      <c r="J42" s="5">
        <v>-0.11532972187935202</v>
      </c>
      <c r="K42" s="5">
        <v>-3.1381744350730344E-2</v>
      </c>
      <c r="L42" s="5">
        <v>-0.16644112321193044</v>
      </c>
      <c r="M42" s="5">
        <v>-4.2514452496450063E-2</v>
      </c>
      <c r="N42" s="5">
        <v>-0.17288768496185741</v>
      </c>
      <c r="O42" s="5">
        <v>-4.4183089229159894E-2</v>
      </c>
      <c r="P42" s="5">
        <v>-0.22818651393734815</v>
      </c>
      <c r="Q42" s="5">
        <v>-3.4400529344455762E-2</v>
      </c>
      <c r="R42" s="5">
        <v>-0.18729875742615115</v>
      </c>
      <c r="S42" s="5">
        <v>-8.7032320149004819E-2</v>
      </c>
      <c r="T42" s="5">
        <v>-9.7417041815249766E-2</v>
      </c>
      <c r="U42" s="5">
        <v>2.7004669431435986E-2</v>
      </c>
      <c r="V42" s="5">
        <v>-1.5525414560328227E-4</v>
      </c>
      <c r="W42" s="5">
        <v>-3.0561022947626686E-2</v>
      </c>
      <c r="X42" s="5">
        <v>-2.6405096864592026E-2</v>
      </c>
      <c r="Y42" s="5">
        <v>3.3728655888303719E-2</v>
      </c>
      <c r="Z42" s="5">
        <v>0.10265345814993947</v>
      </c>
      <c r="AA42" s="5">
        <v>7.5485112522200082E-2</v>
      </c>
      <c r="AB42" s="5">
        <v>-3.1736288523335106E-2</v>
      </c>
      <c r="AC42" s="5">
        <v>1.2989420329011191E-2</v>
      </c>
      <c r="AD42" s="5">
        <v>0.55385846649854886</v>
      </c>
      <c r="AE42" s="5">
        <v>1.2646791534789339E-2</v>
      </c>
      <c r="AF42" s="5">
        <v>3.3605865430464107E-2</v>
      </c>
      <c r="AG42" s="5">
        <v>1.9338054453244221E-3</v>
      </c>
      <c r="AH42" s="5">
        <v>2.4803313087001976E-2</v>
      </c>
      <c r="AI42" s="5">
        <v>3.6775965225165157E-3</v>
      </c>
      <c r="AJ42" s="5">
        <v>1.9363410228214948E-2</v>
      </c>
      <c r="AK42" s="5">
        <v>0.14074520743050617</v>
      </c>
      <c r="AL42" s="5">
        <v>3.3028161381293615E-2</v>
      </c>
      <c r="AM42" s="5">
        <v>3.4346692657802715E-3</v>
      </c>
      <c r="AN42" s="5">
        <v>2.9773085699689051E-2</v>
      </c>
      <c r="AO42" s="5">
        <v>1.5982348442483169E-3</v>
      </c>
      <c r="AP42" s="5">
        <v>1.7908822649862499E-3</v>
      </c>
      <c r="AQ42" s="5">
        <v>1.6895934486689703E-3</v>
      </c>
      <c r="AR42" s="5">
        <v>8.0013838433012439E-3</v>
      </c>
      <c r="AS42" s="5"/>
      <c r="AT42" s="5"/>
      <c r="AU42" s="5"/>
      <c r="AV42" s="5"/>
      <c r="AW42" s="5"/>
      <c r="AX42" s="5"/>
      <c r="AY42" s="5"/>
      <c r="AZ42" s="5"/>
      <c r="BA42" s="5"/>
      <c r="BB42" s="5"/>
    </row>
    <row r="43" spans="1:54" x14ac:dyDescent="0.3">
      <c r="A43" s="5">
        <v>16620</v>
      </c>
      <c r="B43" s="5"/>
      <c r="C43" s="5">
        <v>-0.53392090820800719</v>
      </c>
      <c r="D43" s="5">
        <v>-0.12185920503903933</v>
      </c>
      <c r="E43" s="5">
        <v>-2.6812849369256226E-2</v>
      </c>
      <c r="F43" s="5">
        <v>-0.13563209894330552</v>
      </c>
      <c r="G43" s="5">
        <v>-9.291537039269283E-3</v>
      </c>
      <c r="H43" s="5">
        <v>-0.5767118203605901</v>
      </c>
      <c r="I43" s="5">
        <v>-4.1891975296868306E-2</v>
      </c>
      <c r="J43" s="5">
        <v>-0.11541502196870539</v>
      </c>
      <c r="K43" s="5">
        <v>-3.1439768271031739E-2</v>
      </c>
      <c r="L43" s="5">
        <v>-0.16693427052453061</v>
      </c>
      <c r="M43" s="5">
        <v>-4.2687971865573403E-2</v>
      </c>
      <c r="N43" s="5">
        <v>-0.17378749370222318</v>
      </c>
      <c r="O43" s="5">
        <v>-4.4462875153849155E-2</v>
      </c>
      <c r="P43" s="5">
        <v>-0.22988991739045211</v>
      </c>
      <c r="Q43" s="5">
        <v>-3.4696450944760718E-2</v>
      </c>
      <c r="R43" s="5">
        <v>-0.18912385108271618</v>
      </c>
      <c r="S43" s="5">
        <v>-8.7980202259116E-2</v>
      </c>
      <c r="T43" s="5">
        <v>-9.8590220913968143E-2</v>
      </c>
      <c r="U43" s="5">
        <v>2.736111576672056E-2</v>
      </c>
      <c r="V43" s="5">
        <v>-1.5748373923345896E-4</v>
      </c>
      <c r="W43" s="5">
        <v>-3.1035555361609301E-2</v>
      </c>
      <c r="X43" s="5">
        <v>-2.6846030445933311E-2</v>
      </c>
      <c r="Y43" s="5">
        <v>3.4331564451212118E-2</v>
      </c>
      <c r="Z43" s="5">
        <v>0.10460970251076067</v>
      </c>
      <c r="AA43" s="5">
        <v>7.7013187628329732E-2</v>
      </c>
      <c r="AB43" s="5">
        <v>-3.2416560682288251E-2</v>
      </c>
      <c r="AC43" s="5">
        <v>1.3283397960377374E-2</v>
      </c>
      <c r="AD43" s="5">
        <v>0.56705925559394676</v>
      </c>
      <c r="AE43" s="5">
        <v>1.2963487791191622E-2</v>
      </c>
      <c r="AF43" s="5">
        <v>3.4488164688048731E-2</v>
      </c>
      <c r="AG43" s="5">
        <v>1.986931630821598E-3</v>
      </c>
      <c r="AH43" s="5">
        <v>2.5515062950663015E-2</v>
      </c>
      <c r="AI43" s="5">
        <v>3.7876470512294537E-3</v>
      </c>
      <c r="AJ43" s="5">
        <v>1.9966751998625028E-2</v>
      </c>
      <c r="AK43" s="5">
        <v>0.14530516062354024</v>
      </c>
      <c r="AL43" s="5">
        <v>3.413935959393679E-2</v>
      </c>
      <c r="AM43" s="5">
        <v>3.5545216070296962E-3</v>
      </c>
      <c r="AN43" s="5">
        <v>3.0849424709146967E-2</v>
      </c>
      <c r="AO43" s="5">
        <v>1.6580305970299251E-3</v>
      </c>
      <c r="AP43" s="5">
        <v>1.8601563678011372E-3</v>
      </c>
      <c r="AQ43" s="5">
        <v>1.7571015651696228E-3</v>
      </c>
      <c r="AR43" s="5">
        <v>8.3313188527235349E-3</v>
      </c>
      <c r="AS43" s="5"/>
      <c r="AT43" s="5"/>
      <c r="AU43" s="5"/>
      <c r="AV43" s="5"/>
      <c r="AW43" s="5"/>
      <c r="AX43" s="5"/>
      <c r="AY43" s="5"/>
      <c r="AZ43" s="5"/>
      <c r="BA43" s="5"/>
      <c r="BB43" s="5"/>
    </row>
    <row r="44" spans="1:54" x14ac:dyDescent="0.3">
      <c r="A44" s="5">
        <v>16610</v>
      </c>
      <c r="B44" s="5"/>
      <c r="C44" s="5">
        <v>-0.52313468579742872</v>
      </c>
      <c r="D44" s="5">
        <v>-0.12112233509113821</v>
      </c>
      <c r="E44" s="5">
        <v>-2.6679753081613373E-2</v>
      </c>
      <c r="F44" s="5">
        <v>-0.13510631865269404</v>
      </c>
      <c r="G44" s="5">
        <v>-9.2656626974866752E-3</v>
      </c>
      <c r="H44" s="5">
        <v>-0.57573805511398635</v>
      </c>
      <c r="I44" s="5">
        <v>-4.186735300689419E-2</v>
      </c>
      <c r="J44" s="5">
        <v>-0.11547474628133381</v>
      </c>
      <c r="K44" s="5">
        <v>-3.1490928546055619E-2</v>
      </c>
      <c r="L44" s="5">
        <v>-0.16739193656118176</v>
      </c>
      <c r="M44" s="5">
        <v>-4.2852770838712223E-2</v>
      </c>
      <c r="N44" s="5">
        <v>-0.17465367526778769</v>
      </c>
      <c r="O44" s="5">
        <v>-4.4734650448026152E-2</v>
      </c>
      <c r="P44" s="5">
        <v>-0.23155555804606037</v>
      </c>
      <c r="Q44" s="5">
        <v>-3.4987314733315067E-2</v>
      </c>
      <c r="R44" s="5">
        <v>-0.19092536738717075</v>
      </c>
      <c r="S44" s="5">
        <v>-8.8919205424045286E-2</v>
      </c>
      <c r="T44" s="5">
        <v>-9.975605408011097E-2</v>
      </c>
      <c r="U44" s="5">
        <v>2.7716319592779558E-2</v>
      </c>
      <c r="V44" s="5">
        <v>-1.5971119104573657E-4</v>
      </c>
      <c r="W44" s="5">
        <v>-3.1510737942237091E-2</v>
      </c>
      <c r="X44" s="5">
        <v>-2.7288528127976292E-2</v>
      </c>
      <c r="Y44" s="5">
        <v>3.4937849999073969E-2</v>
      </c>
      <c r="Z44" s="5">
        <v>0.10658072622730355</v>
      </c>
      <c r="AA44" s="5">
        <v>7.8555667234614254E-2</v>
      </c>
      <c r="AB44" s="5">
        <v>-3.310447231744041E-2</v>
      </c>
      <c r="AC44" s="5">
        <v>1.3581190413206204E-2</v>
      </c>
      <c r="AD44" s="5">
        <v>0.58045376947072647</v>
      </c>
      <c r="AE44" s="5">
        <v>1.3285356785208225E-2</v>
      </c>
      <c r="AF44" s="5">
        <v>3.5386307605109114E-2</v>
      </c>
      <c r="AG44" s="5">
        <v>2.0410965250900852E-3</v>
      </c>
      <c r="AH44" s="5">
        <v>2.6241845794592412E-2</v>
      </c>
      <c r="AI44" s="5">
        <v>3.9001923288086325E-3</v>
      </c>
      <c r="AJ44" s="5">
        <v>2.0584693850225277E-2</v>
      </c>
      <c r="AK44" s="5">
        <v>0.14998236158140038</v>
      </c>
      <c r="AL44" s="5">
        <v>3.5280796617100076E-2</v>
      </c>
      <c r="AM44" s="5">
        <v>3.6778138985972863E-3</v>
      </c>
      <c r="AN44" s="5">
        <v>3.1958248202038853E-2</v>
      </c>
      <c r="AO44" s="5">
        <v>1.7197189564945418E-3</v>
      </c>
      <c r="AP44" s="5">
        <v>1.9317244735971271E-3</v>
      </c>
      <c r="AQ44" s="5">
        <v>1.8269436231510908E-3</v>
      </c>
      <c r="AR44" s="5">
        <v>8.6731400623369769E-3</v>
      </c>
      <c r="AS44" s="5"/>
      <c r="AT44" s="5"/>
      <c r="AU44" s="5"/>
      <c r="AV44" s="5"/>
      <c r="AW44" s="5"/>
      <c r="AX44" s="5"/>
      <c r="AY44" s="5"/>
      <c r="AZ44" s="5"/>
      <c r="BA44" s="5"/>
      <c r="BB44" s="5"/>
    </row>
    <row r="45" spans="1:54" x14ac:dyDescent="0.3">
      <c r="A45" s="5">
        <v>16600</v>
      </c>
      <c r="B45" s="5"/>
      <c r="C45" s="5">
        <v>-0.51190985386887977</v>
      </c>
      <c r="D45" s="5">
        <v>-0.12036267121037394</v>
      </c>
      <c r="E45" s="5">
        <v>-2.6541326012847467E-2</v>
      </c>
      <c r="F45" s="5">
        <v>-0.13455229115249251</v>
      </c>
      <c r="G45" s="5">
        <v>-9.2377872371344448E-3</v>
      </c>
      <c r="H45" s="5">
        <v>-0.57463735254732728</v>
      </c>
      <c r="I45" s="5">
        <v>-4.1833412265950873E-2</v>
      </c>
      <c r="J45" s="5">
        <v>-0.11550880869477229</v>
      </c>
      <c r="K45" s="5">
        <v>-3.1535178710583464E-2</v>
      </c>
      <c r="L45" s="5">
        <v>-0.16781375471506679</v>
      </c>
      <c r="M45" s="5">
        <v>-4.3008725947321427E-2</v>
      </c>
      <c r="N45" s="5">
        <v>-0.17548561132442425</v>
      </c>
      <c r="O45" s="5">
        <v>-4.4998229068682748E-2</v>
      </c>
      <c r="P45" s="5">
        <v>-0.23318234114599692</v>
      </c>
      <c r="Q45" s="5">
        <v>-3.5272937428821642E-2</v>
      </c>
      <c r="R45" s="5">
        <v>-0.19270222155179956</v>
      </c>
      <c r="S45" s="5">
        <v>-8.9848791832141811E-2</v>
      </c>
      <c r="T45" s="5">
        <v>-0.10091390996850538</v>
      </c>
      <c r="U45" s="5">
        <v>2.8070100367015526E-2</v>
      </c>
      <c r="V45" s="5">
        <v>-1.6193544793293829E-4</v>
      </c>
      <c r="W45" s="5">
        <v>-3.1986364019847294E-2</v>
      </c>
      <c r="X45" s="5">
        <v>-2.7732415301630831E-2</v>
      </c>
      <c r="Y45" s="5">
        <v>3.5547299290368345E-2</v>
      </c>
      <c r="Z45" s="5">
        <v>0.10856592574417764</v>
      </c>
      <c r="AA45" s="5">
        <v>8.0112153339205142E-2</v>
      </c>
      <c r="AB45" s="5">
        <v>-3.3799880959401972E-2</v>
      </c>
      <c r="AC45" s="5">
        <v>1.3882752007071602E-2</v>
      </c>
      <c r="AD45" s="5">
        <v>0.59404071072221032</v>
      </c>
      <c r="AE45" s="5">
        <v>1.3612386461103401E-2</v>
      </c>
      <c r="AF45" s="5">
        <v>3.6300316508851099E-2</v>
      </c>
      <c r="AG45" s="5">
        <v>2.096305009509762E-3</v>
      </c>
      <c r="AH45" s="5">
        <v>2.6983776715981282E-2</v>
      </c>
      <c r="AI45" s="5">
        <v>4.0152581988666843E-3</v>
      </c>
      <c r="AJ45" s="5">
        <v>2.1217423603617454E-2</v>
      </c>
      <c r="AK45" s="5">
        <v>0.15477859395592006</v>
      </c>
      <c r="AL45" s="5">
        <v>3.645299965450105E-2</v>
      </c>
      <c r="AM45" s="5">
        <v>3.8046134038351256E-3</v>
      </c>
      <c r="AN45" s="5">
        <v>3.3100257434639381E-2</v>
      </c>
      <c r="AO45" s="5">
        <v>1.7833444942664065E-3</v>
      </c>
      <c r="AP45" s="5">
        <v>2.0056449735371051E-3</v>
      </c>
      <c r="AQ45" s="5">
        <v>1.8991833553958116E-3</v>
      </c>
      <c r="AR45" s="5">
        <v>9.0271935652230274E-3</v>
      </c>
      <c r="AS45" s="5"/>
      <c r="AT45" s="5"/>
      <c r="AU45" s="5"/>
      <c r="AV45" s="5"/>
      <c r="AW45" s="5"/>
      <c r="AX45" s="5"/>
      <c r="AY45" s="5"/>
      <c r="AZ45" s="5"/>
      <c r="BA45" s="5"/>
      <c r="BB45" s="5"/>
    </row>
    <row r="46" spans="1:54" x14ac:dyDescent="0.3">
      <c r="A46" s="5">
        <v>16590</v>
      </c>
      <c r="B46" s="5"/>
      <c r="C46" s="5">
        <v>-0.50024391351521091</v>
      </c>
      <c r="D46" s="5">
        <v>-0.11958065049452445</v>
      </c>
      <c r="E46" s="5">
        <v>-2.6397647417849817E-2</v>
      </c>
      <c r="F46" s="5">
        <v>-0.13397032678934137</v>
      </c>
      <c r="G46" s="5">
        <v>-9.2079254423328878E-3</v>
      </c>
      <c r="H46" s="5">
        <v>-0.57341021575326812</v>
      </c>
      <c r="I46" s="5">
        <v>-4.1790158917655432E-2</v>
      </c>
      <c r="J46" s="5">
        <v>-0.11551714001604318</v>
      </c>
      <c r="K46" s="5">
        <v>-3.1572476743248451E-2</v>
      </c>
      <c r="L46" s="5">
        <v>-0.16819938054112685</v>
      </c>
      <c r="M46" s="5">
        <v>-4.3155718887238272E-2</v>
      </c>
      <c r="N46" s="5">
        <v>-0.17628270197862211</v>
      </c>
      <c r="O46" s="5">
        <v>-4.5253428898302098E-2</v>
      </c>
      <c r="P46" s="5">
        <v>-0.23476918749350112</v>
      </c>
      <c r="Q46" s="5">
        <v>-3.5553137295550999E-2</v>
      </c>
      <c r="R46" s="5">
        <v>-0.19445333240492541</v>
      </c>
      <c r="S46" s="5">
        <v>-9.0768422944134564E-2</v>
      </c>
      <c r="T46" s="5">
        <v>-0.10206315356034421</v>
      </c>
      <c r="U46" s="5">
        <v>2.8422275701573206E-2</v>
      </c>
      <c r="V46" s="5">
        <v>-1.6415544130044202E-4</v>
      </c>
      <c r="W46" s="5">
        <v>-3.2462222907214906E-2</v>
      </c>
      <c r="X46" s="5">
        <v>-2.8177513057360753E-2</v>
      </c>
      <c r="Y46" s="5">
        <v>3.6159692562976721E-2</v>
      </c>
      <c r="Z46" s="5">
        <v>0.11056467470275873</v>
      </c>
      <c r="AA46" s="5">
        <v>8.168222917975948E-2</v>
      </c>
      <c r="AB46" s="5">
        <v>-3.4502635516979005E-2</v>
      </c>
      <c r="AC46" s="5">
        <v>1.4188033286263163E-2</v>
      </c>
      <c r="AD46" s="5">
        <v>0.6078186133087311</v>
      </c>
      <c r="AE46" s="5">
        <v>1.3944560816175913E-2</v>
      </c>
      <c r="AF46" s="5">
        <v>3.7230203228821403E-2</v>
      </c>
      <c r="AG46" s="5">
        <v>2.1525613773842865E-3</v>
      </c>
      <c r="AH46" s="5">
        <v>2.7740963718953283E-2</v>
      </c>
      <c r="AI46" s="5">
        <v>4.1328695613619699E-3</v>
      </c>
      <c r="AJ46" s="5">
        <v>2.1865124926113456E-2</v>
      </c>
      <c r="AK46" s="5">
        <v>0.15969561914882863</v>
      </c>
      <c r="AL46" s="5">
        <v>3.7656493078930306E-2</v>
      </c>
      <c r="AM46" s="5">
        <v>3.9349874012293111E-3</v>
      </c>
      <c r="AN46" s="5">
        <v>3.4276157061683923E-2</v>
      </c>
      <c r="AO46" s="5">
        <v>1.8489521743204371E-3</v>
      </c>
      <c r="AP46" s="5">
        <v>2.0819769760994462E-3</v>
      </c>
      <c r="AQ46" s="5">
        <v>1.9738854771876291E-3</v>
      </c>
      <c r="AR46" s="5">
        <v>9.3938317812918212E-3</v>
      </c>
      <c r="AS46" s="5"/>
      <c r="AT46" s="5"/>
      <c r="AU46" s="5"/>
      <c r="AV46" s="5"/>
      <c r="AW46" s="5"/>
      <c r="AX46" s="5"/>
      <c r="AY46" s="5"/>
      <c r="AZ46" s="5"/>
      <c r="BA46" s="5"/>
      <c r="BB46" s="5"/>
    </row>
    <row r="47" spans="1:54" x14ac:dyDescent="0.3">
      <c r="A47" s="5">
        <v>16580</v>
      </c>
      <c r="B47" s="5"/>
      <c r="C47" s="5">
        <v>-0.48813460250095769</v>
      </c>
      <c r="D47" s="5">
        <v>-0.11877672324174589</v>
      </c>
      <c r="E47" s="5">
        <v>-2.6248799831813514E-2</v>
      </c>
      <c r="F47" s="5">
        <v>-0.13336075402623093</v>
      </c>
      <c r="G47" s="5">
        <v>-9.1760934151837968E-3</v>
      </c>
      <c r="H47" s="5">
        <v>-0.57205723262411634</v>
      </c>
      <c r="I47" s="5">
        <v>-4.1737605049416288E-2</v>
      </c>
      <c r="J47" s="5">
        <v>-0.11549968810986914</v>
      </c>
      <c r="K47" s="5">
        <v>-3.160278512657292E-2</v>
      </c>
      <c r="L47" s="5">
        <v>-0.16854849220186957</v>
      </c>
      <c r="M47" s="5">
        <v>-4.3293636662774117E-2</v>
      </c>
      <c r="N47" s="5">
        <v>-0.17704436647372523</v>
      </c>
      <c r="O47" s="5">
        <v>-4.5500071946960478E-2</v>
      </c>
      <c r="P47" s="5">
        <v>-0.23631503459715728</v>
      </c>
      <c r="Q47" s="5">
        <v>-3.5827734326614985E-2</v>
      </c>
      <c r="R47" s="5">
        <v>-0.19617762342151104</v>
      </c>
      <c r="S47" s="5">
        <v>-9.167755997388996E-2</v>
      </c>
      <c r="T47" s="5">
        <v>-0.10320314668728918</v>
      </c>
      <c r="U47" s="5">
        <v>2.8772661500009712E-2</v>
      </c>
      <c r="V47" s="5">
        <v>-1.6637008777406405E-4</v>
      </c>
      <c r="W47" s="5">
        <v>-3.293810001785244E-2</v>
      </c>
      <c r="X47" s="5">
        <v>-2.8623638264238055E-2</v>
      </c>
      <c r="Y47" s="5">
        <v>3.6774803599307897E-2</v>
      </c>
      <c r="Z47" s="5">
        <v>0.11257632401182105</v>
      </c>
      <c r="AA47" s="5">
        <v>8.3265459178805387E-2</v>
      </c>
      <c r="AB47" s="5">
        <v>-3.5212576204534538E-2</v>
      </c>
      <c r="AC47" s="5">
        <v>1.4496980968012588E-2</v>
      </c>
      <c r="AD47" s="5">
        <v>0.62178583935227771</v>
      </c>
      <c r="AE47" s="5">
        <v>1.4281859803886613E-2</v>
      </c>
      <c r="AF47" s="5">
        <v>3.8175968775559614E-2</v>
      </c>
      <c r="AG47" s="5">
        <v>2.2098693118070049E-3</v>
      </c>
      <c r="AH47" s="5">
        <v>2.8513507385829223E-2</v>
      </c>
      <c r="AI47" s="5">
        <v>4.2530503177313278E-3</v>
      </c>
      <c r="AJ47" s="5">
        <v>2.2527977014811785E-2</v>
      </c>
      <c r="AK47" s="5">
        <v>0.16473517384725528</v>
      </c>
      <c r="AL47" s="5">
        <v>3.8891797829440813E-2</v>
      </c>
      <c r="AM47" s="5">
        <v>4.0690031209264978E-3</v>
      </c>
      <c r="AN47" s="5">
        <v>3.5486654598250414E-2</v>
      </c>
      <c r="AO47" s="5">
        <v>1.9165873259789155E-3</v>
      </c>
      <c r="AP47" s="5">
        <v>2.1607802805840579E-3</v>
      </c>
      <c r="AQ47" s="5">
        <v>2.0511156667114496E-3</v>
      </c>
      <c r="AR47" s="5">
        <v>9.7734134002168196E-3</v>
      </c>
      <c r="AS47" s="5"/>
      <c r="AT47" s="5"/>
      <c r="AU47" s="5"/>
      <c r="AV47" s="5"/>
      <c r="AW47" s="5"/>
      <c r="AX47" s="5"/>
      <c r="AY47" s="5"/>
      <c r="AZ47" s="5"/>
      <c r="BA47" s="5"/>
      <c r="BB47" s="5"/>
    </row>
    <row r="48" spans="1:54" x14ac:dyDescent="0.3">
      <c r="A48" s="5">
        <v>16570</v>
      </c>
      <c r="B48" s="5"/>
      <c r="C48" s="5">
        <v>-0.47557990118364751</v>
      </c>
      <c r="D48" s="5">
        <v>-0.1179513525138596</v>
      </c>
      <c r="E48" s="5">
        <v>-2.6094868991112175E-2</v>
      </c>
      <c r="F48" s="5">
        <v>-0.13272391913764939</v>
      </c>
      <c r="G48" s="5">
        <v>-9.1423085619326411E-3</v>
      </c>
      <c r="H48" s="5">
        <v>-0.57057907545274378</v>
      </c>
      <c r="I48" s="5">
        <v>-4.1675768997760709E-2</v>
      </c>
      <c r="J48" s="5">
        <v>-0.11545641800838069</v>
      </c>
      <c r="K48" s="5">
        <v>-3.1626070902299436E-2</v>
      </c>
      <c r="L48" s="5">
        <v>-0.16886079089084299</v>
      </c>
      <c r="M48" s="5">
        <v>-4.3422371725985974E-2</v>
      </c>
      <c r="N48" s="5">
        <v>-0.17777004387096637</v>
      </c>
      <c r="O48" s="5">
        <v>-4.5737984551846356E-2</v>
      </c>
      <c r="P48" s="5">
        <v>-0.23781883780901358</v>
      </c>
      <c r="Q48" s="5">
        <v>-3.6096550427588747E-2</v>
      </c>
      <c r="R48" s="5">
        <v>-0.19787402376266489</v>
      </c>
      <c r="S48" s="5">
        <v>-9.257566437662805E-2</v>
      </c>
      <c r="T48" s="5">
        <v>-0.10433324856761103</v>
      </c>
      <c r="U48" s="5">
        <v>2.9121072098281763E-2</v>
      </c>
      <c r="V48" s="5">
        <v>-1.6857828993794432E-4</v>
      </c>
      <c r="W48" s="5">
        <v>-3.3413776991113829E-2</v>
      </c>
      <c r="X48" s="5">
        <v>-2.907060365551007E-2</v>
      </c>
      <c r="Y48" s="5">
        <v>3.7392399800317243E-2</v>
      </c>
      <c r="Z48" s="5">
        <v>0.11460020194612948</v>
      </c>
      <c r="AA48" s="5">
        <v>8.4861388909616059E-2</v>
      </c>
      <c r="AB48" s="5">
        <v>-3.5929534477610839E-2</v>
      </c>
      <c r="AC48" s="5">
        <v>1.4809537893799638E-2</v>
      </c>
      <c r="AD48" s="5">
        <v>0.6359405760422826</v>
      </c>
      <c r="AE48" s="5">
        <v>1.4624259238895867E-2</v>
      </c>
      <c r="AF48" s="5">
        <v>3.9137603022184067E-2</v>
      </c>
      <c r="AG48" s="5">
        <v>2.2682318635449633E-3</v>
      </c>
      <c r="AH48" s="5">
        <v>2.9301500546346698E-2</v>
      </c>
      <c r="AI48" s="5">
        <v>4.3758233153323679E-3</v>
      </c>
      <c r="AJ48" s="5">
        <v>2.3206154273773656E-2</v>
      </c>
      <c r="AK48" s="5">
        <v>0.16989896749843536</v>
      </c>
      <c r="AL48" s="5">
        <v>4.01594307898233E-2</v>
      </c>
      <c r="AM48" s="5">
        <v>4.2067276788376809E-3</v>
      </c>
      <c r="AN48" s="5">
        <v>3.6732459856515978E-2</v>
      </c>
      <c r="AO48" s="5">
        <v>1.986295615346963E-3</v>
      </c>
      <c r="AP48" s="5">
        <v>2.2421153486531977E-3</v>
      </c>
      <c r="AQ48" s="5">
        <v>2.130940543429014E-3</v>
      </c>
      <c r="AR48" s="5">
        <v>1.0166303314218757E-2</v>
      </c>
      <c r="AS48" s="5"/>
      <c r="AT48" s="5"/>
      <c r="AU48" s="5"/>
      <c r="AV48" s="5"/>
      <c r="AW48" s="5"/>
      <c r="AX48" s="5"/>
      <c r="AY48" s="5"/>
      <c r="AZ48" s="5"/>
      <c r="BA48" s="5"/>
      <c r="BB48" s="5"/>
    </row>
    <row r="49" spans="1:54" x14ac:dyDescent="0.3">
      <c r="A49" s="5">
        <v>16560</v>
      </c>
      <c r="B49" s="5"/>
      <c r="C49" s="5">
        <v>-0.46257803831960809</v>
      </c>
      <c r="D49" s="5">
        <v>-0.11710501368642701</v>
      </c>
      <c r="E49" s="5">
        <v>-2.5935943750707298E-2</v>
      </c>
      <c r="F49" s="5">
        <v>-0.13206018588490026</v>
      </c>
      <c r="G49" s="5">
        <v>-9.1065895776613077E-3</v>
      </c>
      <c r="H49" s="5">
        <v>-0.5689765004383508</v>
      </c>
      <c r="I49" s="5">
        <v>-4.160467534668856E-2</v>
      </c>
      <c r="J49" s="5">
        <v>-0.11538731200206839</v>
      </c>
      <c r="K49" s="5">
        <v>-3.1642305721910055E-2</v>
      </c>
      <c r="L49" s="5">
        <v>-0.16913600123303091</v>
      </c>
      <c r="M49" s="5">
        <v>-4.3541822110896092E-2</v>
      </c>
      <c r="N49" s="5">
        <v>-0.17845919371421323</v>
      </c>
      <c r="O49" s="5">
        <v>-4.5966997573896912E-2</v>
      </c>
      <c r="P49" s="5">
        <v>-0.23927957145525353</v>
      </c>
      <c r="Q49" s="5">
        <v>-3.635940960023485E-2</v>
      </c>
      <c r="R49" s="5">
        <v>-0.19954146932275335</v>
      </c>
      <c r="S49" s="5">
        <v>-9.3462198344041417E-2</v>
      </c>
      <c r="T49" s="5">
        <v>-0.10545281635382606</v>
      </c>
      <c r="U49" s="5">
        <v>2.9467320409931108E-2</v>
      </c>
      <c r="V49" s="5">
        <v>-1.7077893710201568E-4</v>
      </c>
      <c r="W49" s="5">
        <v>-3.3889031824071277E-2</v>
      </c>
      <c r="X49" s="5">
        <v>-2.9518217920700213E-2</v>
      </c>
      <c r="Y49" s="5">
        <v>3.8012242268515829E-2</v>
      </c>
      <c r="Z49" s="5">
        <v>0.11663561427354482</v>
      </c>
      <c r="AA49" s="5">
        <v>8.6469545083167662E-2</v>
      </c>
      <c r="AB49" s="5">
        <v>-3.6653332977120576E-2</v>
      </c>
      <c r="AC49" s="5">
        <v>1.5125642983888169E-2</v>
      </c>
      <c r="AD49" s="5">
        <v>0.65028083266024117</v>
      </c>
      <c r="AE49" s="5">
        <v>1.4971730704203504E-2</v>
      </c>
      <c r="AF49" s="5">
        <v>4.0115084389452271E-2</v>
      </c>
      <c r="AG49" s="5">
        <v>2.3276514289727519E-3</v>
      </c>
      <c r="AH49" s="5">
        <v>3.0105027945232794E-2</v>
      </c>
      <c r="AI49" s="5">
        <v>4.5012102912511155E-3</v>
      </c>
      <c r="AJ49" s="5">
        <v>2.3899825985546755E-2</v>
      </c>
      <c r="AK49" s="5">
        <v>0.17518867972495483</v>
      </c>
      <c r="AL49" s="5">
        <v>4.1459904148532838E-2</v>
      </c>
      <c r="AM49" s="5">
        <v>4.3482280083165913E-3</v>
      </c>
      <c r="AN49" s="5">
        <v>3.8014284357162594E-2</v>
      </c>
      <c r="AO49" s="5">
        <v>2.0581230151620177E-3</v>
      </c>
      <c r="AP49" s="5">
        <v>2.3260432738623077E-3</v>
      </c>
      <c r="AQ49" s="5">
        <v>2.2134276443712747E-3</v>
      </c>
      <c r="AR49" s="5">
        <v>1.0572872540327438E-2</v>
      </c>
      <c r="AS49" s="5"/>
      <c r="AT49" s="5"/>
      <c r="AU49" s="5"/>
      <c r="AV49" s="5"/>
      <c r="AW49" s="5"/>
      <c r="AX49" s="5"/>
      <c r="AY49" s="5"/>
      <c r="AZ49" s="5"/>
      <c r="BA49" s="5"/>
      <c r="BB49" s="5"/>
    </row>
    <row r="50" spans="1:54" x14ac:dyDescent="0.3">
      <c r="A50" s="5">
        <v>16550</v>
      </c>
      <c r="B50" s="5"/>
      <c r="C50" s="5">
        <v>-0.4491274967461954</v>
      </c>
      <c r="D50" s="5">
        <v>-0.11623819398622484</v>
      </c>
      <c r="E50" s="5">
        <v>-2.5772115998194539E-2</v>
      </c>
      <c r="F50" s="5">
        <v>-0.13136993517200843</v>
      </c>
      <c r="G50" s="5">
        <v>-9.0689564295290959E-3</v>
      </c>
      <c r="H50" s="5">
        <v>-0.56725034709745015</v>
      </c>
      <c r="I50" s="5">
        <v>-4.1524354919024641E-2</v>
      </c>
      <c r="J50" s="5">
        <v>-0.11529236971175789</v>
      </c>
      <c r="K50" s="5">
        <v>-3.1651465892234401E-2</v>
      </c>
      <c r="L50" s="5">
        <v>-0.1693738716614531</v>
      </c>
      <c r="M50" s="5">
        <v>-4.3651891562433862E-2</v>
      </c>
      <c r="N50" s="5">
        <v>-0.17911129667737063</v>
      </c>
      <c r="O50" s="5">
        <v>-4.6186946591252477E-2</v>
      </c>
      <c r="P50" s="5">
        <v>-0.24069622995780099</v>
      </c>
      <c r="Q50" s="5">
        <v>-3.6616138126079764E-2</v>
      </c>
      <c r="R50" s="5">
        <v>-0.20117890378279571</v>
      </c>
      <c r="S50" s="5">
        <v>-9.4336625305748947E-2</v>
      </c>
      <c r="T50" s="5">
        <v>-0.10656120569127003</v>
      </c>
      <c r="U50" s="5">
        <v>2.9811218075344915E-2</v>
      </c>
      <c r="V50" s="5">
        <v>-1.7297090609853536E-4</v>
      </c>
      <c r="W50" s="5">
        <v>-3.4363639010116978E-2</v>
      </c>
      <c r="X50" s="5">
        <v>-2.9966285804252396E-2</v>
      </c>
      <c r="Y50" s="5">
        <v>3.8634085900060122E-2</v>
      </c>
      <c r="Z50" s="5">
        <v>0.11868184441112165</v>
      </c>
      <c r="AA50" s="5">
        <v>8.8089435556716708E-2</v>
      </c>
      <c r="AB50" s="5">
        <v>-3.7383785482409018E-2</v>
      </c>
      <c r="AC50" s="5">
        <v>1.5445231195245374E-2</v>
      </c>
      <c r="AD50" s="5">
        <v>0.66480443773058906</v>
      </c>
      <c r="AE50" s="5">
        <v>1.5324241460582561E-2</v>
      </c>
      <c r="AF50" s="5">
        <v>4.1108379534848034E-2</v>
      </c>
      <c r="AG50" s="5">
        <v>2.3881297280893081E-3</v>
      </c>
      <c r="AH50" s="5">
        <v>3.0924165908542987E-2</v>
      </c>
      <c r="AI50" s="5">
        <v>4.6292318155315348E-3</v>
      </c>
      <c r="AJ50" s="5">
        <v>2.4609155977295578E-2</v>
      </c>
      <c r="AK50" s="5">
        <v>0.18060595768201945</v>
      </c>
      <c r="AL50" s="5">
        <v>4.2793724740269032E-2</v>
      </c>
      <c r="AM50" s="5">
        <v>4.4935707894150582E-3</v>
      </c>
      <c r="AN50" s="5">
        <v>3.9332840715238654E-2</v>
      </c>
      <c r="AO50" s="5">
        <v>2.1321157730335447E-3</v>
      </c>
      <c r="AP50" s="5">
        <v>2.412625749137305E-3</v>
      </c>
      <c r="AQ50" s="5">
        <v>2.2986453982882273E-3</v>
      </c>
      <c r="AR50" s="5">
        <v>1.0993498131746859E-2</v>
      </c>
      <c r="AS50" s="5"/>
      <c r="AT50" s="5"/>
      <c r="AU50" s="5"/>
      <c r="AV50" s="5"/>
      <c r="AW50" s="5"/>
      <c r="AX50" s="5"/>
      <c r="AY50" s="5"/>
      <c r="AZ50" s="5"/>
      <c r="BA50" s="5"/>
      <c r="BB50" s="5"/>
    </row>
    <row r="51" spans="1:54" x14ac:dyDescent="0.3">
      <c r="A51" s="5">
        <v>16540</v>
      </c>
      <c r="B51" s="5"/>
      <c r="C51" s="5">
        <v>-0.43522701893209381</v>
      </c>
      <c r="D51" s="5">
        <v>-0.11535139201675908</v>
      </c>
      <c r="E51" s="5">
        <v>-2.560348056460552E-2</v>
      </c>
      <c r="F51" s="5">
        <v>-0.13065356468266068</v>
      </c>
      <c r="G51" s="5">
        <v>-9.0294303385816815E-3</v>
      </c>
      <c r="H51" s="5">
        <v>-0.56540153758059419</v>
      </c>
      <c r="I51" s="5">
        <v>-4.1434844760754187E-2</v>
      </c>
      <c r="J51" s="5">
        <v>-0.11517160814141462</v>
      </c>
      <c r="K51" s="5">
        <v>-3.1653532416054717E-2</v>
      </c>
      <c r="L51" s="5">
        <v>-0.16957417476928657</v>
      </c>
      <c r="M51" s="5">
        <v>-4.3752489659880475E-2</v>
      </c>
      <c r="N51" s="5">
        <v>-0.17972585519338563</v>
      </c>
      <c r="O51" s="5">
        <v>-4.6397672089231463E-2</v>
      </c>
      <c r="P51" s="5">
        <v>-0.24206782894520668</v>
      </c>
      <c r="Q51" s="5">
        <v>-3.6866564749589728E-2</v>
      </c>
      <c r="R51" s="5">
        <v>-0.20278527966878554</v>
      </c>
      <c r="S51" s="5">
        <v>-9.5198410436489966E-2</v>
      </c>
      <c r="T51" s="5">
        <v>-0.10765777128702211</v>
      </c>
      <c r="U51" s="5">
        <v>3.0152575614956149E-2</v>
      </c>
      <c r="V51" s="5">
        <v>-1.7515306210714733E-4</v>
      </c>
      <c r="W51" s="5">
        <v>-3.4837369684234704E-2</v>
      </c>
      <c r="X51" s="5">
        <v>-3.041460821072452E-2</v>
      </c>
      <c r="Y51" s="5">
        <v>3.9257679485995504E-2</v>
      </c>
      <c r="Z51" s="5">
        <v>0.12073815361068407</v>
      </c>
      <c r="AA51" s="5">
        <v>8.9720549364522811E-2</v>
      </c>
      <c r="AB51" s="5">
        <v>-3.8120696873482837E-2</v>
      </c>
      <c r="AC51" s="5">
        <v>1.5768233482996167E-2</v>
      </c>
      <c r="AD51" s="5">
        <v>0.6795090363055738</v>
      </c>
      <c r="AE51" s="5">
        <v>1.5681754358503972E-2</v>
      </c>
      <c r="AF51" s="5">
        <v>4.2117443046258633E-2</v>
      </c>
      <c r="AG51" s="5">
        <v>2.4496677826510663E-3</v>
      </c>
      <c r="AH51" s="5">
        <v>3.1758982009204115E-2</v>
      </c>
      <c r="AI51" s="5">
        <v>4.7599072338890746E-3</v>
      </c>
      <c r="AJ51" s="5">
        <v>2.5334302281828737E-2</v>
      </c>
      <c r="AK51" s="5">
        <v>0.18615241335835186</v>
      </c>
      <c r="AL51" s="5">
        <v>4.4161393369450561E-2</v>
      </c>
      <c r="AM51" s="5">
        <v>4.6428223757207735E-3</v>
      </c>
      <c r="AN51" s="5">
        <v>4.068884200031829E-2</v>
      </c>
      <c r="AO51" s="5">
        <v>2.20832037805083E-3</v>
      </c>
      <c r="AP51" s="5">
        <v>2.5019250321563612E-3</v>
      </c>
      <c r="AQ51" s="5">
        <v>2.3866630975980163E-3</v>
      </c>
      <c r="AR51" s="5">
        <v>1.1428563077953134E-2</v>
      </c>
      <c r="AS51" s="5"/>
      <c r="AT51" s="5"/>
      <c r="AU51" s="5"/>
      <c r="AV51" s="5"/>
      <c r="AW51" s="5"/>
      <c r="AX51" s="5"/>
      <c r="AY51" s="5"/>
      <c r="AZ51" s="5"/>
      <c r="BA51" s="5"/>
      <c r="BB51" s="5"/>
    </row>
    <row r="52" spans="1:54" x14ac:dyDescent="0.3">
      <c r="A52" s="5">
        <v>16530</v>
      </c>
      <c r="B52" s="5"/>
      <c r="C52" s="5">
        <v>-0.42087561238755744</v>
      </c>
      <c r="D52" s="5">
        <v>-0.11444511727247102</v>
      </c>
      <c r="E52" s="5">
        <v>-2.5430135132086463E-2</v>
      </c>
      <c r="F52" s="5">
        <v>-0.12991148849866016</v>
      </c>
      <c r="G52" s="5">
        <v>-8.9880337601505843E-3</v>
      </c>
      <c r="H52" s="5">
        <v>-0.56343107589551766</v>
      </c>
      <c r="I52" s="5">
        <v>-4.1336188118336087E-2</v>
      </c>
      <c r="J52" s="5">
        <v>-0.11502506171161439</v>
      </c>
      <c r="K52" s="5">
        <v>-3.1648491027623196E-2</v>
      </c>
      <c r="L52" s="5">
        <v>-0.16973670763685844</v>
      </c>
      <c r="M52" s="5">
        <v>-4.3843531934603941E-2</v>
      </c>
      <c r="N52" s="5">
        <v>-0.18030239406383497</v>
      </c>
      <c r="O52" s="5">
        <v>-4.6599019646530154E-2</v>
      </c>
      <c r="P52" s="5">
        <v>-0.24339340635118734</v>
      </c>
      <c r="Q52" s="5">
        <v>-3.7110520860689965E-2</v>
      </c>
      <c r="R52" s="5">
        <v>-0.20435955941355594</v>
      </c>
      <c r="S52" s="5">
        <v>-9.6047021168445684E-2</v>
      </c>
      <c r="T52" s="5">
        <v>-0.10874186748855737</v>
      </c>
      <c r="U52" s="5">
        <v>3.0491202586241294E-2</v>
      </c>
      <c r="V52" s="5">
        <v>-1.7732425950784482E-4</v>
      </c>
      <c r="W52" s="5">
        <v>-3.5309991774868502E-2</v>
      </c>
      <c r="X52" s="5">
        <v>-3.0862982316517313E-2</v>
      </c>
      <c r="Y52" s="5">
        <v>3.9882765822715459E-2</v>
      </c>
      <c r="Z52" s="5">
        <v>0.12280378117428717</v>
      </c>
      <c r="AA52" s="5">
        <v>9.1362356771215597E-2</v>
      </c>
      <c r="AB52" s="5">
        <v>-3.8863863102694428E-2</v>
      </c>
      <c r="AC52" s="5">
        <v>1.6094576765559403E-2</v>
      </c>
      <c r="AD52" s="5">
        <v>0.69439208739156422</v>
      </c>
      <c r="AE52" s="5">
        <v>1.604422775274825E-2</v>
      </c>
      <c r="AF52" s="5">
        <v>4.3142217140815363E-2</v>
      </c>
      <c r="AG52" s="5">
        <v>2.5122658944564573E-3</v>
      </c>
      <c r="AH52" s="5">
        <v>3.2609534732207249E-2</v>
      </c>
      <c r="AI52" s="5">
        <v>4.8932546099706535E-3</v>
      </c>
      <c r="AJ52" s="5">
        <v>2.6075416793819084E-2</v>
      </c>
      <c r="AK52" s="5">
        <v>0.1918296208225376</v>
      </c>
      <c r="AL52" s="5">
        <v>4.5563404115864785E-2</v>
      </c>
      <c r="AM52" s="5">
        <v>4.796048718787015E-3</v>
      </c>
      <c r="AN52" s="5">
        <v>4.2083001070836859E-2</v>
      </c>
      <c r="AO52" s="5">
        <v>2.2867835257392001E-3</v>
      </c>
      <c r="AP52" s="5">
        <v>2.5940039085958354E-3</v>
      </c>
      <c r="AQ52" s="5">
        <v>2.4775508680782796E-3</v>
      </c>
      <c r="AR52" s="5">
        <v>1.187845619315688E-2</v>
      </c>
      <c r="AS52" s="5"/>
      <c r="AT52" s="5"/>
      <c r="AU52" s="5"/>
      <c r="AV52" s="5"/>
      <c r="AW52" s="5"/>
      <c r="AX52" s="5"/>
      <c r="AY52" s="5"/>
      <c r="AZ52" s="5"/>
      <c r="BA52" s="5"/>
      <c r="BB52" s="5"/>
    </row>
    <row r="53" spans="1:54" x14ac:dyDescent="0.3">
      <c r="A53" s="5">
        <v>16520</v>
      </c>
      <c r="B53" s="5"/>
      <c r="C53" s="5">
        <v>-0.40607255492626471</v>
      </c>
      <c r="D53" s="5">
        <v>-0.11351988964230424</v>
      </c>
      <c r="E53" s="5">
        <v>-2.525218013857981E-2</v>
      </c>
      <c r="F53" s="5">
        <v>-0.12914413670040156</v>
      </c>
      <c r="G53" s="5">
        <v>-8.9447903628673432E-3</v>
      </c>
      <c r="H53" s="5">
        <v>-0.5613400470375155</v>
      </c>
      <c r="I53" s="5">
        <v>-4.1228434408999835E-2</v>
      </c>
      <c r="J53" s="5">
        <v>-0.11485278227354459</v>
      </c>
      <c r="K53" s="5">
        <v>-3.1636332223014027E-2</v>
      </c>
      <c r="L53" s="5">
        <v>-0.16986129213289261</v>
      </c>
      <c r="M53" s="5">
        <v>-4.3924939981878346E-2</v>
      </c>
      <c r="N53" s="5">
        <v>-0.18084046104808038</v>
      </c>
      <c r="O53" s="5">
        <v>-4.6790840117354522E-2</v>
      </c>
      <c r="P53" s="5">
        <v>-0.2446720234991604</v>
      </c>
      <c r="Q53" s="5">
        <v>-3.7347840676368496E-2</v>
      </c>
      <c r="R53" s="5">
        <v>-0.20590071642077773</v>
      </c>
      <c r="S53" s="5">
        <v>-9.6881927708063725E-2</v>
      </c>
      <c r="T53" s="5">
        <v>-0.10981284887149312</v>
      </c>
      <c r="U53" s="5">
        <v>3.0826907744363037E-2</v>
      </c>
      <c r="V53" s="5">
        <v>-1.7948334276117117E-4</v>
      </c>
      <c r="W53" s="5">
        <v>-3.5781270162308101E-2</v>
      </c>
      <c r="X53" s="5">
        <v>-3.1311201688123243E-2</v>
      </c>
      <c r="Y53" s="5">
        <v>4.0509081831684501E-2</v>
      </c>
      <c r="Z53" s="5">
        <v>0.12487794469997363</v>
      </c>
      <c r="AA53" s="5">
        <v>9.3014309348284807E-2</v>
      </c>
      <c r="AB53" s="5">
        <v>-3.9613071176162459E-2</v>
      </c>
      <c r="AC53" s="5">
        <v>1.6424183893616471E-2</v>
      </c>
      <c r="AD53" s="5">
        <v>0.7094508615245233</v>
      </c>
      <c r="AE53" s="5">
        <v>1.6411615419904969E-2</v>
      </c>
      <c r="AF53" s="5">
        <v>4.4182631369480488E-2</v>
      </c>
      <c r="AG53" s="5">
        <v>2.5759236238170661E-3</v>
      </c>
      <c r="AH53" s="5">
        <v>3.3475873139911808E-2</v>
      </c>
      <c r="AI53" s="5">
        <v>5.029290667229418E-3</v>
      </c>
      <c r="AJ53" s="5">
        <v>2.6832644921540257E-2</v>
      </c>
      <c r="AK53" s="5">
        <v>0.19763911341673876</v>
      </c>
      <c r="AL53" s="5">
        <v>4.700024362281377E-2</v>
      </c>
      <c r="AM53" s="5">
        <v>4.9533152901699599E-3</v>
      </c>
      <c r="AN53" s="5">
        <v>4.3516029882516551E-2</v>
      </c>
      <c r="AO53" s="5">
        <v>2.3675520813462953E-3</v>
      </c>
      <c r="AP53" s="5">
        <v>2.6889256532020749E-3</v>
      </c>
      <c r="AQ53" s="5">
        <v>2.5713796362439138E-3</v>
      </c>
      <c r="AR53" s="5">
        <v>1.2343571992760491E-2</v>
      </c>
      <c r="AS53" s="5"/>
      <c r="AT53" s="5"/>
      <c r="AU53" s="5"/>
      <c r="AV53" s="5"/>
      <c r="AW53" s="5"/>
      <c r="AX53" s="5"/>
      <c r="AY53" s="5"/>
      <c r="AZ53" s="5"/>
      <c r="BA53" s="5"/>
      <c r="BB53" s="5"/>
    </row>
    <row r="54" spans="1:54" x14ac:dyDescent="0.3">
      <c r="A54" s="5">
        <v>16510</v>
      </c>
      <c r="B54" s="5"/>
      <c r="C54" s="5">
        <v>-0.39081739977068369</v>
      </c>
      <c r="D54" s="5">
        <v>-0.11257623890332298</v>
      </c>
      <c r="E54" s="5">
        <v>-2.5069718679639939E-2</v>
      </c>
      <c r="F54" s="5">
        <v>-0.12835195494990412</v>
      </c>
      <c r="G54" s="5">
        <v>-8.8997250063192462E-3</v>
      </c>
      <c r="H54" s="5">
        <v>-0.5591296160280208</v>
      </c>
      <c r="I54" s="5">
        <v>-4.111163918404339E-2</v>
      </c>
      <c r="J54" s="5">
        <v>-0.11465483910343181</v>
      </c>
      <c r="K54" s="5">
        <v>-3.1617051285240921E-2</v>
      </c>
      <c r="L54" s="5">
        <v>-0.16994777518943166</v>
      </c>
      <c r="M54" s="5">
        <v>-4.3996641566589591E-2</v>
      </c>
      <c r="N54" s="5">
        <v>-0.18133962743101298</v>
      </c>
      <c r="O54" s="5">
        <v>-4.697298980919442E-2</v>
      </c>
      <c r="P54" s="5">
        <v>-0.24590276617114673</v>
      </c>
      <c r="Q54" s="5">
        <v>-3.7578361421105468E-2</v>
      </c>
      <c r="R54" s="5">
        <v>-0.20740773612965846</v>
      </c>
      <c r="S54" s="5">
        <v>-9.7702603556737974E-2</v>
      </c>
      <c r="T54" s="5">
        <v>-0.11087007083575658</v>
      </c>
      <c r="U54" s="5">
        <v>3.1159499206299346E-2</v>
      </c>
      <c r="V54" s="5">
        <v>-1.8162914731494244E-4</v>
      </c>
      <c r="W54" s="5">
        <v>-3.6250966843498503E-2</v>
      </c>
      <c r="X54" s="5">
        <v>-3.1759056406860019E-2</v>
      </c>
      <c r="Y54" s="5">
        <v>4.1136358688458594E-2</v>
      </c>
      <c r="Z54" s="5">
        <v>0.12695984035815586</v>
      </c>
      <c r="AA54" s="5">
        <v>9.4675840074134987E-2</v>
      </c>
      <c r="AB54" s="5">
        <v>-4.0368099145201029E-2</v>
      </c>
      <c r="AC54" s="5">
        <v>1.6756973623054738E-2</v>
      </c>
      <c r="AD54" s="5">
        <v>0.72468243850204206</v>
      </c>
      <c r="AE54" s="5">
        <v>1.6783866478957694E-2</v>
      </c>
      <c r="AF54" s="5">
        <v>4.5238602327972013E-2</v>
      </c>
      <c r="AG54" s="5">
        <v>2.6406397682522415E-3</v>
      </c>
      <c r="AH54" s="5">
        <v>3.4358036537948486E-2</v>
      </c>
      <c r="AI54" s="5">
        <v>5.1680307304824268E-3</v>
      </c>
      <c r="AJ54" s="5">
        <v>2.7606125234462063E-2</v>
      </c>
      <c r="AK54" s="5">
        <v>0.20358238089988717</v>
      </c>
      <c r="AL54" s="5">
        <v>4.8472390368120108E-2</v>
      </c>
      <c r="AM54" s="5">
        <v>5.1146870010913672E-3</v>
      </c>
      <c r="AN54" s="5">
        <v>4.4988638770846093E-2</v>
      </c>
      <c r="AO54" s="5">
        <v>2.4506730414420056E-3</v>
      </c>
      <c r="AP54" s="5">
        <v>2.7867539886521635E-3</v>
      </c>
      <c r="AQ54" s="5">
        <v>2.6682210943568254E-3</v>
      </c>
      <c r="AR54" s="5">
        <v>1.2824310557447613E-2</v>
      </c>
      <c r="AS54" s="5"/>
      <c r="AT54" s="5"/>
      <c r="AU54" s="5"/>
      <c r="AV54" s="5"/>
      <c r="AW54" s="5"/>
      <c r="AX54" s="5"/>
      <c r="AY54" s="5"/>
      <c r="AZ54" s="5"/>
      <c r="BA54" s="5"/>
      <c r="BB54" s="5"/>
    </row>
    <row r="55" spans="1:54" x14ac:dyDescent="0.3">
      <c r="A55" s="5">
        <v>16500</v>
      </c>
      <c r="B55" s="5"/>
      <c r="C55" s="5">
        <v>-0.37510998049264949</v>
      </c>
      <c r="D55" s="5">
        <v>-0.11161470420507828</v>
      </c>
      <c r="E55" s="5">
        <v>-2.4882856407518215E-2</v>
      </c>
      <c r="F55" s="5">
        <v>-0.12753540405696442</v>
      </c>
      <c r="G55" s="5">
        <v>-8.8528637173755677E-3</v>
      </c>
      <c r="H55" s="5">
        <v>-0.55680102686250721</v>
      </c>
      <c r="I55" s="5">
        <v>-4.0985864085159716E-2</v>
      </c>
      <c r="J55" s="5">
        <v>-0.11443131887732208</v>
      </c>
      <c r="K55" s="5">
        <v>-3.1590648304078074E-2</v>
      </c>
      <c r="L55" s="5">
        <v>-0.16999602904989108</v>
      </c>
      <c r="M55" s="5">
        <v>-4.4058570722637358E-2</v>
      </c>
      <c r="N55" s="5">
        <v>-0.18179948856842101</v>
      </c>
      <c r="O55" s="5">
        <v>-4.7145330655954623E-2</v>
      </c>
      <c r="P55" s="5">
        <v>-0.24708474565939298</v>
      </c>
      <c r="Q55" s="5">
        <v>-3.7801923505864268E-2</v>
      </c>
      <c r="R55" s="5">
        <v>-0.2088796170788858</v>
      </c>
      <c r="S55" s="5">
        <v>-9.8508526034678287E-2</v>
      </c>
      <c r="T55" s="5">
        <v>-0.11191289020948295</v>
      </c>
      <c r="U55" s="5">
        <v>3.1488784618287816E-2</v>
      </c>
      <c r="V55" s="5">
        <v>-1.8376050053668891E-4</v>
      </c>
      <c r="W55" s="5">
        <v>-3.6718841103164208E-2</v>
      </c>
      <c r="X55" s="5">
        <v>-3.2206333200051139E-2</v>
      </c>
      <c r="Y55" s="5">
        <v>4.1764321961022782E-2</v>
      </c>
      <c r="Z55" s="5">
        <v>0.12904864319895101</v>
      </c>
      <c r="AA55" s="5">
        <v>9.6346363458137768E-2</v>
      </c>
      <c r="AB55" s="5">
        <v>-4.1128716108020345E-2</v>
      </c>
      <c r="AC55" s="5">
        <v>1.7092860592029545E-2</v>
      </c>
      <c r="AD55" s="5">
        <v>0.74008370527959744</v>
      </c>
      <c r="AE55" s="5">
        <v>1.7160925315157227E-2</v>
      </c>
      <c r="AF55" s="5">
        <v>4.6310033374626122E-2</v>
      </c>
      <c r="AG55" s="5">
        <v>2.7064123414439066E-3</v>
      </c>
      <c r="AH55" s="5">
        <v>3.5256054142206353E-2</v>
      </c>
      <c r="AI55" s="5">
        <v>5.3094886672256899E-3</v>
      </c>
      <c r="AJ55" s="5">
        <v>2.8395989107059212E-2</v>
      </c>
      <c r="AK55" s="5">
        <v>0.20966086654263622</v>
      </c>
      <c r="AL55" s="5">
        <v>4.9980313918397926E-2</v>
      </c>
      <c r="AM55" s="5">
        <v>5.2802281197515391E-3</v>
      </c>
      <c r="AN55" s="5">
        <v>4.6501535707603965E-2</v>
      </c>
      <c r="AO55" s="5">
        <v>2.5361934938185906E-3</v>
      </c>
      <c r="AP55" s="5">
        <v>2.887553042169898E-3</v>
      </c>
      <c r="AQ55" s="5">
        <v>2.7681476630148105E-3</v>
      </c>
      <c r="AR55" s="5">
        <v>1.3321077384546668E-2</v>
      </c>
      <c r="AS55" s="5"/>
      <c r="AT55" s="5"/>
      <c r="AU55" s="5"/>
      <c r="AV55" s="5"/>
      <c r="AW55" s="5"/>
      <c r="AX55" s="5"/>
      <c r="AY55" s="5"/>
      <c r="AZ55" s="5"/>
      <c r="BA55" s="5"/>
      <c r="BB55" s="5"/>
    </row>
    <row r="56" spans="1:54" x14ac:dyDescent="0.3">
      <c r="A56" s="5">
        <v>16490</v>
      </c>
      <c r="B56" s="5"/>
      <c r="C56" s="5">
        <v>-0.35895041578113579</v>
      </c>
      <c r="D56" s="5">
        <v>-0.11063583354543996</v>
      </c>
      <c r="E56" s="5">
        <v>-2.4691701427656813E-2</v>
      </c>
      <c r="F56" s="5">
        <v>-0.12669495952902304</v>
      </c>
      <c r="G56" s="5">
        <v>-8.8042336652152213E-3</v>
      </c>
      <c r="H56" s="5">
        <v>-0.55435560136897188</v>
      </c>
      <c r="I56" s="5">
        <v>-4.0851176793831795E-2</v>
      </c>
      <c r="J56" s="5">
        <v>-0.1141823256261691</v>
      </c>
      <c r="K56" s="5">
        <v>-3.1557128190530803E-2</v>
      </c>
      <c r="L56" s="5">
        <v>-0.17000595148974162</v>
      </c>
      <c r="M56" s="5">
        <v>-4.4110667845851902E-2</v>
      </c>
      <c r="N56" s="5">
        <v>-0.18221966440905218</v>
      </c>
      <c r="O56" s="5">
        <v>-4.7307730386160519E-2</v>
      </c>
      <c r="P56" s="5">
        <v>-0.24821709979909912</v>
      </c>
      <c r="Q56" s="5">
        <v>-3.8018370705382963E-2</v>
      </c>
      <c r="R56" s="5">
        <v>-0.21031537196834194</v>
      </c>
      <c r="S56" s="5">
        <v>-9.929917680729887E-2</v>
      </c>
      <c r="T56" s="5">
        <v>-0.11294066585993001</v>
      </c>
      <c r="U56" s="5">
        <v>3.1814571326410038E-2</v>
      </c>
      <c r="V56" s="5">
        <v>-1.8587622267100104E-4</v>
      </c>
      <c r="W56" s="5">
        <v>-3.7184649691131375E-2</v>
      </c>
      <c r="X56" s="5">
        <v>-3.2652815578595396E-2</v>
      </c>
      <c r="Y56" s="5">
        <v>4.2392691757451036E-2</v>
      </c>
      <c r="Z56" s="5">
        <v>0.13114350749071318</v>
      </c>
      <c r="AA56" s="5">
        <v>9.8025275689067645E-2</v>
      </c>
      <c r="AB56" s="5">
        <v>-4.1894682221951855E-2</v>
      </c>
      <c r="AC56" s="5">
        <v>1.7431755302285572E-2</v>
      </c>
      <c r="AD56" s="5">
        <v>0.75565135403832495</v>
      </c>
      <c r="AE56" s="5">
        <v>1.7542731507383152E-2</v>
      </c>
      <c r="AF56" s="5">
        <v>4.7396814355803125E-2</v>
      </c>
      <c r="AG56" s="5">
        <v>2.7732385524899049E-3</v>
      </c>
      <c r="AH56" s="5">
        <v>3.6169944747421225E-2</v>
      </c>
      <c r="AI56" s="5">
        <v>5.4536768287805088E-3</v>
      </c>
      <c r="AJ56" s="5">
        <v>2.9202360359214634E-2</v>
      </c>
      <c r="AK56" s="5">
        <v>0.21587596417647323</v>
      </c>
      <c r="AL56" s="5">
        <v>5.1524474167039147E-2</v>
      </c>
      <c r="AM56" s="5">
        <v>5.4500021863209316E-3</v>
      </c>
      <c r="AN56" s="5">
        <v>4.8055425531474141E-2</v>
      </c>
      <c r="AO56" s="5">
        <v>2.624160575679076E-3</v>
      </c>
      <c r="AP56" s="5">
        <v>2.9913872998645263E-3</v>
      </c>
      <c r="AQ56" s="5">
        <v>2.8712324512685326E-3</v>
      </c>
      <c r="AR56" s="5">
        <v>1.3834283226311297E-2</v>
      </c>
      <c r="AS56" s="5"/>
      <c r="AT56" s="5"/>
      <c r="AU56" s="5"/>
      <c r="AV56" s="5"/>
      <c r="AW56" s="5"/>
      <c r="AX56" s="5"/>
      <c r="AY56" s="5"/>
      <c r="AZ56" s="5"/>
      <c r="BA56" s="5"/>
      <c r="BB56" s="5"/>
    </row>
    <row r="57" spans="1:54" x14ac:dyDescent="0.3">
      <c r="A57" s="5">
        <v>16480</v>
      </c>
      <c r="B57" s="5"/>
      <c r="C57" s="5">
        <v>-0.34233911402899425</v>
      </c>
      <c r="D57" s="5">
        <v>-0.10964018323861843</v>
      </c>
      <c r="E57" s="5">
        <v>-2.4496364192735091E-2</v>
      </c>
      <c r="F57" s="5">
        <v>-0.12583111110535808</v>
      </c>
      <c r="G57" s="5">
        <v>-8.7538631350889511E-3</v>
      </c>
      <c r="H57" s="5">
        <v>-0.55179473797840528</v>
      </c>
      <c r="I57" s="5">
        <v>-4.0707650973845641E-2</v>
      </c>
      <c r="J57" s="5">
        <v>-0.11390798067121896</v>
      </c>
      <c r="K57" s="5">
        <v>-3.1516500685910401E-2</v>
      </c>
      <c r="L57" s="5">
        <v>-0.1699774660093567</v>
      </c>
      <c r="M57" s="5">
        <v>-4.4152879780252674E-2</v>
      </c>
      <c r="N57" s="5">
        <v>-0.18259979999246026</v>
      </c>
      <c r="O57" s="5">
        <v>-4.7460062685963152E-2</v>
      </c>
      <c r="P57" s="5">
        <v>-0.24929899398062255</v>
      </c>
      <c r="Q57" s="5">
        <v>-3.822755033350176E-2</v>
      </c>
      <c r="R57" s="5">
        <v>-0.21171402871709694</v>
      </c>
      <c r="S57" s="5">
        <v>-0.10007404241343032</v>
      </c>
      <c r="T57" s="5">
        <v>-0.11395275931066504</v>
      </c>
      <c r="U57" s="5">
        <v>3.2136666550129797E-2</v>
      </c>
      <c r="V57" s="5">
        <v>-1.8797512782086181E-4</v>
      </c>
      <c r="W57" s="5">
        <v>-3.7648147005717378E-2</v>
      </c>
      <c r="X57" s="5">
        <v>-3.3098283980864028E-2</v>
      </c>
      <c r="Y57" s="5">
        <v>4.3021182882877457E-2</v>
      </c>
      <c r="Z57" s="5">
        <v>0.13324356709000326</v>
      </c>
      <c r="AA57" s="5">
        <v>9.9711954808286318E-2</v>
      </c>
      <c r="AB57" s="5">
        <v>-4.2665748726440092E-2</v>
      </c>
      <c r="AC57" s="5">
        <v>1.7773564104871045E-2</v>
      </c>
      <c r="AD57" s="5">
        <v>0.77138188043184186</v>
      </c>
      <c r="AE57" s="5">
        <v>1.7929219759197229E-2</v>
      </c>
      <c r="AF57" s="5">
        <v>4.8498821339449848E-2</v>
      </c>
      <c r="AG57" s="5">
        <v>2.8411147854944438E-3</v>
      </c>
      <c r="AH57" s="5">
        <v>3.7099716397886409E-2</v>
      </c>
      <c r="AI57" s="5">
        <v>5.6006059913512943E-3</v>
      </c>
      <c r="AJ57" s="5">
        <v>3.0025354893616997E-2</v>
      </c>
      <c r="AK57" s="5">
        <v>0.22222901519963062</v>
      </c>
      <c r="AL57" s="5">
        <v>5.3105320556408028E-2</v>
      </c>
      <c r="AM57" s="5">
        <v>5.6240719256436091E-3</v>
      </c>
      <c r="AN57" s="5">
        <v>4.9651009152839758E-2</v>
      </c>
      <c r="AO57" s="5">
        <v>2.7146214301043926E-3</v>
      </c>
      <c r="AP57" s="5">
        <v>3.0983215587629077E-3</v>
      </c>
      <c r="AQ57" s="5">
        <v>2.9775492142173842E-3</v>
      </c>
      <c r="AR57" s="5">
        <v>1.4364343914770903E-2</v>
      </c>
      <c r="AS57" s="5"/>
      <c r="AT57" s="5"/>
      <c r="AU57" s="5"/>
      <c r="AV57" s="5"/>
      <c r="AW57" s="5"/>
      <c r="AX57" s="5"/>
      <c r="AY57" s="5"/>
      <c r="AZ57" s="5"/>
      <c r="BA57" s="5"/>
      <c r="BB57" s="5"/>
    </row>
    <row r="58" spans="1:54" x14ac:dyDescent="0.3">
      <c r="A58" s="5">
        <v>16470</v>
      </c>
      <c r="B58" s="5"/>
      <c r="C58" s="5">
        <v>-0.32527677773076408</v>
      </c>
      <c r="D58" s="5">
        <v>-0.10862831737611559</v>
      </c>
      <c r="E58" s="5">
        <v>-2.4296957394415574E-2</v>
      </c>
      <c r="F58" s="5">
        <v>-0.12494436227624943</v>
      </c>
      <c r="G58" s="5">
        <v>-8.7017815008513955E-3</v>
      </c>
      <c r="H58" s="5">
        <v>-0.54911991040879859</v>
      </c>
      <c r="I58" s="5">
        <v>-4.0555366206983509E-2</v>
      </c>
      <c r="J58" s="5">
        <v>-0.11360842253970918</v>
      </c>
      <c r="K58" s="5">
        <v>-3.1468780365475846E-2</v>
      </c>
      <c r="L58" s="5">
        <v>-0.16991052199860152</v>
      </c>
      <c r="M58" s="5">
        <v>-4.4185159897485442E-2</v>
      </c>
      <c r="N58" s="5">
        <v>-0.18293956592176536</v>
      </c>
      <c r="O58" s="5">
        <v>-4.7602207356671589E-2</v>
      </c>
      <c r="P58" s="5">
        <v>-0.25032962213957016</v>
      </c>
      <c r="Q58" s="5">
        <v>-3.842931341626294E-2</v>
      </c>
      <c r="R58" s="5">
        <v>-0.21307463151617584</v>
      </c>
      <c r="S58" s="5">
        <v>-0.10083261479464878</v>
      </c>
      <c r="T58" s="5">
        <v>-0.11494853536427004</v>
      </c>
      <c r="U58" s="5">
        <v>3.2454877558592415E-2</v>
      </c>
      <c r="V58" s="5">
        <v>-1.9005602495203721E-4</v>
      </c>
      <c r="W58" s="5">
        <v>-3.8109085283041869E-2</v>
      </c>
      <c r="X58" s="5">
        <v>-3.3542515922847502E-2</v>
      </c>
      <c r="Y58" s="5">
        <v>4.3649505005754145E-2</v>
      </c>
      <c r="Z58" s="5">
        <v>0.13534793584314872</v>
      </c>
      <c r="AA58" s="5">
        <v>0.10140576090801046</v>
      </c>
      <c r="AB58" s="5">
        <v>-4.3441657977031652E-2</v>
      </c>
      <c r="AC58" s="5">
        <v>1.811818919038128E-2</v>
      </c>
      <c r="AD58" s="5">
        <v>0.78727158201924441</v>
      </c>
      <c r="AE58" s="5">
        <v>1.8320319833787565E-2</v>
      </c>
      <c r="AF58" s="5">
        <v>4.9615916357435716E-2</v>
      </c>
      <c r="AG58" s="5">
        <v>2.9100365795348762E-3</v>
      </c>
      <c r="AH58" s="5">
        <v>3.8045366060819756E-2</v>
      </c>
      <c r="AI58" s="5">
        <v>5.7502852970746391E-3</v>
      </c>
      <c r="AJ58" s="5">
        <v>3.0865080330562844E-2</v>
      </c>
      <c r="AK58" s="5">
        <v>0.22872130554253189</v>
      </c>
      <c r="AL58" s="5">
        <v>5.4723291284784259E-2</v>
      </c>
      <c r="AM58" s="5">
        <v>5.8024991576925162E-3</v>
      </c>
      <c r="AN58" s="5">
        <v>5.1288982732890474E-2</v>
      </c>
      <c r="AO58" s="5">
        <v>2.8076231607929861E-3</v>
      </c>
      <c r="AP58" s="5">
        <v>3.2084208765081794E-3</v>
      </c>
      <c r="AQ58" s="5">
        <v>3.0871723080370052E-3</v>
      </c>
      <c r="AR58" s="5">
        <v>1.4911680172811049E-2</v>
      </c>
      <c r="AS58" s="5"/>
      <c r="AT58" s="5"/>
      <c r="AU58" s="5"/>
      <c r="AV58" s="5"/>
      <c r="AW58" s="5"/>
      <c r="AX58" s="5"/>
      <c r="AY58" s="5"/>
      <c r="AZ58" s="5"/>
      <c r="BA58" s="5"/>
      <c r="BB58" s="5"/>
    </row>
    <row r="59" spans="1:54" x14ac:dyDescent="0.3">
      <c r="A59" s="5">
        <v>16460</v>
      </c>
      <c r="B59" s="5"/>
      <c r="C59" s="5">
        <v>-0.30776440768347185</v>
      </c>
      <c r="D59" s="5">
        <v>-0.10760080728134758</v>
      </c>
      <c r="E59" s="5">
        <v>-2.4093595852940061E-2</v>
      </c>
      <c r="F59" s="5">
        <v>-0.12403522978777633</v>
      </c>
      <c r="G59" s="5">
        <v>-8.6480191962998269E-3</v>
      </c>
      <c r="H59" s="5">
        <v>-0.54633266626437504</v>
      </c>
      <c r="I59" s="5">
        <v>-4.0394407921968911E-2</v>
      </c>
      <c r="J59" s="5">
        <v>-0.11328380686093223</v>
      </c>
      <c r="K59" s="5">
        <v>-3.1413986636613364E-2</v>
      </c>
      <c r="L59" s="5">
        <v>-0.16980509487278342</v>
      </c>
      <c r="M59" s="5">
        <v>-4.4207468169283892E-2</v>
      </c>
      <c r="N59" s="5">
        <v>-0.18323865881048262</v>
      </c>
      <c r="O59" s="5">
        <v>-4.7734050466548245E-2</v>
      </c>
      <c r="P59" s="5">
        <v>-0.25130820772318307</v>
      </c>
      <c r="Q59" s="5">
        <v>-3.8623514862519914E-2</v>
      </c>
      <c r="R59" s="5">
        <v>-0.21439624187458195</v>
      </c>
      <c r="S59" s="5">
        <v>-0.10157439182501041</v>
      </c>
      <c r="T59" s="5">
        <v>-0.11592736272977874</v>
      </c>
      <c r="U59" s="5">
        <v>3.276901184948329E-2</v>
      </c>
      <c r="V59" s="5">
        <v>-1.9211771891949965E-4</v>
      </c>
      <c r="W59" s="5">
        <v>-3.8567214792105523E-2</v>
      </c>
      <c r="X59" s="5">
        <v>-3.3985286154461447E-2</v>
      </c>
      <c r="Y59" s="5">
        <v>4.4277362833352221E-2</v>
      </c>
      <c r="Z59" s="5">
        <v>0.13745570801953955</v>
      </c>
      <c r="AA59" s="5">
        <v>0.10310603635495159</v>
      </c>
      <c r="AB59" s="5">
        <v>-4.4222143490579839E-2</v>
      </c>
      <c r="AC59" s="5">
        <v>1.8465528583857298E-2</v>
      </c>
      <c r="AD59" s="5">
        <v>0.80331655689161996</v>
      </c>
      <c r="AE59" s="5">
        <v>1.8715956493006135E-2</v>
      </c>
      <c r="AF59" s="5">
        <v>5.0747947157284014E-2</v>
      </c>
      <c r="AG59" s="5">
        <v>2.9799986090451283E-3</v>
      </c>
      <c r="AH59" s="5">
        <v>3.9006879302943033E-2</v>
      </c>
      <c r="AI59" s="5">
        <v>5.9027221951452316E-3</v>
      </c>
      <c r="AJ59" s="5">
        <v>3.1721635640606885E-2</v>
      </c>
      <c r="AK59" s="5">
        <v>0.23535406259571684</v>
      </c>
      <c r="AL59" s="5">
        <v>5.6378812498638207E-2</v>
      </c>
      <c r="AM59" s="5">
        <v>5.9853447058203016E-3</v>
      </c>
      <c r="AN59" s="5">
        <v>5.2970036837226606E-2</v>
      </c>
      <c r="AO59" s="5">
        <v>2.9032127850686039E-3</v>
      </c>
      <c r="AP59" s="5">
        <v>3.3217505187008211E-3</v>
      </c>
      <c r="AQ59" s="5">
        <v>3.2001766423942592E-3</v>
      </c>
      <c r="AR59" s="5">
        <v>1.5476717411147969E-2</v>
      </c>
      <c r="AS59" s="5"/>
      <c r="AT59" s="5"/>
      <c r="AU59" s="5"/>
      <c r="AV59" s="5"/>
      <c r="AW59" s="5"/>
      <c r="AX59" s="5"/>
      <c r="AY59" s="5"/>
      <c r="AZ59" s="5"/>
      <c r="BA59" s="5"/>
      <c r="BB59" s="5"/>
    </row>
    <row r="60" spans="1:54" x14ac:dyDescent="0.3">
      <c r="A60" s="5">
        <v>16450</v>
      </c>
      <c r="B60" s="5"/>
      <c r="C60" s="5">
        <v>-0.2898033069826535</v>
      </c>
      <c r="D60" s="5">
        <v>-0.10655823095869951</v>
      </c>
      <c r="E60" s="5">
        <v>-2.3886396404729792E-2</v>
      </c>
      <c r="F60" s="5">
        <v>-0.12310424313293762</v>
      </c>
      <c r="G60" s="5">
        <v>-8.5926076853589332E-3</v>
      </c>
      <c r="H60" s="5">
        <v>-0.54343462555186961</v>
      </c>
      <c r="I60" s="5">
        <v>-4.0224867316747258E-2</v>
      </c>
      <c r="J60" s="5">
        <v>-0.11293430624274477</v>
      </c>
      <c r="K60" s="5">
        <v>-3.1352143731533805E-2</v>
      </c>
      <c r="L60" s="5">
        <v>-0.16966118617962683</v>
      </c>
      <c r="M60" s="5">
        <v>-4.4219771232811768E-2</v>
      </c>
      <c r="N60" s="5">
        <v>-0.18349680170261229</v>
      </c>
      <c r="O60" s="5">
        <v>-4.7855484496608709E-2</v>
      </c>
      <c r="P60" s="5">
        <v>-0.25223400463146234</v>
      </c>
      <c r="Q60" s="5">
        <v>-3.8810013631792796E-2</v>
      </c>
      <c r="R60" s="5">
        <v>-0.21567793965705007</v>
      </c>
      <c r="S60" s="5">
        <v>-0.10229887784045917</v>
      </c>
      <c r="T60" s="5">
        <v>-0.11688861465404499</v>
      </c>
      <c r="U60" s="5">
        <v>3.3078877330239065E-2</v>
      </c>
      <c r="V60" s="5">
        <v>-1.9415901151484594E-4</v>
      </c>
      <c r="W60" s="5">
        <v>-3.9022284035466169E-2</v>
      </c>
      <c r="X60" s="5">
        <v>-3.4426366821915952E-2</v>
      </c>
      <c r="Y60" s="5">
        <v>4.4904456296452185E-2</v>
      </c>
      <c r="Z60" s="5">
        <v>0.13956595877671604</v>
      </c>
      <c r="AA60" s="5">
        <v>0.10481210603960416</v>
      </c>
      <c r="AB60" s="5">
        <v>-4.5006930001870109E-2</v>
      </c>
      <c r="AC60" s="5">
        <v>1.8815476144465344E-2</v>
      </c>
      <c r="AD60" s="5">
        <v>0.81951270249897168</v>
      </c>
      <c r="AE60" s="5">
        <v>1.9116049440697964E-2</v>
      </c>
      <c r="AF60" s="5">
        <v>5.1894746963923065E-2</v>
      </c>
      <c r="AG60" s="5">
        <v>3.0509946646558169E-3</v>
      </c>
      <c r="AH60" s="5">
        <v>3.9984229970834166E-2</v>
      </c>
      <c r="AI60" s="5">
        <v>6.0579223831040332E-3</v>
      </c>
      <c r="AJ60" s="5">
        <v>3.2595110775508064E-2</v>
      </c>
      <c r="AK60" s="5">
        <v>0.24212845210336126</v>
      </c>
      <c r="AL60" s="5">
        <v>5.8072297470871302E-2</v>
      </c>
      <c r="AM60" s="5">
        <v>6.1726683028548914E-3</v>
      </c>
      <c r="AN60" s="5">
        <v>5.4694855564195198E-2</v>
      </c>
      <c r="AO60" s="5">
        <v>3.0014371851546156E-3</v>
      </c>
      <c r="AP60" s="5">
        <v>3.4383759038611366E-3</v>
      </c>
      <c r="AQ60" s="5">
        <v>3.3166376302066437E-3</v>
      </c>
      <c r="AR60" s="5">
        <v>1.605988551087377E-2</v>
      </c>
      <c r="AS60" s="5"/>
      <c r="AT60" s="5"/>
      <c r="AU60" s="5"/>
      <c r="AV60" s="5"/>
      <c r="AW60" s="5"/>
      <c r="AX60" s="5"/>
      <c r="AY60" s="5"/>
      <c r="AZ60" s="5"/>
      <c r="BA60" s="5"/>
      <c r="BB60" s="5"/>
    </row>
    <row r="61" spans="1:54" x14ac:dyDescent="0.3">
      <c r="A61" s="5">
        <v>16440</v>
      </c>
      <c r="B61" s="5"/>
      <c r="C61" s="5">
        <v>-0.27139508480573887</v>
      </c>
      <c r="D61" s="5">
        <v>-0.10550117253776659</v>
      </c>
      <c r="E61" s="5">
        <v>-2.3675477788146257E-2</v>
      </c>
      <c r="F61" s="5">
        <v>-0.12215194402979927</v>
      </c>
      <c r="G61" s="5">
        <v>-8.5355794311522404E-3</v>
      </c>
      <c r="H61" s="5">
        <v>-0.5404274791158149</v>
      </c>
      <c r="I61" s="5">
        <v>-4.0046841274195631E-2</v>
      </c>
      <c r="J61" s="5">
        <v>-0.11256011012863432</v>
      </c>
      <c r="K61" s="5">
        <v>-3.1283280694475633E-2</v>
      </c>
      <c r="L61" s="5">
        <v>-0.16947882367697822</v>
      </c>
      <c r="M61" s="5">
        <v>-4.4222042448752025E-2</v>
      </c>
      <c r="N61" s="5">
        <v>-0.18371374446521807</v>
      </c>
      <c r="O61" s="5">
        <v>-4.7966408480174881E-2</v>
      </c>
      <c r="P61" s="5">
        <v>-0.25310629813148666</v>
      </c>
      <c r="Q61" s="5">
        <v>-3.8988672899109358E-2</v>
      </c>
      <c r="R61" s="5">
        <v>-0.21691882411199565</v>
      </c>
      <c r="S61" s="5">
        <v>-0.1030055841671734</v>
      </c>
      <c r="T61" s="5">
        <v>-0.11783166955622434</v>
      </c>
      <c r="U61" s="5">
        <v>3.3384282501393289E-2</v>
      </c>
      <c r="V61" s="5">
        <v>-1.9617870253358207E-4</v>
      </c>
      <c r="W61" s="5">
        <v>-3.947403995533437E-2</v>
      </c>
      <c r="X61" s="5">
        <v>-3.4865527636030486E-2</v>
      </c>
      <c r="Y61" s="5">
        <v>4.5530480743145488E-2</v>
      </c>
      <c r="Z61" s="5">
        <v>0.14167774465729471</v>
      </c>
      <c r="AA61" s="5">
        <v>0.10652327765139939</v>
      </c>
      <c r="AB61" s="5">
        <v>-4.5795733531857945E-2</v>
      </c>
      <c r="AC61" s="5">
        <v>1.9167921570078517E-2</v>
      </c>
      <c r="AD61" s="5">
        <v>0.83585571468463138</v>
      </c>
      <c r="AE61" s="5">
        <v>1.9520513270522236E-2</v>
      </c>
      <c r="AF61" s="5">
        <v>5.3056134252083498E-2</v>
      </c>
      <c r="AG61" s="5">
        <v>3.1230176345324379E-3</v>
      </c>
      <c r="AH61" s="5">
        <v>4.0977379875623304E-2</v>
      </c>
      <c r="AI61" s="5">
        <v>6.215889748379267E-3</v>
      </c>
      <c r="AJ61" s="5">
        <v>3.3485586297947192E-2</v>
      </c>
      <c r="AK61" s="5">
        <v>0.24904557502562943</v>
      </c>
      <c r="AL61" s="5">
        <v>5.9804145765699354E-2</v>
      </c>
      <c r="AM61" s="5">
        <v>6.364528495095975E-3</v>
      </c>
      <c r="AN61" s="5">
        <v>5.6464115648241442E-2</v>
      </c>
      <c r="AO61" s="5">
        <v>3.1023430577169276E-3</v>
      </c>
      <c r="AP61" s="5">
        <v>3.5583625459949626E-3</v>
      </c>
      <c r="AQ61" s="5">
        <v>3.4366311347071138E-3</v>
      </c>
      <c r="AR61" s="5">
        <v>1.6661618591260443E-2</v>
      </c>
      <c r="AS61" s="5"/>
      <c r="AT61" s="5"/>
      <c r="AU61" s="5"/>
      <c r="AV61" s="5"/>
      <c r="AW61" s="5"/>
      <c r="AX61" s="5"/>
      <c r="AY61" s="5"/>
      <c r="AZ61" s="5"/>
      <c r="BA61" s="5"/>
      <c r="BB61" s="5"/>
    </row>
    <row r="62" spans="1:54" x14ac:dyDescent="0.3">
      <c r="A62" s="5">
        <v>16430</v>
      </c>
      <c r="B62" s="5"/>
      <c r="C62" s="5">
        <v>-0.25254165997520867</v>
      </c>
      <c r="D62" s="5">
        <v>-0.1044302217135528</v>
      </c>
      <c r="E62" s="5">
        <v>-2.3460960527571833E-2</v>
      </c>
      <c r="F62" s="5">
        <v>-0.12117888588740156</v>
      </c>
      <c r="G62" s="5">
        <v>-8.4769678640029007E-3</v>
      </c>
      <c r="H62" s="5">
        <v>-0.53731298699492747</v>
      </c>
      <c r="I62" s="5">
        <v>-3.9860432271366646E-2</v>
      </c>
      <c r="J62" s="5">
        <v>-0.11216142463548875</v>
      </c>
      <c r="K62" s="5">
        <v>-3.1207431363411108E-2</v>
      </c>
      <c r="L62" s="5">
        <v>-0.16925806138099417</v>
      </c>
      <c r="M62" s="5">
        <v>-4.4214261952020023E-2</v>
      </c>
      <c r="N62" s="5">
        <v>-0.18388926415276063</v>
      </c>
      <c r="O62" s="5">
        <v>-4.8066728135938111E-2</v>
      </c>
      <c r="P62" s="5">
        <v>-0.25392440574342023</v>
      </c>
      <c r="Q62" s="5">
        <v>-3.9159360216571917E-2</v>
      </c>
      <c r="R62" s="5">
        <v>-0.21811801488812499</v>
      </c>
      <c r="S62" s="5">
        <v>-0.10369402964810141</v>
      </c>
      <c r="T62" s="5">
        <v>-0.11875591166452652</v>
      </c>
      <c r="U62" s="5">
        <v>3.368503664183576E-2</v>
      </c>
      <c r="V62" s="5">
        <v>-1.9817559086111842E-4</v>
      </c>
      <c r="W62" s="5">
        <v>-3.9922228144892505E-2</v>
      </c>
      <c r="X62" s="5">
        <v>-3.5302536046375801E-2</v>
      </c>
      <c r="Y62" s="5">
        <v>4.6155127141660188E-2</v>
      </c>
      <c r="Z62" s="5">
        <v>0.14379010411768536</v>
      </c>
      <c r="AA62" s="5">
        <v>0.10823884197991999</v>
      </c>
      <c r="AB62" s="5">
        <v>-4.6588261467696554E-2</v>
      </c>
      <c r="AC62" s="5">
        <v>1.9522750406872205E-2</v>
      </c>
      <c r="AD62" s="5">
        <v>0.85234108693375821</v>
      </c>
      <c r="AE62" s="5">
        <v>1.9929257418459183E-2</v>
      </c>
      <c r="AF62" s="5">
        <v>5.4231912529968909E-2</v>
      </c>
      <c r="AG62" s="5">
        <v>3.1960594862527557E-3</v>
      </c>
      <c r="AH62" s="5">
        <v>4.1986278482625171E-2</v>
      </c>
      <c r="AI62" s="5">
        <v>6.3766263101718429E-3</v>
      </c>
      <c r="AJ62" s="5">
        <v>3.4393133010510009E-2</v>
      </c>
      <c r="AK62" s="5">
        <v>0.25610646437334661</v>
      </c>
      <c r="AL62" s="5">
        <v>6.1574742390905587E-2</v>
      </c>
      <c r="AM62" s="5">
        <v>6.5609825442729461E-3</v>
      </c>
      <c r="AN62" s="5">
        <v>5.8278485538623227E-2</v>
      </c>
      <c r="AO62" s="5">
        <v>3.20597686167984E-3</v>
      </c>
      <c r="AP62" s="5">
        <v>3.6817759947485049E-3</v>
      </c>
      <c r="AQ62" s="5">
        <v>3.5602334137773556E-3</v>
      </c>
      <c r="AR62" s="5">
        <v>1.7282354762515922E-2</v>
      </c>
      <c r="AS62" s="5"/>
      <c r="AT62" s="5"/>
      <c r="AU62" s="5"/>
      <c r="AV62" s="5"/>
      <c r="AW62" s="5"/>
      <c r="AX62" s="5"/>
      <c r="AY62" s="5"/>
      <c r="AZ62" s="5"/>
      <c r="BA62" s="5"/>
      <c r="BB62" s="5"/>
    </row>
    <row r="63" spans="1:54" x14ac:dyDescent="0.3">
      <c r="A63" s="5">
        <v>16420</v>
      </c>
      <c r="B63" s="5"/>
      <c r="C63" s="5">
        <v>-0.23324526429390088</v>
      </c>
      <c r="D63" s="5">
        <v>-0.10334597318339531</v>
      </c>
      <c r="E63" s="5">
        <v>-2.3242966815972033E-2</v>
      </c>
      <c r="F63" s="5">
        <v>-0.120185633260169</v>
      </c>
      <c r="G63" s="5">
        <v>-8.4168073484083353E-3</v>
      </c>
      <c r="H63" s="5">
        <v>-0.53409297670180522</v>
      </c>
      <c r="I63" s="5">
        <v>-3.9665748282381737E-2</v>
      </c>
      <c r="J63" s="5">
        <v>-0.11173847237224151</v>
      </c>
      <c r="K63" s="5">
        <v>-3.1124634346260706E-2</v>
      </c>
      <c r="L63" s="5">
        <v>-0.16899897958460955</v>
      </c>
      <c r="M63" s="5">
        <v>-4.419641669498868E-2</v>
      </c>
      <c r="N63" s="5">
        <v>-0.18402316534248922</v>
      </c>
      <c r="O63" s="5">
        <v>-4.8156355994296823E-2</v>
      </c>
      <c r="P63" s="5">
        <v>-0.25468767809671972</v>
      </c>
      <c r="Q63" s="5">
        <v>-3.9321947671393229E-2</v>
      </c>
      <c r="R63" s="5">
        <v>-0.21927465303816626</v>
      </c>
      <c r="S63" s="5">
        <v>-0.10436374116693752</v>
      </c>
      <c r="T63" s="5">
        <v>-0.11966073165439092</v>
      </c>
      <c r="U63" s="5">
        <v>3.398094999575519E-2</v>
      </c>
      <c r="V63" s="5">
        <v>-2.0014847557626929E-4</v>
      </c>
      <c r="W63" s="5">
        <v>-4.0366593064633666E-2</v>
      </c>
      <c r="X63" s="5">
        <v>-3.5737157421101375E-2</v>
      </c>
      <c r="Y63" s="5">
        <v>4.677808229210273E-2</v>
      </c>
      <c r="Z63" s="5">
        <v>0.14590205808854237</v>
      </c>
      <c r="AA63" s="5">
        <v>0.10995807324232516</v>
      </c>
      <c r="AB63" s="5">
        <v>-4.7384212654716026E-2</v>
      </c>
      <c r="AC63" s="5">
        <v>1.987984406404688E-2</v>
      </c>
      <c r="AD63" s="5">
        <v>0.86896410984267758</v>
      </c>
      <c r="AE63" s="5">
        <v>2.0342186120198176E-2</v>
      </c>
      <c r="AF63" s="5">
        <v>5.5421870134826579E-2</v>
      </c>
      <c r="AG63" s="5">
        <v>3.2701112492655926E-3</v>
      </c>
      <c r="AH63" s="5">
        <v>4.3010862606499882E-2</v>
      </c>
      <c r="AI63" s="5">
        <v>6.540132161778978E-3</v>
      </c>
      <c r="AJ63" s="5">
        <v>3.5317811584440202E-2</v>
      </c>
      <c r="AK63" s="5">
        <v>0.26331208201856959</v>
      </c>
      <c r="AL63" s="5">
        <v>6.3384456938237604E-2</v>
      </c>
      <c r="AM63" s="5">
        <v>6.7620863275302066E-3</v>
      </c>
      <c r="AN63" s="5">
        <v>6.0138624453872733E-2</v>
      </c>
      <c r="AO63" s="5">
        <v>3.3123847643221635E-3</v>
      </c>
      <c r="AP63" s="5">
        <v>3.8086817731402857E-3</v>
      </c>
      <c r="AQ63" s="5">
        <v>3.6875210615159859E-3</v>
      </c>
      <c r="AR63" s="5">
        <v>1.7922535863203262E-2</v>
      </c>
      <c r="AS63" s="5"/>
      <c r="AT63" s="5"/>
      <c r="AU63" s="5"/>
      <c r="AV63" s="5"/>
      <c r="AW63" s="5"/>
      <c r="AX63" s="5"/>
      <c r="AY63" s="5"/>
      <c r="AZ63" s="5"/>
      <c r="BA63" s="5"/>
      <c r="BB63" s="5"/>
    </row>
    <row r="64" spans="1:54" x14ac:dyDescent="0.3">
      <c r="A64" s="5">
        <v>16410</v>
      </c>
      <c r="B64" s="5"/>
      <c r="C64" s="5">
        <v>-0.2135084456451436</v>
      </c>
      <c r="D64" s="5">
        <v>-0.10224902608138633</v>
      </c>
      <c r="E64" s="5">
        <v>-2.3021620396102341E-2</v>
      </c>
      <c r="F64" s="5">
        <v>-0.11917276129158838</v>
      </c>
      <c r="G64" s="5">
        <v>-8.3551331490343203E-3</v>
      </c>
      <c r="H64" s="5">
        <v>-0.53076934142827992</v>
      </c>
      <c r="I64" s="5">
        <v>-3.9462902675098471E-2</v>
      </c>
      <c r="J64" s="5">
        <v>-0.11129149223960025</v>
      </c>
      <c r="K64" s="5">
        <v>-3.1034932991630754E-2</v>
      </c>
      <c r="L64" s="5">
        <v>-0.16870168484612819</v>
      </c>
      <c r="M64" s="5">
        <v>-4.4168500483125019E-2</v>
      </c>
      <c r="N64" s="5">
        <v>-0.18411528044023909</v>
      </c>
      <c r="O64" s="5">
        <v>-4.8235211516742385E-2</v>
      </c>
      <c r="P64" s="5">
        <v>-0.25539549975510029</v>
      </c>
      <c r="Q64" s="5">
        <v>-3.9476312040146969E-2</v>
      </c>
      <c r="R64" s="5">
        <v>-0.22038790200818797</v>
      </c>
      <c r="S64" s="5">
        <v>-0.10501425416877623</v>
      </c>
      <c r="T64" s="5">
        <v>-0.12054552728721213</v>
      </c>
      <c r="U64" s="5">
        <v>3.4271833961029889E-2</v>
      </c>
      <c r="V64" s="5">
        <v>-2.0209615707097631E-4</v>
      </c>
      <c r="W64" s="5">
        <v>-4.0806878263505111E-2</v>
      </c>
      <c r="X64" s="5">
        <v>-3.6169155232305357E-2</v>
      </c>
      <c r="Y64" s="5">
        <v>4.7399029046991933E-2</v>
      </c>
      <c r="Z64" s="5">
        <v>0.14801261056679499</v>
      </c>
      <c r="AA64" s="5">
        <v>0.11168022943710212</v>
      </c>
      <c r="AB64" s="5">
        <v>-4.8183277500500263E-2</v>
      </c>
      <c r="AC64" s="5">
        <v>2.0239079833777891E-2</v>
      </c>
      <c r="AD64" s="5">
        <v>0.88571987081528558</v>
      </c>
      <c r="AE64" s="5">
        <v>2.0759198373599567E-2</v>
      </c>
      <c r="AF64" s="5">
        <v>5.6625780041043426E-2</v>
      </c>
      <c r="AG64" s="5">
        <v>3.3451629979726174E-3</v>
      </c>
      <c r="AH64" s="5">
        <v>4.405105611254588E-2</v>
      </c>
      <c r="AI64" s="5">
        <v>6.7064054134543041E-3</v>
      </c>
      <c r="AJ64" s="5">
        <v>3.6259672188691743E-2</v>
      </c>
      <c r="AK64" s="5">
        <v>0.27066331548484468</v>
      </c>
      <c r="AL64" s="5">
        <v>6.5233642712770962E-2</v>
      </c>
      <c r="AM64" s="5">
        <v>6.9678942355135918E-3</v>
      </c>
      <c r="AN64" s="5">
        <v>6.2045181412466011E-2</v>
      </c>
      <c r="AO64" s="5">
        <v>3.4216125856651272E-3</v>
      </c>
      <c r="AP64" s="5">
        <v>3.9391453128637998E-3</v>
      </c>
      <c r="AQ64" s="5">
        <v>3.8185709470112466E-3</v>
      </c>
      <c r="AR64" s="5">
        <v>1.8582607182047291E-2</v>
      </c>
      <c r="AS64" s="5"/>
      <c r="AT64" s="5"/>
      <c r="AU64" s="5"/>
      <c r="AV64" s="5"/>
      <c r="AW64" s="5"/>
      <c r="AX64" s="5"/>
      <c r="AY64" s="5"/>
      <c r="AZ64" s="5"/>
      <c r="BA64" s="5"/>
      <c r="BB64" s="5"/>
    </row>
    <row r="65" spans="1:54" x14ac:dyDescent="0.3">
      <c r="A65" s="5">
        <v>16400</v>
      </c>
      <c r="B65" s="5"/>
      <c r="C65" s="5">
        <v>-0.19333407085035684</v>
      </c>
      <c r="D65" s="5">
        <v>-0.10113998341106958</v>
      </c>
      <c r="E65" s="5">
        <v>-2.2797046440525711E-2</v>
      </c>
      <c r="F65" s="5">
        <v>-0.11814085514793389</v>
      </c>
      <c r="G65" s="5">
        <v>-8.2919813957764155E-3</v>
      </c>
      <c r="H65" s="5">
        <v>-0.52734403817888675</v>
      </c>
      <c r="I65" s="5">
        <v>-3.9252014101688819E-2</v>
      </c>
      <c r="J65" s="5">
        <v>-0.11082073921109437</v>
      </c>
      <c r="K65" s="5">
        <v>-3.0938375354097269E-2</v>
      </c>
      <c r="L65" s="5">
        <v>-0.16836630994782972</v>
      </c>
      <c r="M65" s="5">
        <v>-4.4130514002948679E-2</v>
      </c>
      <c r="N65" s="5">
        <v>-0.18416546995602234</v>
      </c>
      <c r="O65" s="5">
        <v>-4.8303221208075821E-2</v>
      </c>
      <c r="P65" s="5">
        <v>-0.2560472900088418</v>
      </c>
      <c r="Q65" s="5">
        <v>-3.9622334938982005E-2</v>
      </c>
      <c r="R65" s="5">
        <v>-0.2214569486109724</v>
      </c>
      <c r="S65" s="5">
        <v>-0.10564511317667998</v>
      </c>
      <c r="T65" s="5">
        <v>-0.1214097040487367</v>
      </c>
      <c r="U65" s="5">
        <v>3.4557501278824045E-2</v>
      </c>
      <c r="V65" s="5">
        <v>-2.0401743818496753E-4</v>
      </c>
      <c r="W65" s="5">
        <v>-4.1242826604624784E-2</v>
      </c>
      <c r="X65" s="5">
        <v>-3.6598291246782211E-2</v>
      </c>
      <c r="Y65" s="5">
        <v>4.8017646540445005E-2</v>
      </c>
      <c r="Z65" s="5">
        <v>0.15012074923909163</v>
      </c>
      <c r="AA65" s="5">
        <v>0.11340455272420646</v>
      </c>
      <c r="AB65" s="5">
        <v>-4.8985138091191663E-2</v>
      </c>
      <c r="AC65" s="5">
        <v>2.0600330916494207E-2</v>
      </c>
      <c r="AD65" s="5">
        <v>0.90260325399287511</v>
      </c>
      <c r="AE65" s="5">
        <v>2.1180187906415945E-2</v>
      </c>
      <c r="AF65" s="5">
        <v>5.7843399681389365E-2</v>
      </c>
      <c r="AG65" s="5">
        <v>3.4212038354758411E-3</v>
      </c>
      <c r="AH65" s="5">
        <v>4.5106769624744289E-2</v>
      </c>
      <c r="AI65" s="5">
        <v>6.8754421359017341E-3</v>
      </c>
      <c r="AJ65" s="5">
        <v>3.7218754119828619E-2</v>
      </c>
      <c r="AK65" s="5">
        <v>0.27816097472111101</v>
      </c>
      <c r="AL65" s="5">
        <v>6.7122635852110896E-2</v>
      </c>
      <c r="AM65" s="5">
        <v>7.1784590686357732E-3</v>
      </c>
      <c r="AN65" s="5">
        <v>6.3998794240205423E-2</v>
      </c>
      <c r="AO65" s="5">
        <v>3.533705741166006E-3</v>
      </c>
      <c r="AP65" s="5">
        <v>4.0732318871564517E-3</v>
      </c>
      <c r="AQ65" s="5">
        <v>3.9534601502913677E-3</v>
      </c>
      <c r="AR65" s="5">
        <v>1.9263017163862348E-2</v>
      </c>
      <c r="AS65" s="5"/>
      <c r="AT65" s="5"/>
      <c r="AU65" s="5"/>
      <c r="AV65" s="5"/>
      <c r="AW65" s="5"/>
      <c r="AX65" s="5"/>
      <c r="AY65" s="5"/>
      <c r="AZ65" s="5"/>
      <c r="BA65" s="5"/>
      <c r="BB65" s="5"/>
    </row>
    <row r="66" spans="1:54" x14ac:dyDescent="0.3">
      <c r="A66" s="5">
        <v>16390</v>
      </c>
      <c r="B66" s="5"/>
      <c r="C66" s="5">
        <v>-0.17272532827711728</v>
      </c>
      <c r="D66" s="5">
        <v>-0.10001945147717979</v>
      </c>
      <c r="E66" s="5">
        <v>-2.2569371430606631E-2</v>
      </c>
      <c r="F66" s="5">
        <v>-0.11709050944283414</v>
      </c>
      <c r="G66" s="5">
        <v>-8.2273890479373172E-3</v>
      </c>
      <c r="H66" s="5">
        <v>-0.52381908583502068</v>
      </c>
      <c r="I66" s="5">
        <v>-3.9033206383272671E-2</v>
      </c>
      <c r="J66" s="5">
        <v>-0.11032648409570925</v>
      </c>
      <c r="K66" s="5">
        <v>-3.083501415406828E-2</v>
      </c>
      <c r="L66" s="5">
        <v>-0.16799301382452786</v>
      </c>
      <c r="M66" s="5">
        <v>-4.4082464842235172E-2</v>
      </c>
      <c r="N66" s="5">
        <v>-0.18417362274884533</v>
      </c>
      <c r="O66" s="5">
        <v>-4.8360318721247637E-2</v>
      </c>
      <c r="P66" s="5">
        <v>-0.25664250363306695</v>
      </c>
      <c r="Q66" s="5">
        <v>-3.9759902969553729E-2</v>
      </c>
      <c r="R66" s="5">
        <v>-0.22248100398192089</v>
      </c>
      <c r="S66" s="5">
        <v>-0.10625587230339548</v>
      </c>
      <c r="T66" s="5">
        <v>-0.12225267578623281</v>
      </c>
      <c r="U66" s="5">
        <v>3.4837766224143453E-2</v>
      </c>
      <c r="V66" s="5">
        <v>-2.0591112535397262E-4</v>
      </c>
      <c r="W66" s="5">
        <v>-4.1674180495331892E-2</v>
      </c>
      <c r="X66" s="5">
        <v>-3.7024325721979987E-2</v>
      </c>
      <c r="Y66" s="5">
        <v>4.8633610425857357E-2</v>
      </c>
      <c r="Z66" s="5">
        <v>0.15222544613639274</v>
      </c>
      <c r="AA66" s="5">
        <v>0.11513026983163158</v>
      </c>
      <c r="AB66" s="5">
        <v>-4.9789468320135442E-2</v>
      </c>
      <c r="AC66" s="5">
        <v>2.0963466451574101E-2</v>
      </c>
      <c r="AD66" s="5">
        <v>0.91960894042317509</v>
      </c>
      <c r="AE66" s="5">
        <v>2.160504314945963E-2</v>
      </c>
      <c r="AF66" s="5">
        <v>5.9074470782026364E-2</v>
      </c>
      <c r="AG66" s="5">
        <v>3.4982218780329594E-3</v>
      </c>
      <c r="AH66" s="5">
        <v>4.617790024117497E-2</v>
      </c>
      <c r="AI66" s="5">
        <v>7.0472363045060698E-3</v>
      </c>
      <c r="AJ66" s="5">
        <v>3.8195085433325053E-2</v>
      </c>
      <c r="AK66" s="5">
        <v>0.28580578886332419</v>
      </c>
      <c r="AL66" s="5">
        <v>6.9051754436351503E-2</v>
      </c>
      <c r="AM66" s="5">
        <v>7.3938319316044056E-3</v>
      </c>
      <c r="AN66" s="5">
        <v>6.6000088554885539E-2</v>
      </c>
      <c r="AO66" s="5">
        <v>3.6487091827348507E-3</v>
      </c>
      <c r="AP66" s="5">
        <v>4.2110065412355301E-3</v>
      </c>
      <c r="AQ66" s="5">
        <v>4.0922658954294106E-3</v>
      </c>
      <c r="AR66" s="5">
        <v>1.9964217099355818E-2</v>
      </c>
      <c r="AS66" s="5"/>
      <c r="AT66" s="5"/>
      <c r="AU66" s="5"/>
      <c r="AV66" s="5"/>
      <c r="AW66" s="5"/>
      <c r="AX66" s="5"/>
      <c r="AY66" s="5"/>
      <c r="AZ66" s="5"/>
      <c r="BA66" s="5"/>
      <c r="BB66" s="5"/>
    </row>
    <row r="67" spans="1:54" x14ac:dyDescent="0.3">
      <c r="A67" s="5">
        <v>16380</v>
      </c>
      <c r="B67" s="5"/>
      <c r="C67" s="5">
        <v>-0.15168573019064638</v>
      </c>
      <c r="D67" s="5">
        <v>-9.8888039317201054E-2</v>
      </c>
      <c r="E67" s="5">
        <v>-2.2338723034650086E-2</v>
      </c>
      <c r="F67" s="5">
        <v>-0.1160223276534857</v>
      </c>
      <c r="G67" s="5">
        <v>-8.1613938575705574E-3</v>
      </c>
      <c r="H67" s="5">
        <v>-0.52019656315247231</v>
      </c>
      <c r="I67" s="5">
        <v>-3.8806608388762452E-2</v>
      </c>
      <c r="J67" s="5">
        <v>-0.10980901328240392</v>
      </c>
      <c r="K67" s="5">
        <v>-3.0724906732265311E-2</v>
      </c>
      <c r="L67" s="5">
        <v>-0.16758198146206754</v>
      </c>
      <c r="M67" s="5">
        <v>-4.402436750239816E-2</v>
      </c>
      <c r="N67" s="5">
        <v>-0.18413965624023046</v>
      </c>
      <c r="O67" s="5">
        <v>-4.8406444954623644E-2</v>
      </c>
      <c r="P67" s="5">
        <v>-0.25718063161065763</v>
      </c>
      <c r="Q67" s="5">
        <v>-3.9888907860429187E-2</v>
      </c>
      <c r="R67" s="5">
        <v>-0.22345930451597895</v>
      </c>
      <c r="S67" s="5">
        <v>-0.1068460957574489</v>
      </c>
      <c r="T67" s="5">
        <v>-0.12307386534353404</v>
      </c>
      <c r="U67" s="5">
        <v>3.5112444797096132E-2</v>
      </c>
      <c r="V67" s="5">
        <v>-2.077760297701171E-4</v>
      </c>
      <c r="W67" s="5">
        <v>-4.2100682121321904E-2</v>
      </c>
      <c r="X67" s="5">
        <v>-3.744701760698211E-2</v>
      </c>
      <c r="Y67" s="5">
        <v>4.9246593121901695E-2</v>
      </c>
      <c r="Z67" s="5">
        <v>0.15432565831943412</v>
      </c>
      <c r="AA67" s="5">
        <v>0.1168565924883858</v>
      </c>
      <c r="AB67" s="5">
        <v>-5.0595934028959066E-2</v>
      </c>
      <c r="AC67" s="5">
        <v>2.1328351553543907E-2</v>
      </c>
      <c r="AD67" s="5">
        <v>0.93673140847449488</v>
      </c>
      <c r="AE67" s="5">
        <v>2.2033647215395372E-2</v>
      </c>
      <c r="AF67" s="5">
        <v>6.0318719211895508E-2</v>
      </c>
      <c r="AG67" s="5">
        <v>3.5762042402635364E-3</v>
      </c>
      <c r="AH67" s="5">
        <v>4.7264331257428349E-2</v>
      </c>
      <c r="AI67" s="5">
        <v>7.2217797444018295E-3</v>
      </c>
      <c r="AJ67" s="5">
        <v>3.9188682576853803E-2</v>
      </c>
      <c r="AK67" s="5">
        <v>0.2935984029881229</v>
      </c>
      <c r="AL67" s="5">
        <v>7.102129758976175E-2</v>
      </c>
      <c r="AM67" s="5">
        <v>7.6140621263053321E-3</v>
      </c>
      <c r="AN67" s="5">
        <v>6.8049676728871925E-2</v>
      </c>
      <c r="AO67" s="5">
        <v>3.7666673380962615E-3</v>
      </c>
      <c r="AP67" s="5">
        <v>4.3525340203056512E-3</v>
      </c>
      <c r="AQ67" s="5">
        <v>4.2350654807832653E-3</v>
      </c>
      <c r="AR67" s="5">
        <v>2.0686660798579028E-2</v>
      </c>
      <c r="AS67" s="5"/>
      <c r="AT67" s="5"/>
      <c r="AU67" s="5"/>
      <c r="AV67" s="5"/>
      <c r="AW67" s="5"/>
      <c r="AX67" s="5"/>
      <c r="AY67" s="5"/>
      <c r="AZ67" s="5"/>
      <c r="BA67" s="5"/>
      <c r="BB67" s="5"/>
    </row>
    <row r="68" spans="1:54" x14ac:dyDescent="0.3">
      <c r="A68" s="5">
        <v>16370</v>
      </c>
      <c r="B68" s="5"/>
      <c r="C68" s="5">
        <v>-0.13021911484206811</v>
      </c>
      <c r="D68" s="5">
        <v>-9.7746358133510153E-2</v>
      </c>
      <c r="E68" s="5">
        <v>-2.210522998535356E-2</v>
      </c>
      <c r="F68" s="5">
        <v>-0.1149369215293345</v>
      </c>
      <c r="G68" s="5">
        <v>-8.0940343320422218E-3</v>
      </c>
      <c r="H68" s="5">
        <v>-0.51647860669513035</v>
      </c>
      <c r="I68" s="5">
        <v>-3.8572353908083133E-2</v>
      </c>
      <c r="J68" s="5">
        <v>-0.10926862846683838</v>
      </c>
      <c r="K68" s="5">
        <v>-3.0608114998873569E-2</v>
      </c>
      <c r="L68" s="5">
        <v>-0.16713342376579501</v>
      </c>
      <c r="M68" s="5">
        <v>-4.3956243402997669E-2</v>
      </c>
      <c r="N68" s="5">
        <v>-0.18406351659596762</v>
      </c>
      <c r="O68" s="5">
        <v>-4.8441548141489821E-2</v>
      </c>
      <c r="P68" s="5">
        <v>-0.25766120181852442</v>
      </c>
      <c r="Q68" s="5">
        <v>-4.0009246603728461E-2</v>
      </c>
      <c r="R68" s="5">
        <v>-0.22439111278408053</v>
      </c>
      <c r="S68" s="5">
        <v>-0.10741535834284717</v>
      </c>
      <c r="T68" s="5">
        <v>-0.12387270519303968</v>
      </c>
      <c r="U68" s="5">
        <v>3.5381354914601426E-2</v>
      </c>
      <c r="V68" s="5">
        <v>-2.0961096855302911E-4</v>
      </c>
      <c r="W68" s="5">
        <v>-4.2522073684599863E-2</v>
      </c>
      <c r="X68" s="5">
        <v>-3.786612474831684E-2</v>
      </c>
      <c r="Y68" s="5">
        <v>4.9856264066653985E-2</v>
      </c>
      <c r="Z68" s="5">
        <v>0.15642032859468172</v>
      </c>
      <c r="AA68" s="5">
        <v>0.11858271788382035</v>
      </c>
      <c r="AB68" s="5">
        <v>-5.1404193161162307E-2</v>
      </c>
      <c r="AC68" s="5">
        <v>2.169484735385855E-2</v>
      </c>
      <c r="AD68" s="5">
        <v>0.95396493450024933</v>
      </c>
      <c r="AE68" s="5">
        <v>2.2465877883336472E-2</v>
      </c>
      <c r="AF68" s="5">
        <v>6.1575854847088628E-2</v>
      </c>
      <c r="AG68" s="5">
        <v>3.6551370211479984E-3</v>
      </c>
      <c r="AH68" s="5">
        <v>4.836593189865792E-2</v>
      </c>
      <c r="AI68" s="5">
        <v>7.3990620764870924E-3</v>
      </c>
      <c r="AJ68" s="5">
        <v>4.0199550026148008E-2</v>
      </c>
      <c r="AK68" s="5">
        <v>0.30153937486293519</v>
      </c>
      <c r="AL68" s="5">
        <v>7.3031544575214685E-2</v>
      </c>
      <c r="AM68" s="5">
        <v>7.839197043135477E-3</v>
      </c>
      <c r="AN68" s="5">
        <v>7.014815683028286E-2</v>
      </c>
      <c r="AO68" s="5">
        <v>3.8876240485207366E-3</v>
      </c>
      <c r="AP68" s="5">
        <v>4.4978786951465882E-3</v>
      </c>
      <c r="AQ68" s="5">
        <v>4.38193620635563E-3</v>
      </c>
      <c r="AR68" s="5">
        <v>2.1430804247809607E-2</v>
      </c>
      <c r="AS68" s="5"/>
      <c r="AT68" s="5"/>
      <c r="AU68" s="5"/>
      <c r="AV68" s="5"/>
      <c r="AW68" s="5"/>
      <c r="AX68" s="5"/>
      <c r="AY68" s="5"/>
      <c r="AZ68" s="5"/>
      <c r="BA68" s="5"/>
      <c r="BB68" s="5"/>
    </row>
    <row r="69" spans="1:54" x14ac:dyDescent="0.3">
      <c r="A69" s="5">
        <v>16360</v>
      </c>
      <c r="B69" s="5"/>
      <c r="C69" s="5">
        <v>-0.10832964828679806</v>
      </c>
      <c r="D69" s="5">
        <v>-9.659502072687029E-2</v>
      </c>
      <c r="E69" s="5">
        <v>-2.1869021956741477E-2</v>
      </c>
      <c r="F69" s="5">
        <v>-0.11383491049405092</v>
      </c>
      <c r="G69" s="5">
        <v>-8.0253496958631685E-3</v>
      </c>
      <c r="H69" s="5">
        <v>-0.51266740870774641</v>
      </c>
      <c r="I69" s="5">
        <v>-3.8330581519941301E-2</v>
      </c>
      <c r="J69" s="5">
        <v>-0.10870564636066786</v>
      </c>
      <c r="K69" s="5">
        <v>-3.0484705377419551E-2</v>
      </c>
      <c r="L69" s="5">
        <v>-0.16664757739908304</v>
      </c>
      <c r="M69" s="5">
        <v>-4.387812087833326E-2</v>
      </c>
      <c r="N69" s="5">
        <v>-0.18394517887566847</v>
      </c>
      <c r="O69" s="5">
        <v>-4.8465583931620614E-2</v>
      </c>
      <c r="P69" s="5">
        <v>-0.25808377967599244</v>
      </c>
      <c r="Q69" s="5">
        <v>-4.0120821586769925E-2</v>
      </c>
      <c r="R69" s="5">
        <v>-0.22527571842763039</v>
      </c>
      <c r="S69" s="5">
        <v>-0.10796324595162099</v>
      </c>
      <c r="T69" s="5">
        <v>-0.12464863806375182</v>
      </c>
      <c r="U69" s="5">
        <v>3.5644316602284939E-2</v>
      </c>
      <c r="V69" s="5">
        <v>-2.1141476593019648E-4</v>
      </c>
      <c r="W69" s="5">
        <v>-4.2938097644981903E-2</v>
      </c>
      <c r="X69" s="5">
        <v>-3.828140410039136E-2</v>
      </c>
      <c r="Y69" s="5">
        <v>5.0462289979637899E-2</v>
      </c>
      <c r="Z69" s="5">
        <v>0.1585083862603858</v>
      </c>
      <c r="AA69" s="5">
        <v>0.12030782915321084</v>
      </c>
      <c r="AB69" s="5">
        <v>-5.2213895928275987E-2</v>
      </c>
      <c r="AC69" s="5">
        <v>2.2062811048330976E-2</v>
      </c>
      <c r="AD69" s="5">
        <v>0.97130359375922593</v>
      </c>
      <c r="AE69" s="5">
        <v>2.2901607589412658E-2</v>
      </c>
      <c r="AF69" s="5">
        <v>6.2845571450801385E-2</v>
      </c>
      <c r="AG69" s="5">
        <v>3.7350052908622948E-3</v>
      </c>
      <c r="AH69" s="5">
        <v>4.9482557060901503E-2</v>
      </c>
      <c r="AI69" s="5">
        <v>7.5790706644874514E-3</v>
      </c>
      <c r="AJ69" s="5">
        <v>4.1227679924048445E-2</v>
      </c>
      <c r="AK69" s="5">
        <v>0.3096291716971325</v>
      </c>
      <c r="AL69" s="5">
        <v>7.5082753882425982E-2</v>
      </c>
      <c r="AM69" s="5">
        <v>8.0692820508899733E-3</v>
      </c>
      <c r="AN69" s="5">
        <v>7.2296111543529995E-2</v>
      </c>
      <c r="AO69" s="5">
        <v>4.0116225049540528E-3</v>
      </c>
      <c r="AP69" s="5">
        <v>4.6471044852948954E-3</v>
      </c>
      <c r="AQ69" s="5">
        <v>4.5329552982630739E-3</v>
      </c>
      <c r="AR69" s="5">
        <v>2.2197105249674342E-2</v>
      </c>
      <c r="AS69" s="5"/>
      <c r="AT69" s="5"/>
      <c r="AU69" s="5"/>
      <c r="AV69" s="5"/>
      <c r="AW69" s="5"/>
      <c r="AX69" s="5"/>
      <c r="AY69" s="5"/>
      <c r="AZ69" s="5"/>
      <c r="BA69" s="5"/>
      <c r="BB69" s="5"/>
    </row>
    <row r="70" spans="1:54" x14ac:dyDescent="0.3">
      <c r="A70" s="5">
        <v>16350</v>
      </c>
      <c r="B70" s="5"/>
      <c r="C70" s="5">
        <v>-8.6021825926781981E-2</v>
      </c>
      <c r="D70" s="5">
        <v>-9.5434640932031675E-2</v>
      </c>
      <c r="E70" s="5">
        <v>-2.1630229440751041E-2</v>
      </c>
      <c r="F70" s="5">
        <v>-0.1127169210416364</v>
      </c>
      <c r="G70" s="5">
        <v>-7.9553798518456724E-3</v>
      </c>
      <c r="H70" s="5">
        <v>-0.50876521493074989</v>
      </c>
      <c r="I70" s="5">
        <v>-3.808143445432606E-2</v>
      </c>
      <c r="J70" s="5">
        <v>-0.10812039838378637</v>
      </c>
      <c r="K70" s="5">
        <v>-3.0354748743442315E-2</v>
      </c>
      <c r="L70" s="5">
        <v>-0.16612470459204143</v>
      </c>
      <c r="M70" s="5">
        <v>-4.3790035166093623E-2</v>
      </c>
      <c r="N70" s="5">
        <v>-0.18378464714974474</v>
      </c>
      <c r="O70" s="5">
        <v>-4.8478515464746609E-2</v>
      </c>
      <c r="P70" s="5">
        <v>-0.25844796875411336</v>
      </c>
      <c r="Q70" s="5">
        <v>-4.0223540718492205E-2</v>
      </c>
      <c r="R70" s="5">
        <v>-0.22611243902955955</v>
      </c>
      <c r="S70" s="5">
        <v>-0.10848935604844027</v>
      </c>
      <c r="T70" s="5">
        <v>-0.12540111756442424</v>
      </c>
      <c r="U70" s="5">
        <v>3.5901152186292876E-2</v>
      </c>
      <c r="V70" s="5">
        <v>-2.1318625442503605E-4</v>
      </c>
      <c r="W70" s="5">
        <v>-4.3348496964858881E-2</v>
      </c>
      <c r="X70" s="5">
        <v>-3.8692611940327713E-2</v>
      </c>
      <c r="Y70" s="5">
        <v>5.1064335131559654E-2</v>
      </c>
      <c r="Z70" s="5">
        <v>0.16058874788223804</v>
      </c>
      <c r="AA70" s="5">
        <v>0.12203109588943217</v>
      </c>
      <c r="AB70" s="5">
        <v>-5.3024684988626669E-2</v>
      </c>
      <c r="AC70" s="5">
        <v>2.2432095950276783E-2</v>
      </c>
      <c r="AD70" s="5">
        <v>0.98874126159629872</v>
      </c>
      <c r="AE70" s="5">
        <v>2.3340703423477601E-2</v>
      </c>
      <c r="AF70" s="5">
        <v>6.412754656945685E-2</v>
      </c>
      <c r="AG70" s="5">
        <v>3.8157930784903675E-3</v>
      </c>
      <c r="AH70" s="5">
        <v>5.0614047062323905E-2</v>
      </c>
      <c r="AI70" s="5">
        <v>7.7617905631803055E-3</v>
      </c>
      <c r="AJ70" s="5">
        <v>4.2273051723362653E-2</v>
      </c>
      <c r="AK70" s="5">
        <v>0.31786816689898778</v>
      </c>
      <c r="AL70" s="5">
        <v>7.7175162311115236E-2</v>
      </c>
      <c r="AM70" s="5">
        <v>8.3043603853121175E-3</v>
      </c>
      <c r="AN70" s="5">
        <v>7.4494107070029847E-2</v>
      </c>
      <c r="AO70" s="5">
        <v>4.1387051825777744E-3</v>
      </c>
      <c r="AP70" s="5">
        <v>4.8002747798372341E-3</v>
      </c>
      <c r="AQ70" s="5">
        <v>4.6881998303078222E-3</v>
      </c>
      <c r="AR70" s="5">
        <v>2.2986023046342216E-2</v>
      </c>
      <c r="AS70" s="5"/>
      <c r="AT70" s="5"/>
      <c r="AU70" s="5"/>
      <c r="AV70" s="5"/>
      <c r="AW70" s="5"/>
      <c r="AX70" s="5"/>
      <c r="AY70" s="5"/>
      <c r="AZ70" s="5"/>
      <c r="BA70" s="5"/>
      <c r="BB70" s="5"/>
    </row>
    <row r="71" spans="1:54" x14ac:dyDescent="0.3">
      <c r="A71" s="5">
        <v>16340</v>
      </c>
      <c r="B71" s="5"/>
      <c r="C71" s="5">
        <v>-6.3300473770390511E-2</v>
      </c>
      <c r="D71" s="5">
        <v>-9.4265833056193349E-2</v>
      </c>
      <c r="E71" s="5">
        <v>-2.138898362363905E-2</v>
      </c>
      <c r="F71" s="5">
        <v>-0.11158358612750563</v>
      </c>
      <c r="G71" s="5">
        <v>-7.8841653416394496E-3</v>
      </c>
      <c r="H71" s="5">
        <v>-0.50477432236019326</v>
      </c>
      <c r="I71" s="5">
        <v>-3.7825060449932099E-2</v>
      </c>
      <c r="J71" s="5">
        <v>-0.10751323033993301</v>
      </c>
      <c r="K71" s="5">
        <v>-3.0218320358034435E-2</v>
      </c>
      <c r="L71" s="5">
        <v>-0.16556509292059318</v>
      </c>
      <c r="M71" s="5">
        <v>-4.3692028388047192E-2</v>
      </c>
      <c r="N71" s="5">
        <v>-0.18358195458348431</v>
      </c>
      <c r="O71" s="5">
        <v>-4.8480313435769043E-2</v>
      </c>
      <c r="P71" s="5">
        <v>-0.25875341134477275</v>
      </c>
      <c r="Q71" s="5">
        <v>-4.0317317550433031E-2</v>
      </c>
      <c r="R71" s="5">
        <v>-0.22690062096051436</v>
      </c>
      <c r="S71" s="5">
        <v>-0.10899329814653851</v>
      </c>
      <c r="T71" s="5">
        <v>-0.12612960880088878</v>
      </c>
      <c r="U71" s="5">
        <v>3.6151686484755662E-2</v>
      </c>
      <c r="V71" s="5">
        <v>-2.1492427605112268E-4</v>
      </c>
      <c r="W71" s="5">
        <v>-4.3753015356930942E-2</v>
      </c>
      <c r="X71" s="5">
        <v>-3.9099504086976121E-2</v>
      </c>
      <c r="Y71" s="5">
        <v>5.166206162149363E-2</v>
      </c>
      <c r="Z71" s="5">
        <v>0.16266031809812398</v>
      </c>
      <c r="AA71" s="5">
        <v>0.12375167468054649</v>
      </c>
      <c r="AB71" s="5">
        <v>-5.3836195638725236E-2</v>
      </c>
      <c r="AC71" s="5">
        <v>2.280255154942527E-2</v>
      </c>
      <c r="AD71" s="5">
        <v>1.0062716148883353</v>
      </c>
      <c r="AE71" s="5">
        <v>2.3783027132113981E-2</v>
      </c>
      <c r="AF71" s="5">
        <v>6.5421441445576628E-2</v>
      </c>
      <c r="AG71" s="5">
        <v>3.8974833606562906E-3</v>
      </c>
      <c r="AH71" s="5">
        <v>5.1760227405023382E-2</v>
      </c>
      <c r="AI71" s="5">
        <v>7.9472044678874903E-3</v>
      </c>
      <c r="AJ71" s="5">
        <v>4.3335631834166929E-2</v>
      </c>
      <c r="AK71" s="5">
        <v>0.32625663684329659</v>
      </c>
      <c r="AL71" s="5">
        <v>7.9308984050251524E-2</v>
      </c>
      <c r="AM71" s="5">
        <v>8.5444730364206776E-3</v>
      </c>
      <c r="AN71" s="5">
        <v>7.6742692009979879E-2</v>
      </c>
      <c r="AO71" s="5">
        <v>4.2689137738372218E-3</v>
      </c>
      <c r="AP71" s="5">
        <v>4.957452355838751E-3</v>
      </c>
      <c r="AQ71" s="5">
        <v>4.8477466426503028E-3</v>
      </c>
      <c r="AR71" s="5">
        <v>2.3798017925633345E-2</v>
      </c>
      <c r="AS71" s="5"/>
      <c r="AT71" s="5"/>
      <c r="AU71" s="5"/>
      <c r="AV71" s="5"/>
      <c r="AW71" s="5"/>
      <c r="AX71" s="5"/>
      <c r="AY71" s="5"/>
      <c r="AZ71" s="5"/>
      <c r="BA71" s="5"/>
      <c r="BB71" s="5"/>
    </row>
    <row r="72" spans="1:54" x14ac:dyDescent="0.3">
      <c r="A72" s="5">
        <v>16330</v>
      </c>
      <c r="B72" s="5"/>
      <c r="C72" s="5">
        <v>-4.0170749404152904E-2</v>
      </c>
      <c r="D72" s="5">
        <v>-9.3089211321064541E-2</v>
      </c>
      <c r="E72" s="5">
        <v>-2.114541626237755E-2</v>
      </c>
      <c r="F72" s="5">
        <v>-0.11043554455539069</v>
      </c>
      <c r="G72" s="5">
        <v>-7.8117473057022994E-3</v>
      </c>
      <c r="H72" s="5">
        <v>-0.50069707695598997</v>
      </c>
      <c r="I72" s="5">
        <v>-3.7561611606704827E-2</v>
      </c>
      <c r="J72" s="5">
        <v>-0.10688450207609965</v>
      </c>
      <c r="K72" s="5">
        <v>-3.0075499796336013E-2</v>
      </c>
      <c r="L72" s="5">
        <v>-0.16496905505614343</v>
      </c>
      <c r="M72" s="5">
        <v>-4.3584149522770191E-2</v>
      </c>
      <c r="N72" s="5">
        <v>-0.18333716348794801</v>
      </c>
      <c r="O72" s="5">
        <v>-4.8470956151581465E-2</v>
      </c>
      <c r="P72" s="5">
        <v>-0.25899978898851195</v>
      </c>
      <c r="Q72" s="5">
        <v>-4.0402071392050716E-2</v>
      </c>
      <c r="R72" s="5">
        <v>-0.22763964019876223</v>
      </c>
      <c r="S72" s="5">
        <v>-0.10947469427419117</v>
      </c>
      <c r="T72" s="5">
        <v>-0.12683358898663005</v>
      </c>
      <c r="U72" s="5">
        <v>3.6395746998628471E-2</v>
      </c>
      <c r="V72" s="5">
        <v>-2.1662768351099257E-4</v>
      </c>
      <c r="W72" s="5">
        <v>-4.415139753460666E-2</v>
      </c>
      <c r="X72" s="5">
        <v>-3.9501836123860837E-2</v>
      </c>
      <c r="Y72" s="5">
        <v>5.2255129661254084E-2</v>
      </c>
      <c r="Z72" s="5">
        <v>0.1647219904513561</v>
      </c>
      <c r="AA72" s="5">
        <v>0.12546870967305099</v>
      </c>
      <c r="AB72" s="5">
        <v>-5.4648056017276105E-2</v>
      </c>
      <c r="AC72" s="5">
        <v>2.3174023576644449E-2</v>
      </c>
      <c r="AD72" s="5">
        <v>1.0238881337593606</v>
      </c>
      <c r="AE72" s="5">
        <v>2.4228435128091891E-2</v>
      </c>
      <c r="AF72" s="5">
        <v>6.6726900947964435E-2</v>
      </c>
      <c r="AG72" s="5">
        <v>3.9800580511181677E-3</v>
      </c>
      <c r="AH72" s="5">
        <v>5.2920908548046028E-2</v>
      </c>
      <c r="AI72" s="5">
        <v>8.1352926653492606E-3</v>
      </c>
      <c r="AJ72" s="5">
        <v>4.4415373276204588E-2</v>
      </c>
      <c r="AK72" s="5">
        <v>0.3347947576547598</v>
      </c>
      <c r="AL72" s="5">
        <v>8.14844097545913E-2</v>
      </c>
      <c r="AM72" s="5">
        <v>8.7896586347375287E-3</v>
      </c>
      <c r="AN72" s="5">
        <v>7.9042396226131781E-2</v>
      </c>
      <c r="AO72" s="5">
        <v>4.4022891199768672E-3</v>
      </c>
      <c r="AP72" s="5">
        <v>5.1186992944333466E-3</v>
      </c>
      <c r="AQ72" s="5">
        <v>5.0116722575864279E-3</v>
      </c>
      <c r="AR72" s="5">
        <v>2.4633550809917682E-2</v>
      </c>
      <c r="AS72" s="5"/>
      <c r="AT72" s="5"/>
      <c r="AU72" s="5"/>
      <c r="AV72" s="5"/>
      <c r="AW72" s="5"/>
      <c r="AX72" s="5"/>
      <c r="AY72" s="5"/>
      <c r="AZ72" s="5"/>
      <c r="BA72" s="5"/>
      <c r="BB72" s="5"/>
    </row>
    <row r="73" spans="1:54" x14ac:dyDescent="0.3">
      <c r="A73" s="5">
        <v>16320</v>
      </c>
      <c r="B73" s="5"/>
      <c r="C73" s="5">
        <v>-1.6638142670575472E-2</v>
      </c>
      <c r="D73" s="5">
        <v>-9.1905389309261204E-2</v>
      </c>
      <c r="E73" s="5">
        <v>-2.0899659561207307E-2</v>
      </c>
      <c r="F73" s="5">
        <v>-0.10927344036092398</v>
      </c>
      <c r="G73" s="5">
        <v>-7.7381674427623197E-3</v>
      </c>
      <c r="H73" s="5">
        <v>-0.49653587130169069</v>
      </c>
      <c r="I73" s="5">
        <v>-3.7291244233714063E-2</v>
      </c>
      <c r="J73" s="5">
        <v>-0.10623458712620662</v>
      </c>
      <c r="K73" s="5">
        <v>-2.9926370871074436E-2</v>
      </c>
      <c r="L73" s="5">
        <v>-0.16433692848611553</v>
      </c>
      <c r="M73" s="5">
        <v>-4.3466454370422646E-2</v>
      </c>
      <c r="N73" s="5">
        <v>-0.18305036533746263</v>
      </c>
      <c r="O73" s="5">
        <v>-4.8450429579371103E-2</v>
      </c>
      <c r="P73" s="5">
        <v>-0.25918682296004558</v>
      </c>
      <c r="Q73" s="5">
        <v>-4.0477727420182512E-2</v>
      </c>
      <c r="R73" s="5">
        <v>-0.22832890312242768</v>
      </c>
      <c r="S73" s="5">
        <v>-0.10993317943099587</v>
      </c>
      <c r="T73" s="5">
        <v>-0.12751254804567208</v>
      </c>
      <c r="U73" s="5">
        <v>3.6633164101631345E-2</v>
      </c>
      <c r="V73" s="5">
        <v>-2.1829534139788248E-4</v>
      </c>
      <c r="W73" s="5">
        <v>-4.4543389464755452E-2</v>
      </c>
      <c r="X73" s="5">
        <v>-3.9899363625811375E-2</v>
      </c>
      <c r="Y73" s="5">
        <v>5.2843197866679778E-2</v>
      </c>
      <c r="Z73" s="5">
        <v>0.16677264825176275</v>
      </c>
      <c r="AA73" s="5">
        <v>0.12718133316050126</v>
      </c>
      <c r="AB73" s="5">
        <v>-5.5459887321783731E-2</v>
      </c>
      <c r="AC73" s="5">
        <v>2.3546354074518629E-2</v>
      </c>
      <c r="AD73" s="5">
        <v>1.0415841035690574</v>
      </c>
      <c r="AE73" s="5">
        <v>2.4676778506424128E-2</v>
      </c>
      <c r="AF73" s="5">
        <v>6.8043553519753747E-2</v>
      </c>
      <c r="AG73" s="5">
        <v>4.0634979913644793E-3</v>
      </c>
      <c r="AH73" s="5">
        <v>5.4095885692262112E-2</v>
      </c>
      <c r="AI73" s="5">
        <v>8.326032986089929E-3</v>
      </c>
      <c r="AJ73" s="5">
        <v>4.5512215337046281E-2</v>
      </c>
      <c r="AK73" s="5">
        <v>0.34348260201226954</v>
      </c>
      <c r="AL73" s="5">
        <v>8.3701605619763877E-2</v>
      </c>
      <c r="AM73" s="5">
        <v>9.039953336542875E-3</v>
      </c>
      <c r="AN73" s="5">
        <v>8.1393729690586322E-2</v>
      </c>
      <c r="AO73" s="5">
        <v>4.5388711411287041E-3</v>
      </c>
      <c r="AP73" s="5">
        <v>5.2840768946100531E-3</v>
      </c>
      <c r="AQ73" s="5">
        <v>5.1800527924369903E-3</v>
      </c>
      <c r="AR73" s="5">
        <v>2.5493082827703229E-2</v>
      </c>
      <c r="AS73" s="5"/>
      <c r="AT73" s="5"/>
      <c r="AU73" s="5"/>
      <c r="AV73" s="5"/>
      <c r="AW73" s="5"/>
      <c r="AX73" s="5"/>
      <c r="AY73" s="5"/>
      <c r="AZ73" s="5"/>
      <c r="BA73" s="5"/>
      <c r="BB73" s="5"/>
    </row>
    <row r="74" spans="1:54" x14ac:dyDescent="0.3">
      <c r="A74" s="5">
        <v>16310</v>
      </c>
      <c r="B74" s="5"/>
      <c r="C74" s="5">
        <v>7.2915239532271737E-3</v>
      </c>
      <c r="D74" s="5">
        <v>-9.0714979415758915E-2</v>
      </c>
      <c r="E74" s="5">
        <v>-2.0651846048515325E-2</v>
      </c>
      <c r="F74" s="5">
        <v>-0.10809792219275124</v>
      </c>
      <c r="G74" s="5">
        <v>-7.6634679688283788E-3</v>
      </c>
      <c r="H74" s="5">
        <v>-0.49229314221911114</v>
      </c>
      <c r="I74" s="5">
        <v>-3.7014118692570736E-2</v>
      </c>
      <c r="J74" s="5">
        <v>-0.10556387233953693</v>
      </c>
      <c r="K74" s="5">
        <v>-2.9771021551249489E-2</v>
      </c>
      <c r="L74" s="5">
        <v>-0.16366907520567942</v>
      </c>
      <c r="M74" s="5">
        <v>-4.333900550959429E-2</v>
      </c>
      <c r="N74" s="5">
        <v>-0.18272168075353867</v>
      </c>
      <c r="O74" s="5">
        <v>-4.8418727386285269E-2</v>
      </c>
      <c r="P74" s="5">
        <v>-0.25931427471051577</v>
      </c>
      <c r="Q74" s="5">
        <v>-4.0544216782440697E-2</v>
      </c>
      <c r="R74" s="5">
        <v>-0.22896784727270197</v>
      </c>
      <c r="S74" s="5">
        <v>-0.11036840203321052</v>
      </c>
      <c r="T74" s="5">
        <v>-0.12816598920684441</v>
      </c>
      <c r="U74" s="5">
        <v>3.686377122901173E-2</v>
      </c>
      <c r="V74" s="5">
        <v>-2.1992612739877047E-4</v>
      </c>
      <c r="W74" s="5">
        <v>-4.4928738622492456E-2</v>
      </c>
      <c r="X74" s="5">
        <v>-4.0291842389016272E-2</v>
      </c>
      <c r="Y74" s="5">
        <v>5.3425923555536201E-2</v>
      </c>
      <c r="Z74" s="5">
        <v>0.16881116546390063</v>
      </c>
      <c r="AA74" s="5">
        <v>0.12888866619716935</v>
      </c>
      <c r="AB74" s="5">
        <v>-5.6271304037709982E-2</v>
      </c>
      <c r="AC74" s="5">
        <v>2.3919381473804228E-2</v>
      </c>
      <c r="AD74" s="5">
        <v>1.0593526171779504</v>
      </c>
      <c r="AE74" s="5">
        <v>2.5127903067159868E-2</v>
      </c>
      <c r="AF74" s="5">
        <v>6.9371011144855138E-2</v>
      </c>
      <c r="AG74" s="5">
        <v>4.1477829422539884E-3</v>
      </c>
      <c r="AH74" s="5">
        <v>5.5284938577748167E-2</v>
      </c>
      <c r="AI74" s="5">
        <v>8.5194007583902377E-3</v>
      </c>
      <c r="AJ74" s="5">
        <v>4.6626083236677496E-2</v>
      </c>
      <c r="AK74" s="5">
        <v>0.35232013597943679</v>
      </c>
      <c r="AL74" s="5">
        <v>8.5960712457204824E-2</v>
      </c>
      <c r="AM74" s="5">
        <v>9.2953907082912769E-3</v>
      </c>
      <c r="AN74" s="5">
        <v>8.3797181315685088E-2</v>
      </c>
      <c r="AO74" s="5">
        <v>4.6786987650019908E-3</v>
      </c>
      <c r="AP74" s="5">
        <v>5.4536455847327666E-3</v>
      </c>
      <c r="AQ74" s="5">
        <v>5.3529638695635137E-3</v>
      </c>
      <c r="AR74" s="5">
        <v>2.6377074867831345E-2</v>
      </c>
      <c r="AS74" s="5"/>
      <c r="AT74" s="5"/>
      <c r="AU74" s="5"/>
      <c r="AV74" s="5"/>
      <c r="AW74" s="5"/>
      <c r="AX74" s="5"/>
      <c r="AY74" s="5"/>
      <c r="AZ74" s="5"/>
      <c r="BA74" s="5"/>
      <c r="BB74" s="5"/>
    </row>
    <row r="75" spans="1:54" x14ac:dyDescent="0.3">
      <c r="A75" s="5">
        <v>16300</v>
      </c>
      <c r="B75" s="5"/>
      <c r="C75" s="5">
        <v>3.1612095281351962E-2</v>
      </c>
      <c r="D75" s="5">
        <v>-8.9518592305109418E-2</v>
      </c>
      <c r="E75" s="5">
        <v>-2.0402108454202216E-2</v>
      </c>
      <c r="F75" s="5">
        <v>-0.10690964269203282</v>
      </c>
      <c r="G75" s="5">
        <v>-7.5876915758067058E-3</v>
      </c>
      <c r="H75" s="5">
        <v>-0.48797136834119659</v>
      </c>
      <c r="I75" s="5">
        <v>-3.6730399236607973E-2</v>
      </c>
      <c r="J75" s="5">
        <v>-0.10487275749444543</v>
      </c>
      <c r="K75" s="5">
        <v>-2.9609543876072741E-2</v>
      </c>
      <c r="L75" s="5">
        <v>-0.16296588138104226</v>
      </c>
      <c r="M75" s="5">
        <v>-4.3201872246256719E-2</v>
      </c>
      <c r="N75" s="5">
        <v>-0.18235125945509503</v>
      </c>
      <c r="O75" s="5">
        <v>-4.8375850970362184E-2</v>
      </c>
      <c r="P75" s="5">
        <v>-0.25938194626558664</v>
      </c>
      <c r="Q75" s="5">
        <v>-4.0601476694356049E-2</v>
      </c>
      <c r="R75" s="5">
        <v>-0.22955594208670349</v>
      </c>
      <c r="S75" s="5">
        <v>-0.11078002434741951</v>
      </c>
      <c r="T75" s="5">
        <v>-0.12879342958849846</v>
      </c>
      <c r="U75" s="5">
        <v>3.7087405064848943E-2</v>
      </c>
      <c r="V75" s="5">
        <v>-2.2151893349702168E-4</v>
      </c>
      <c r="W75" s="5">
        <v>-4.5307194247663773E-2</v>
      </c>
      <c r="X75" s="5">
        <v>-4.067902866422702E-2</v>
      </c>
      <c r="Y75" s="5">
        <v>5.4002963051726749E-2</v>
      </c>
      <c r="Z75" s="5">
        <v>0.17083640762164781</v>
      </c>
      <c r="AA75" s="5">
        <v>0.13058981923635515</v>
      </c>
      <c r="AB75" s="5">
        <v>-5.7081914180115857E-2</v>
      </c>
      <c r="AC75" s="5">
        <v>2.4292940675786912E-2</v>
      </c>
      <c r="AD75" s="5">
        <v>1.0771865774926179</v>
      </c>
      <c r="AE75" s="5">
        <v>2.5581649345046375E-2</v>
      </c>
      <c r="AF75" s="5">
        <v>7.0708869333323432E-2</v>
      </c>
      <c r="AG75" s="5">
        <v>4.2328915767389777E-3</v>
      </c>
      <c r="AH75" s="5">
        <v>5.648783129431565E-2</v>
      </c>
      <c r="AI75" s="5">
        <v>8.7153687639783782E-3</v>
      </c>
      <c r="AJ75" s="5">
        <v>4.775688779920792E-2</v>
      </c>
      <c r="AK75" s="5">
        <v>0.36130721586682413</v>
      </c>
      <c r="AL75" s="5">
        <v>8.826184477028233E-2</v>
      </c>
      <c r="AM75" s="5">
        <v>9.5560016103302635E-3</v>
      </c>
      <c r="AN75" s="5">
        <v>8.6253217770146912E-2</v>
      </c>
      <c r="AO75" s="5">
        <v>4.821809854227024E-3</v>
      </c>
      <c r="AP75" s="5">
        <v>5.6274648318374153E-3</v>
      </c>
      <c r="AQ75" s="5">
        <v>5.5304805235295417E-3</v>
      </c>
      <c r="AR75" s="5">
        <v>2.7285987116230037E-2</v>
      </c>
      <c r="AS75" s="5"/>
      <c r="AT75" s="5"/>
      <c r="AU75" s="5"/>
      <c r="AV75" s="5"/>
      <c r="AW75" s="5"/>
      <c r="AX75" s="5"/>
      <c r="AY75" s="5"/>
      <c r="AZ75" s="5"/>
      <c r="BA75" s="5"/>
      <c r="BB75" s="5"/>
    </row>
    <row r="76" spans="1:54" x14ac:dyDescent="0.3">
      <c r="A76" s="5">
        <v>16290</v>
      </c>
      <c r="B76" s="5"/>
      <c r="C76" s="5">
        <v>5.6317083654076464E-2</v>
      </c>
      <c r="D76" s="5">
        <v>-8.8316836375120666E-2</v>
      </c>
      <c r="E76" s="5">
        <v>-2.015057958770345E-2</v>
      </c>
      <c r="F76" s="5">
        <v>-0.10570925787118617</v>
      </c>
      <c r="G76" s="5">
        <v>-7.5108813897818479E-3</v>
      </c>
      <c r="H76" s="5">
        <v>-0.48357306764656488</v>
      </c>
      <c r="I76" s="5">
        <v>-3.6440253846054968E-2</v>
      </c>
      <c r="J76" s="5">
        <v>-0.10416165489788434</v>
      </c>
      <c r="K76" s="5">
        <v>-2.9442033864276723E-2</v>
      </c>
      <c r="L76" s="5">
        <v>-0.16222775698471797</v>
      </c>
      <c r="M76" s="5">
        <v>-4.3055130554869411E-2</v>
      </c>
      <c r="N76" s="5">
        <v>-0.18193928017492608</v>
      </c>
      <c r="O76" s="5">
        <v>-4.8321809482638228E-2</v>
      </c>
      <c r="P76" s="5">
        <v>-0.25938968057854905</v>
      </c>
      <c r="Q76" s="5">
        <v>-4.0649450530086874E-2</v>
      </c>
      <c r="R76" s="5">
        <v>-0.23009268959870544</v>
      </c>
      <c r="S76" s="5">
        <v>-0.1111677229118037</v>
      </c>
      <c r="T76" s="5">
        <v>-0.12939440077274617</v>
      </c>
      <c r="U76" s="5">
        <v>3.7303905727619498E-2</v>
      </c>
      <c r="V76" s="5">
        <v>-2.2307266717295549E-4</v>
      </c>
      <c r="W76" s="5">
        <v>-4.5678507602694943E-2</v>
      </c>
      <c r="X76" s="5">
        <v>-4.1060679392834025E-2</v>
      </c>
      <c r="Y76" s="5">
        <v>5.4573971995486657E-2</v>
      </c>
      <c r="Z76" s="5">
        <v>0.17284723276832847</v>
      </c>
      <c r="AA76" s="5">
        <v>0.13228389279290576</v>
      </c>
      <c r="AB76" s="5">
        <v>-5.7891319547697162E-2</v>
      </c>
      <c r="AC76" s="5">
        <v>2.4666863140547061E-2</v>
      </c>
      <c r="AD76" s="5">
        <v>1.095078700293503</v>
      </c>
      <c r="AE76" s="5">
        <v>2.6037852646184457E-2</v>
      </c>
      <c r="AF76" s="5">
        <v>7.2056707126145175E-2</v>
      </c>
      <c r="AG76" s="5">
        <v>4.3188014737116165E-3</v>
      </c>
      <c r="AH76" s="5">
        <v>5.7704312105833412E-2</v>
      </c>
      <c r="AI76" s="5">
        <v>8.913907195555652E-3</v>
      </c>
      <c r="AJ76" s="5">
        <v>4.8904525132387792E-2</v>
      </c>
      <c r="AK76" s="5">
        <v>0.37044358513141856</v>
      </c>
      <c r="AL76" s="5">
        <v>9.0605089833005942E-2</v>
      </c>
      <c r="AM76" s="5">
        <v>9.821814080067149E-3</v>
      </c>
      <c r="AN76" s="5">
        <v>8.8762282281662816E-2</v>
      </c>
      <c r="AO76" s="5">
        <v>4.9682411324112608E-3</v>
      </c>
      <c r="AP76" s="5">
        <v>5.8055930487555868E-3</v>
      </c>
      <c r="AQ76" s="5">
        <v>5.712677105432178E-3</v>
      </c>
      <c r="AR76" s="5">
        <v>2.8220278575205659E-2</v>
      </c>
      <c r="AS76" s="5"/>
      <c r="AT76" s="5"/>
      <c r="AU76" s="5"/>
      <c r="AV76" s="5"/>
      <c r="AW76" s="5"/>
      <c r="AX76" s="5"/>
      <c r="AY76" s="5"/>
      <c r="AZ76" s="5"/>
      <c r="BA76" s="5"/>
      <c r="BB76" s="5"/>
    </row>
    <row r="77" spans="1:54" x14ac:dyDescent="0.3">
      <c r="A77" s="5">
        <v>16280</v>
      </c>
      <c r="B77" s="5"/>
      <c r="C77" s="5">
        <v>8.1399669486679926E-2</v>
      </c>
      <c r="D77" s="5">
        <v>-8.7110317227676329E-2</v>
      </c>
      <c r="E77" s="5">
        <v>-1.9897392216826397E-2</v>
      </c>
      <c r="F77" s="5">
        <v>-0.10449742649272431</v>
      </c>
      <c r="G77" s="5">
        <v>-7.4330809290201446E-3</v>
      </c>
      <c r="H77" s="5">
        <v>-0.47910079495922869</v>
      </c>
      <c r="I77" s="5">
        <v>-3.6143854059436993E-2</v>
      </c>
      <c r="J77" s="5">
        <v>-0.10343098897130587</v>
      </c>
      <c r="K77" s="5">
        <v>-2.9268591418918227E-2</v>
      </c>
      <c r="L77" s="5">
        <v>-0.1614551354032408</v>
      </c>
      <c r="M77" s="5">
        <v>-4.2898863011701947E-2</v>
      </c>
      <c r="N77" s="5">
        <v>-0.18148595054240146</v>
      </c>
      <c r="O77" s="5">
        <v>-4.8256619840358075E-2</v>
      </c>
      <c r="P77" s="5">
        <v>-0.25933736183767048</v>
      </c>
      <c r="Q77" s="5">
        <v>-4.0688087906520357E-2</v>
      </c>
      <c r="R77" s="5">
        <v>-0.2305776251084822</v>
      </c>
      <c r="S77" s="5">
        <v>-0.11153118894430696</v>
      </c>
      <c r="T77" s="5">
        <v>-0.12996844936830454</v>
      </c>
      <c r="U77" s="5">
        <v>3.7513116953740593E-2</v>
      </c>
      <c r="V77" s="5">
        <v>-2.2458625260059374E-4</v>
      </c>
      <c r="W77" s="5">
        <v>-4.604243223145852E-2</v>
      </c>
      <c r="X77" s="5">
        <v>-4.1436552445520393E-2</v>
      </c>
      <c r="Y77" s="5">
        <v>5.5138605659218666E-2</v>
      </c>
      <c r="Z77" s="5">
        <v>0.17484249242150907</v>
      </c>
      <c r="AA77" s="5">
        <v>0.13396997812947059</v>
      </c>
      <c r="AB77" s="5">
        <v>-5.8699115989102268E-2</v>
      </c>
      <c r="AC77" s="5">
        <v>2.5040976981135062E-2</v>
      </c>
      <c r="AD77" s="5">
        <v>1.1130215173478724</v>
      </c>
      <c r="AE77" s="5">
        <v>2.6496343091788971E-2</v>
      </c>
      <c r="AF77" s="5">
        <v>7.3414087119928764E-2</v>
      </c>
      <c r="AG77" s="5">
        <v>4.4054891130114364E-3</v>
      </c>
      <c r="AH77" s="5">
        <v>5.893411328897722E-2</v>
      </c>
      <c r="AI77" s="5">
        <v>9.114983616270755E-3</v>
      </c>
      <c r="AJ77" s="5">
        <v>5.0068876315635988E-2</v>
      </c>
      <c r="AK77" s="5">
        <v>0.37972887131909433</v>
      </c>
      <c r="AL77" s="5">
        <v>9.2990506772748671E-2</v>
      </c>
      <c r="AM77" s="5">
        <v>1.0092853214735626E-2</v>
      </c>
      <c r="AN77" s="5">
        <v>9.132479342723028E-2</v>
      </c>
      <c r="AO77" s="5">
        <v>5.1180281089690267E-3</v>
      </c>
      <c r="AP77" s="5">
        <v>5.9880874991194164E-3</v>
      </c>
      <c r="AQ77" s="5">
        <v>5.8996271844346882E-3</v>
      </c>
      <c r="AR77" s="5">
        <v>2.9180406565273802E-2</v>
      </c>
      <c r="AS77" s="5"/>
      <c r="AT77" s="5"/>
      <c r="AU77" s="5"/>
      <c r="AV77" s="5"/>
      <c r="AW77" s="5"/>
      <c r="AX77" s="5"/>
      <c r="AY77" s="5"/>
      <c r="AZ77" s="5"/>
      <c r="BA77" s="5"/>
      <c r="BB77" s="5"/>
    </row>
    <row r="78" spans="1:54" x14ac:dyDescent="0.3">
      <c r="A78" s="5">
        <v>16270</v>
      </c>
      <c r="B78" s="5"/>
      <c r="C78" s="5">
        <v>0.10685270213623774</v>
      </c>
      <c r="D78" s="5">
        <v>-8.5899637147363192E-2</v>
      </c>
      <c r="E78" s="5">
        <v>-1.9642678947563091E-2</v>
      </c>
      <c r="F78" s="5">
        <v>-0.10327480944903482</v>
      </c>
      <c r="G78" s="5">
        <v>-7.3543340617549108E-3</v>
      </c>
      <c r="H78" s="5">
        <v>-0.47455713941704036</v>
      </c>
      <c r="I78" s="5">
        <v>-3.5841374801442887E-2</v>
      </c>
      <c r="J78" s="5">
        <v>-0.10268119582352893</v>
      </c>
      <c r="K78" s="5">
        <v>-2.9089320227806175E-2</v>
      </c>
      <c r="L78" s="5">
        <v>-0.16064847301783289</v>
      </c>
      <c r="M78" s="5">
        <v>-4.2733158720445578E-2</v>
      </c>
      <c r="N78" s="5">
        <v>-0.1809915069324437</v>
      </c>
      <c r="O78" s="5">
        <v>-4.8180306731227876E-2</v>
      </c>
      <c r="P78" s="5">
        <v>-0.25922491572709871</v>
      </c>
      <c r="Q78" s="5">
        <v>-4.0717344760602979E-2</v>
      </c>
      <c r="R78" s="5">
        <v>-0.23101031781557407</v>
      </c>
      <c r="S78" s="5">
        <v>-0.11187012873700304</v>
      </c>
      <c r="T78" s="5">
        <v>-0.13051513756103331</v>
      </c>
      <c r="U78" s="5">
        <v>3.7714886278810769E-2</v>
      </c>
      <c r="V78" s="5">
        <v>-2.2605863183886737E-4</v>
      </c>
      <c r="W78" s="5">
        <v>-4.6398724218806101E-2</v>
      </c>
      <c r="X78" s="5">
        <v>-4.1806406863198073E-2</v>
      </c>
      <c r="Y78" s="5">
        <v>5.5696519268613784E-2</v>
      </c>
      <c r="Z78" s="5">
        <v>0.17682103256150294</v>
      </c>
      <c r="AA78" s="5">
        <v>0.13564715796594976</v>
      </c>
      <c r="AB78" s="5">
        <v>-5.9504893681396678E-2</v>
      </c>
      <c r="AC78" s="5">
        <v>2.5415107063648364E-2</v>
      </c>
      <c r="AD78" s="5">
        <v>1.1310073798096625</v>
      </c>
      <c r="AE78" s="5">
        <v>2.6956945669162503E-2</v>
      </c>
      <c r="AF78" s="5">
        <v>7.4780555511957864E-2</v>
      </c>
      <c r="AG78" s="5">
        <v>4.4929298716319937E-3</v>
      </c>
      <c r="AH78" s="5">
        <v>6.0176950987031616E-2</v>
      </c>
      <c r="AI78" s="5">
        <v>9.3185629212569135E-3</v>
      </c>
      <c r="AJ78" s="5">
        <v>5.1249807097293688E-2</v>
      </c>
      <c r="AK78" s="5">
        <v>0.38916258305583007</v>
      </c>
      <c r="AL78" s="5">
        <v>9.5418125658454561E-2</v>
      </c>
      <c r="AM78" s="5">
        <v>1.0369141053922861E-2</v>
      </c>
      <c r="AN78" s="5">
        <v>9.3941143912577199E-2</v>
      </c>
      <c r="AO78" s="5">
        <v>5.2712050027907244E-3</v>
      </c>
      <c r="AP78" s="5">
        <v>6.1750042003082886E-3</v>
      </c>
      <c r="AQ78" s="5">
        <v>6.0914034465369572E-3</v>
      </c>
      <c r="AR78" s="5">
        <v>3.0166826209568974E-2</v>
      </c>
      <c r="AS78" s="5"/>
      <c r="AT78" s="5"/>
      <c r="AU78" s="5"/>
      <c r="AV78" s="5"/>
      <c r="AW78" s="5"/>
      <c r="AX78" s="5"/>
      <c r="AY78" s="5"/>
      <c r="AZ78" s="5"/>
      <c r="BA78" s="5"/>
      <c r="BB78" s="5"/>
    </row>
    <row r="79" spans="1:54" x14ac:dyDescent="0.3">
      <c r="A79" s="5">
        <v>16260</v>
      </c>
      <c r="B79" s="5"/>
      <c r="C79" s="5">
        <v>0.13266870109043305</v>
      </c>
      <c r="D79" s="5">
        <v>-8.4685394588553328E-2</v>
      </c>
      <c r="E79" s="5">
        <v>-1.9386572105036262E-2</v>
      </c>
      <c r="F79" s="5">
        <v>-0.1020420691439468</v>
      </c>
      <c r="G79" s="5">
        <v>-7.2746849638117648E-3</v>
      </c>
      <c r="H79" s="5">
        <v>-0.46994472191244674</v>
      </c>
      <c r="I79" s="5">
        <v>-3.5532994207504387E-2</v>
      </c>
      <c r="J79" s="5">
        <v>-0.10191272281117444</v>
      </c>
      <c r="K79" s="5">
        <v>-2.8904327659692607E-2</v>
      </c>
      <c r="L79" s="5">
        <v>-0.15980824875857691</v>
      </c>
      <c r="M79" s="5">
        <v>-4.2558113230201741E-2</v>
      </c>
      <c r="N79" s="5">
        <v>-0.18045621428088326</v>
      </c>
      <c r="O79" s="5">
        <v>-4.8092902608666319E-2</v>
      </c>
      <c r="P79" s="5">
        <v>-0.25905230964069381</v>
      </c>
      <c r="Q79" s="5">
        <v>-4.0737183419745998E-2</v>
      </c>
      <c r="R79" s="5">
        <v>-0.23139037141830937</v>
      </c>
      <c r="S79" s="5">
        <v>-0.11218426403598478</v>
      </c>
      <c r="T79" s="5">
        <v>-0.13103404365126475</v>
      </c>
      <c r="U79" s="5">
        <v>3.7909065216264012E-2</v>
      </c>
      <c r="V79" s="5">
        <v>-2.2748876601551277E-4</v>
      </c>
      <c r="W79" s="5">
        <v>-4.6747142450408022E-2</v>
      </c>
      <c r="X79" s="5">
        <v>-4.2170003099914297E-2</v>
      </c>
      <c r="Y79" s="5">
        <v>5.6247368328685377E-2</v>
      </c>
      <c r="Z79" s="5">
        <v>0.17878169464260663</v>
      </c>
      <c r="AA79" s="5">
        <v>0.13731450721155553</v>
      </c>
      <c r="AB79" s="5">
        <v>-6.0308237420515651E-2</v>
      </c>
      <c r="AC79" s="5">
        <v>2.5789075113187392E-2</v>
      </c>
      <c r="AD79" s="5">
        <v>1.1490284619078921</v>
      </c>
      <c r="AE79" s="5">
        <v>2.7419480289975977E-2</v>
      </c>
      <c r="AF79" s="5">
        <v>7.6155642166046159E-2</v>
      </c>
      <c r="AG79" s="5">
        <v>4.5810980211630136E-3</v>
      </c>
      <c r="AH79" s="5">
        <v>6.1432525079373579E-2</v>
      </c>
      <c r="AI79" s="5">
        <v>9.5246073013480793E-3</v>
      </c>
      <c r="AJ79" s="5">
        <v>5.2447167601811152E-2</v>
      </c>
      <c r="AK79" s="5">
        <v>0.39874410709359742</v>
      </c>
      <c r="AL79" s="5">
        <v>9.7887946595845127E-2</v>
      </c>
      <c r="AM79" s="5">
        <v>1.0650696462018588E-2</v>
      </c>
      <c r="AN79" s="5">
        <v>9.6611699342085036E-2</v>
      </c>
      <c r="AO79" s="5">
        <v>5.4278046648229567E-3</v>
      </c>
      <c r="AP79" s="5">
        <v>6.3663978244041406E-3</v>
      </c>
      <c r="AQ79" s="5">
        <v>6.2880775906268794E-3</v>
      </c>
      <c r="AR79" s="5">
        <v>3.1179989900904183E-2</v>
      </c>
      <c r="AS79" s="5"/>
      <c r="AT79" s="5"/>
      <c r="AU79" s="5"/>
      <c r="AV79" s="5"/>
      <c r="AW79" s="5"/>
      <c r="AX79" s="5"/>
      <c r="AY79" s="5"/>
      <c r="AZ79" s="5"/>
      <c r="BA79" s="5"/>
      <c r="BB79" s="5"/>
    </row>
    <row r="80" spans="1:54" x14ac:dyDescent="0.3">
      <c r="A80" s="5">
        <v>16250</v>
      </c>
      <c r="B80" s="5"/>
      <c r="C80" s="5">
        <v>0.1588398574819081</v>
      </c>
      <c r="D80" s="5">
        <v>-8.3468183671571106E-2</v>
      </c>
      <c r="E80" s="5">
        <v>-1.9129203615732511E-2</v>
      </c>
      <c r="F80" s="5">
        <v>-0.10079986887691832</v>
      </c>
      <c r="G80" s="5">
        <v>-7.1941780761332532E-3</v>
      </c>
      <c r="H80" s="5">
        <v>-0.46526619250917844</v>
      </c>
      <c r="I80" s="5">
        <v>-3.5218893445338059E-2</v>
      </c>
      <c r="J80" s="5">
        <v>-0.10112602808729562</v>
      </c>
      <c r="K80" s="5">
        <v>-2.871372465637239E-2</v>
      </c>
      <c r="L80" s="5">
        <v>-0.15893496363269549</v>
      </c>
      <c r="M80" s="5">
        <v>-4.2373828445946927E-2</v>
      </c>
      <c r="N80" s="5">
        <v>-0.17988036586634654</v>
      </c>
      <c r="O80" s="5">
        <v>-4.799444767802212E-2</v>
      </c>
      <c r="P80" s="5">
        <v>-0.25881955284823976</v>
      </c>
      <c r="Q80" s="5">
        <v>-4.0747572665162664E-2</v>
      </c>
      <c r="R80" s="5">
        <v>-0.23171742467647544</v>
      </c>
      <c r="S80" s="5">
        <v>-0.11247333240611357</v>
      </c>
      <c r="T80" s="5">
        <v>-0.13152476257703566</v>
      </c>
      <c r="U80" s="5">
        <v>3.8095509433157232E-2</v>
      </c>
      <c r="V80" s="5">
        <v>-2.2887563650189911E-4</v>
      </c>
      <c r="W80" s="5">
        <v>-4.7087448872534916E-2</v>
      </c>
      <c r="X80" s="5">
        <v>-4.2527103267416183E-2</v>
      </c>
      <c r="Y80" s="5">
        <v>5.6790808954330939E-2</v>
      </c>
      <c r="Z80" s="5">
        <v>0.18072331662599417</v>
      </c>
      <c r="AA80" s="5">
        <v>0.13897109371885805</v>
      </c>
      <c r="AB80" s="5">
        <v>-6.1108726923524051E-2</v>
      </c>
      <c r="AC80" s="5">
        <v>2.616269982566418E-2</v>
      </c>
      <c r="AD80" s="5">
        <v>1.1670767649245024</v>
      </c>
      <c r="AE80" s="5">
        <v>2.7883761855944711E-2</v>
      </c>
      <c r="AF80" s="5">
        <v>7.7538860699607859E-2</v>
      </c>
      <c r="AG80" s="5">
        <v>4.6699667265039822E-3</v>
      </c>
      <c r="AH80" s="5">
        <v>6.270051906724694E-2</v>
      </c>
      <c r="AI80" s="5">
        <v>9.7330762090866163E-3</v>
      </c>
      <c r="AJ80" s="5">
        <v>5.36607920475922E-2</v>
      </c>
      <c r="AK80" s="5">
        <v>0.40847270541694208</v>
      </c>
      <c r="AL80" s="5">
        <v>0.10039993883117396</v>
      </c>
      <c r="AM80" s="5">
        <v>1.0937535010758772E-2</v>
      </c>
      <c r="AN80" s="5">
        <v>9.9336796980706604E-2</v>
      </c>
      <c r="AO80" s="5">
        <v>5.5878584996343185E-3</v>
      </c>
      <c r="AP80" s="5">
        <v>6.5623215972269184E-3</v>
      </c>
      <c r="AQ80" s="5">
        <v>6.4897202218621415E-3</v>
      </c>
      <c r="AR80" s="5">
        <v>3.2220346751577152E-2</v>
      </c>
      <c r="AS80" s="5"/>
      <c r="AT80" s="5"/>
      <c r="AU80" s="5"/>
      <c r="AV80" s="5"/>
      <c r="AW80" s="5"/>
      <c r="AX80" s="5"/>
      <c r="AY80" s="5"/>
      <c r="AZ80" s="5"/>
      <c r="BA80" s="5"/>
      <c r="BB80" s="5"/>
    </row>
    <row r="81" spans="1:54" x14ac:dyDescent="0.3">
      <c r="A81" s="5">
        <v>16240</v>
      </c>
      <c r="B81" s="5"/>
      <c r="C81" s="5">
        <v>0.18535803593150685</v>
      </c>
      <c r="D81" s="5">
        <v>-8.2248593688554444E-2</v>
      </c>
      <c r="E81" s="5">
        <v>-1.887070489117517E-2</v>
      </c>
      <c r="F81" s="5">
        <v>-9.9548872230673005E-2</v>
      </c>
      <c r="G81" s="5">
        <v>-7.1128580622616313E-3</v>
      </c>
      <c r="H81" s="5">
        <v>-0.46052422783851921</v>
      </c>
      <c r="I81" s="5">
        <v>-3.4899256533704473E-2</v>
      </c>
      <c r="J81" s="5">
        <v>-0.10032158013884666</v>
      </c>
      <c r="K81" s="5">
        <v>-2.8517625620842691E-2</v>
      </c>
      <c r="L81" s="5">
        <v>-0.15802914022757669</v>
      </c>
      <c r="M81" s="5">
        <v>-4.2180412531585144E-2</v>
      </c>
      <c r="N81" s="5">
        <v>-0.17926428305888581</v>
      </c>
      <c r="O81" s="5">
        <v>-4.7884989873741665E-2</v>
      </c>
      <c r="P81" s="5">
        <v>-0.25852669661355965</v>
      </c>
      <c r="Q81" s="5">
        <v>-4.0748487788003787E-2</v>
      </c>
      <c r="R81" s="5">
        <v>-0.23199115193657599</v>
      </c>
      <c r="S81" s="5">
        <v>-0.11273708757998366</v>
      </c>
      <c r="T81" s="5">
        <v>-0.13198690642234709</v>
      </c>
      <c r="U81" s="5">
        <v>3.8274078922810886E-2</v>
      </c>
      <c r="V81" s="5">
        <v>-2.302182460770141E-4</v>
      </c>
      <c r="W81" s="5">
        <v>-4.741940875141358E-2</v>
      </c>
      <c r="X81" s="5">
        <v>-4.2877471381045702E-2</v>
      </c>
      <c r="Y81" s="5">
        <v>5.7326498205021226E-2</v>
      </c>
      <c r="Z81" s="5">
        <v>0.18264473403318013</v>
      </c>
      <c r="AA81" s="5">
        <v>0.14061597905912573</v>
      </c>
      <c r="AB81" s="5">
        <v>-6.190593714247742E-2</v>
      </c>
      <c r="AC81" s="5">
        <v>2.6535796985420357E-2</v>
      </c>
      <c r="AD81" s="5">
        <v>1.1851441214623923</v>
      </c>
      <c r="AE81" s="5">
        <v>2.8349600331972331E-2</v>
      </c>
      <c r="AF81" s="5">
        <v>7.8929708592333198E-2</v>
      </c>
      <c r="AG81" s="5">
        <v>4.7595080458828938E-3</v>
      </c>
      <c r="AH81" s="5">
        <v>6.3980599976425079E-2</v>
      </c>
      <c r="AI81" s="5">
        <v>9.9439263271382111E-3</v>
      </c>
      <c r="AJ81" s="5">
        <v>5.4890498476224112E-2</v>
      </c>
      <c r="AK81" s="5">
        <v>0.41834751241629842</v>
      </c>
      <c r="AL81" s="5">
        <v>0.10295403986511562</v>
      </c>
      <c r="AM81" s="5">
        <v>1.1229668862038562E-2</v>
      </c>
      <c r="AN81" s="5">
        <v>0.10211674450941102</v>
      </c>
      <c r="AO81" s="5">
        <v>5.7513963860460725E-3</v>
      </c>
      <c r="AP81" s="5">
        <v>6.7628271955298674E-3</v>
      </c>
      <c r="AQ81" s="5">
        <v>6.6964007424383703E-3</v>
      </c>
      <c r="AR81" s="5">
        <v>3.3288342026060194E-2</v>
      </c>
      <c r="AS81" s="5"/>
      <c r="AT81" s="5"/>
      <c r="AU81" s="5"/>
      <c r="AV81" s="5"/>
      <c r="AW81" s="5"/>
      <c r="AX81" s="5"/>
      <c r="AY81" s="5"/>
      <c r="AZ81" s="5"/>
      <c r="BA81" s="5"/>
      <c r="BB81" s="5"/>
    </row>
    <row r="82" spans="1:54" x14ac:dyDescent="0.3">
      <c r="A82" s="5">
        <v>16230</v>
      </c>
      <c r="B82" s="5"/>
      <c r="C82" s="5">
        <v>0.21221477672326741</v>
      </c>
      <c r="D82" s="5">
        <v>-8.1027208619604704E-2</v>
      </c>
      <c r="E82" s="5">
        <v>-1.861120671318444E-2</v>
      </c>
      <c r="F82" s="5">
        <v>-9.8289742463102417E-2</v>
      </c>
      <c r="G82" s="5">
        <v>-7.0307697658382419E-3</v>
      </c>
      <c r="H82" s="5">
        <v>-0.45572152847883041</v>
      </c>
      <c r="I82" s="5">
        <v>-3.4574270158643214E-2</v>
      </c>
      <c r="J82" s="5">
        <v>-9.9499857313651185E-2</v>
      </c>
      <c r="K82" s="5">
        <v>-2.8316148301681259E-2</v>
      </c>
      <c r="L82" s="5">
        <v>-0.15709132218922672</v>
      </c>
      <c r="M82" s="5">
        <v>-4.1977979805713606E-2</v>
      </c>
      <c r="N82" s="5">
        <v>-0.17860831503561744</v>
      </c>
      <c r="O82" s="5">
        <v>-4.7764584827485204E-2</v>
      </c>
      <c r="P82" s="5">
        <v>-0.25817383426413443</v>
      </c>
      <c r="Q82" s="5">
        <v>-4.073991063816973E-2</v>
      </c>
      <c r="R82" s="5">
        <v>-0.23221126361866923</v>
      </c>
      <c r="S82" s="5">
        <v>-0.11297529979048049</v>
      </c>
      <c r="T82" s="5">
        <v>-0.13242010490959041</v>
      </c>
      <c r="U82" s="5">
        <v>3.8444638174024749E-2</v>
      </c>
      <c r="V82" s="5">
        <v>-2.3151562007882087E-4</v>
      </c>
      <c r="W82" s="5">
        <v>-4.7742790931780847E-2</v>
      </c>
      <c r="X82" s="5">
        <v>-4.322087360663724E-2</v>
      </c>
      <c r="Y82" s="5">
        <v>5.7854094423202551E-2</v>
      </c>
      <c r="Z82" s="5">
        <v>0.1845447810188692</v>
      </c>
      <c r="AA82" s="5">
        <v>0.14224821931824244</v>
      </c>
      <c r="AB82" s="5">
        <v>-6.2699438589656056E-2</v>
      </c>
      <c r="AC82" s="5">
        <v>2.6908179588604524E-2</v>
      </c>
      <c r="AD82" s="5">
        <v>1.2032222000035599</v>
      </c>
      <c r="AE82" s="5">
        <v>2.8816800826828814E-2</v>
      </c>
      <c r="AF82" s="5">
        <v>8.0327667316830692E-2</v>
      </c>
      <c r="AG82" s="5">
        <v>4.8496929322136171E-3</v>
      </c>
      <c r="AH82" s="5">
        <v>6.5272418277363589E-2</v>
      </c>
      <c r="AI82" s="5">
        <v>1.0157111539224953E-2</v>
      </c>
      <c r="AJ82" s="5">
        <v>5.6136088493809265E-2</v>
      </c>
      <c r="AK82" s="5">
        <v>0.42836753213426171</v>
      </c>
      <c r="AL82" s="5">
        <v>0.10555015457841162</v>
      </c>
      <c r="AM82" s="5">
        <v>1.1527106651175038E-2</v>
      </c>
      <c r="AN82" s="5">
        <v>0.10495181877578164</v>
      </c>
      <c r="AO82" s="5">
        <v>5.9184465969127423E-3</v>
      </c>
      <c r="AP82" s="5">
        <v>6.9679646424384888E-3</v>
      </c>
      <c r="AQ82" s="5">
        <v>6.9081872398066247E-3</v>
      </c>
      <c r="AR82" s="5">
        <v>3.4384416556748829E-2</v>
      </c>
      <c r="AS82" s="5"/>
      <c r="AT82" s="5"/>
      <c r="AU82" s="5"/>
      <c r="AV82" s="5"/>
      <c r="AW82" s="5"/>
      <c r="AX82" s="5"/>
      <c r="AY82" s="5"/>
      <c r="AZ82" s="5"/>
      <c r="BA82" s="5"/>
      <c r="BB82" s="5"/>
    </row>
    <row r="83" spans="1:54" x14ac:dyDescent="0.3">
      <c r="A83" s="5">
        <v>16220</v>
      </c>
      <c r="B83" s="5"/>
      <c r="C83" s="5">
        <v>0.23940129831381959</v>
      </c>
      <c r="D83" s="5">
        <v>-7.9804606659789529E-2</v>
      </c>
      <c r="E83" s="5">
        <v>-1.8350839120869655E-2</v>
      </c>
      <c r="F83" s="5">
        <v>-9.7023141904241841E-2</v>
      </c>
      <c r="G83" s="5">
        <v>-6.947958168177901E-3</v>
      </c>
      <c r="H83" s="5">
        <v>-0.45086081632201286</v>
      </c>
      <c r="I83" s="5">
        <v>-3.4244123487446286E-2</v>
      </c>
      <c r="J83" s="5">
        <v>-9.8661347337549971E-2</v>
      </c>
      <c r="K83" s="5">
        <v>-2.8109413673807249E-2</v>
      </c>
      <c r="L83" s="5">
        <v>-0.15612207367687578</v>
      </c>
      <c r="M83" s="5">
        <v>-4.176665063023647E-2</v>
      </c>
      <c r="N83" s="5">
        <v>-0.17791283846368589</v>
      </c>
      <c r="O83" s="5">
        <v>-4.7633295827204082E-2</v>
      </c>
      <c r="P83" s="5">
        <v>-0.25776110121190177</v>
      </c>
      <c r="Q83" s="5">
        <v>-4.0721829665687485E-2</v>
      </c>
      <c r="R83" s="5">
        <v>-0.23237750666383147</v>
      </c>
      <c r="S83" s="5">
        <v>-0.11318775608632754</v>
      </c>
      <c r="T83" s="5">
        <v>-0.13282400587529625</v>
      </c>
      <c r="U83" s="5">
        <v>3.8607056336593046E-2</v>
      </c>
      <c r="V83" s="5">
        <v>-2.327668075412154E-4</v>
      </c>
      <c r="W83" s="5">
        <v>-4.8057368094258493E-2</v>
      </c>
      <c r="X83" s="5">
        <v>-4.3557078508078585E-2</v>
      </c>
      <c r="Y83" s="5">
        <v>5.8373257575988012E-2</v>
      </c>
      <c r="Z83" s="5">
        <v>0.18642229146199574</v>
      </c>
      <c r="AA83" s="5">
        <v>0.14386686591241532</v>
      </c>
      <c r="AB83" s="5">
        <v>-6.3488797673919392E-2</v>
      </c>
      <c r="AC83" s="5">
        <v>2.7279657972248749E-2</v>
      </c>
      <c r="AD83" s="5">
        <v>1.2213025097571655</v>
      </c>
      <c r="AE83" s="5">
        <v>2.9285163681417231E-2</v>
      </c>
      <c r="AF83" s="5">
        <v>8.1732202491570261E-2</v>
      </c>
      <c r="AG83" s="5">
        <v>4.9404912358232906E-3</v>
      </c>
      <c r="AH83" s="5">
        <v>6.6575607823404909E-2</v>
      </c>
      <c r="AI83" s="5">
        <v>1.037258290369053E-2</v>
      </c>
      <c r="AJ83" s="5">
        <v>5.739734702513849E-2</v>
      </c>
      <c r="AK83" s="5">
        <v>0.4385316355910085</v>
      </c>
      <c r="AL83" s="5">
        <v>0.10818815437092497</v>
      </c>
      <c r="AM83" s="5">
        <v>1.1829853370807998E-2</v>
      </c>
      <c r="AN83" s="5">
        <v>0.10784226454144222</v>
      </c>
      <c r="AO83" s="5">
        <v>6.0890357181409204E-3</v>
      </c>
      <c r="AP83" s="5">
        <v>7.1777822012242696E-3</v>
      </c>
      <c r="AQ83" s="5">
        <v>7.1251463724092108E-3</v>
      </c>
      <c r="AR83" s="5">
        <v>3.5509006142969216E-2</v>
      </c>
      <c r="AS83" s="5"/>
      <c r="AT83" s="5"/>
      <c r="AU83" s="5"/>
      <c r="AV83" s="5"/>
      <c r="AW83" s="5"/>
      <c r="AX83" s="5"/>
      <c r="AY83" s="5"/>
      <c r="AZ83" s="5"/>
      <c r="BA83" s="5"/>
      <c r="BB83" s="5"/>
    </row>
    <row r="84" spans="1:54" x14ac:dyDescent="0.3">
      <c r="A84" s="5">
        <v>16210</v>
      </c>
      <c r="B84" s="5"/>
      <c r="C84" s="5">
        <v>0.26690850017829343</v>
      </c>
      <c r="D84" s="5">
        <v>-7.8581359757550234E-2</v>
      </c>
      <c r="E84" s="5">
        <v>-1.8089731299494805E-2</v>
      </c>
      <c r="F84" s="5">
        <v>-9.5749731359108359E-2</v>
      </c>
      <c r="G84" s="5">
        <v>-6.8644683459764726E-3</v>
      </c>
      <c r="H84" s="5">
        <v>-0.44594483193059953</v>
      </c>
      <c r="I84" s="5">
        <v>-3.3909007980634023E-2</v>
      </c>
      <c r="J84" s="5">
        <v>-9.7806546822417628E-2</v>
      </c>
      <c r="K84" s="5">
        <v>-2.7897545815795687E-2</v>
      </c>
      <c r="L84" s="5">
        <v>-0.1551219787944989</v>
      </c>
      <c r="M84" s="5">
        <v>-4.1546551291976451E-2</v>
      </c>
      <c r="N84" s="5">
        <v>-0.17717825715092897</v>
      </c>
      <c r="O84" s="5">
        <v>-4.7491193767207326E-2</v>
      </c>
      <c r="P84" s="5">
        <v>-0.25728867492499219</v>
      </c>
      <c r="Q84" s="5">
        <v>-4.0694239954553527E-2</v>
      </c>
      <c r="R84" s="5">
        <v>-0.23248966494135317</v>
      </c>
      <c r="S84" s="5">
        <v>-0.11337426063004459</v>
      </c>
      <c r="T84" s="5">
        <v>-0.13319827572838319</v>
      </c>
      <c r="U84" s="5">
        <v>3.8761207382847294E-2</v>
      </c>
      <c r="V84" s="5">
        <v>-2.3397088231479377E-4</v>
      </c>
      <c r="W84" s="5">
        <v>-4.836291701116921E-2</v>
      </c>
      <c r="X84" s="5">
        <v>-4.3885857295190595E-2</v>
      </c>
      <c r="Y84" s="5">
        <v>5.8883649599695609E-2</v>
      </c>
      <c r="Z84" s="5">
        <v>0.18827610007366741</v>
      </c>
      <c r="AA84" s="5">
        <v>0.14547096642285168</v>
      </c>
      <c r="AB84" s="5">
        <v>-6.4273577047905039E-2</v>
      </c>
      <c r="AC84" s="5">
        <v>2.7650039948968148E-2</v>
      </c>
      <c r="AD84" s="5">
        <v>1.2393764057964423</v>
      </c>
      <c r="AE84" s="5">
        <v>2.9754484564668549E-2</v>
      </c>
      <c r="AF84" s="5">
        <v>8.3142764056432353E-2</v>
      </c>
      <c r="AG84" s="5">
        <v>5.031871708579683E-3</v>
      </c>
      <c r="AH84" s="5">
        <v>6.7889785807608752E-2</v>
      </c>
      <c r="AI84" s="5">
        <v>1.0590288629806014E-2</v>
      </c>
      <c r="AJ84" s="5">
        <v>5.8674042081422829E-2</v>
      </c>
      <c r="AK84" s="5">
        <v>0.44883855819516388</v>
      </c>
      <c r="AL84" s="5">
        <v>0.11086787631578862</v>
      </c>
      <c r="AM84" s="5">
        <v>1.2137910255629788E-2</v>
      </c>
      <c r="AN84" s="5">
        <v>0.11078829322805531</v>
      </c>
      <c r="AO84" s="5">
        <v>6.2631885670390158E-3</v>
      </c>
      <c r="AP84" s="5">
        <v>7.3923262675104299E-3</v>
      </c>
      <c r="AQ84" s="5">
        <v>7.3473432530116898E-3</v>
      </c>
      <c r="AR84" s="5">
        <v>3.6662540933492568E-2</v>
      </c>
      <c r="AS84" s="5"/>
      <c r="AT84" s="5"/>
      <c r="AU84" s="5"/>
      <c r="AV84" s="5"/>
      <c r="AW84" s="5"/>
      <c r="AX84" s="5"/>
      <c r="AY84" s="5"/>
      <c r="AZ84" s="5"/>
      <c r="BA84" s="5"/>
      <c r="BB84" s="5"/>
    </row>
    <row r="85" spans="1:54" x14ac:dyDescent="0.3">
      <c r="A85" s="5">
        <v>16200</v>
      </c>
      <c r="B85" s="5"/>
      <c r="C85" s="5">
        <v>0.29472696599469417</v>
      </c>
      <c r="D85" s="5">
        <v>-7.7358033165037005E-2</v>
      </c>
      <c r="E85" s="5">
        <v>-1.7828011471354009E-2</v>
      </c>
      <c r="F85" s="5">
        <v>-9.4470169517185038E-2</v>
      </c>
      <c r="G85" s="5">
        <v>-6.780345429208595E-3</v>
      </c>
      <c r="H85" s="5">
        <v>-0.44097633188917379</v>
      </c>
      <c r="I85" s="5">
        <v>-3.35691172022025E-2</v>
      </c>
      <c r="J85" s="5">
        <v>-9.6935960765756751E-2</v>
      </c>
      <c r="K85" s="5">
        <v>-2.7680671783920176E-2</v>
      </c>
      <c r="L85" s="5">
        <v>-0.15409164100004957</v>
      </c>
      <c r="M85" s="5">
        <v>-4.1317813877442815E-2</v>
      </c>
      <c r="N85" s="5">
        <v>-0.1764050016646711</v>
      </c>
      <c r="O85" s="5">
        <v>-4.733835708925975E-2</v>
      </c>
      <c r="P85" s="5">
        <v>-0.25675677485023352</v>
      </c>
      <c r="Q85" s="5">
        <v>-4.0657143248954267E-2</v>
      </c>
      <c r="R85" s="5">
        <v>-0.23254755961482915</v>
      </c>
      <c r="S85" s="5">
        <v>-0.11353463497775911</v>
      </c>
      <c r="T85" s="5">
        <v>-0.13354259989010081</v>
      </c>
      <c r="U85" s="5">
        <v>3.890697026495659E-2</v>
      </c>
      <c r="V85" s="5">
        <v>-2.3512694416966671E-4</v>
      </c>
      <c r="W85" s="5">
        <v>-4.8659218800407654E-2</v>
      </c>
      <c r="X85" s="5">
        <v>-4.4206984071578762E-2</v>
      </c>
      <c r="Y85" s="5">
        <v>5.9384934746785224E-2</v>
      </c>
      <c r="Z85" s="5">
        <v>0.19010504352071483</v>
      </c>
      <c r="AA85" s="5">
        <v>0.14705956544853208</v>
      </c>
      <c r="AB85" s="5">
        <v>-6.505333596577223E-2</v>
      </c>
      <c r="AC85" s="5">
        <v>2.8019130947204041E-2</v>
      </c>
      <c r="AD85" s="5">
        <v>1.2574350944832575</v>
      </c>
      <c r="AE85" s="5">
        <v>3.0224554577096448E-2</v>
      </c>
      <c r="AF85" s="5">
        <v>8.4558786471135405E-2</v>
      </c>
      <c r="AG85" s="5">
        <v>5.1238020094474509E-3</v>
      </c>
      <c r="AH85" s="5">
        <v>6.9214552738747437E-2</v>
      </c>
      <c r="AI85" s="5">
        <v>1.0810174056927392E-2</v>
      </c>
      <c r="AJ85" s="5">
        <v>5.9965924542313268E-2</v>
      </c>
      <c r="AK85" s="5">
        <v>0.45928689724647576</v>
      </c>
      <c r="AL85" s="5">
        <v>0.11358912233035859</v>
      </c>
      <c r="AM85" s="5">
        <v>1.2451274668139905E-2</v>
      </c>
      <c r="AN85" s="5">
        <v>0.1137900816636979</v>
      </c>
      <c r="AO85" s="5">
        <v>6.4409281100965502E-3</v>
      </c>
      <c r="AP85" s="5">
        <v>7.6116412600130898E-3</v>
      </c>
      <c r="AQ85" s="5">
        <v>7.5748413297133362E-3</v>
      </c>
      <c r="AR85" s="5">
        <v>3.7845444792842381E-2</v>
      </c>
      <c r="AS85" s="5"/>
      <c r="AT85" s="5"/>
      <c r="AU85" s="5"/>
      <c r="AV85" s="5"/>
      <c r="AW85" s="5"/>
      <c r="AX85" s="5"/>
      <c r="AY85" s="5"/>
      <c r="AZ85" s="5"/>
      <c r="BA85" s="5"/>
      <c r="BB85" s="5"/>
    </row>
    <row r="86" spans="1:54" x14ac:dyDescent="0.3">
      <c r="A86" s="5">
        <v>16190</v>
      </c>
      <c r="B86" s="5"/>
      <c r="C86" s="5">
        <v>0.32284696716804645</v>
      </c>
      <c r="D86" s="5">
        <v>-7.613518500087349E-2</v>
      </c>
      <c r="E86" s="5">
        <v>-1.7565806788789714E-2</v>
      </c>
      <c r="F86" s="5">
        <v>-9.3185112369310596E-2</v>
      </c>
      <c r="G86" s="5">
        <v>-6.6956345592729376E-3</v>
      </c>
      <c r="H86" s="5">
        <v>-0.43595808615379872</v>
      </c>
      <c r="I86" s="5">
        <v>-3.3224646628410993E-2</v>
      </c>
      <c r="J86" s="5">
        <v>-9.6050102042587404E-2</v>
      </c>
      <c r="K86" s="5">
        <v>-2.7458921483105435E-2</v>
      </c>
      <c r="L86" s="5">
        <v>-0.15303168249324761</v>
      </c>
      <c r="M86" s="5">
        <v>-4.1080576140928658E-2</v>
      </c>
      <c r="N86" s="5">
        <v>-0.17559352891912516</v>
      </c>
      <c r="O86" s="5">
        <v>-4.7174871714769494E-2</v>
      </c>
      <c r="P86" s="5">
        <v>-0.25616566228634163</v>
      </c>
      <c r="Q86" s="5">
        <v>-4.0610547971788508E-2</v>
      </c>
      <c r="R86" s="5">
        <v>-0.23255104946637059</v>
      </c>
      <c r="S86" s="5">
        <v>-0.11366871834034224</v>
      </c>
      <c r="T86" s="5">
        <v>-0.13385668321488842</v>
      </c>
      <c r="U86" s="5">
        <v>3.9044229067721613E-2</v>
      </c>
      <c r="V86" s="5">
        <v>-2.3623411987854331E-4</v>
      </c>
      <c r="W86" s="5">
        <v>-4.8946059176982588E-2</v>
      </c>
      <c r="X86" s="5">
        <v>-4.4520236082098985E-2</v>
      </c>
      <c r="Y86" s="5">
        <v>5.987677993473163E-2</v>
      </c>
      <c r="Z86" s="5">
        <v>0.19190796156346307</v>
      </c>
      <c r="AA86" s="5">
        <v>0.14863170547616419</v>
      </c>
      <c r="AB86" s="5">
        <v>-6.5827630651167104E-2</v>
      </c>
      <c r="AC86" s="5">
        <v>2.8386734156911751E-2</v>
      </c>
      <c r="AD86" s="5">
        <v>1.2754696391782412</v>
      </c>
      <c r="AE86" s="5">
        <v>3.0695160362028556E-2</v>
      </c>
      <c r="AF86" s="5">
        <v>8.5979688936784551E-2</v>
      </c>
      <c r="AG86" s="5">
        <v>5.216248711499458E-3</v>
      </c>
      <c r="AH86" s="5">
        <v>7.0549492436989852E-2</v>
      </c>
      <c r="AI86" s="5">
        <v>1.1032181636609923E-2</v>
      </c>
      <c r="AJ86" s="5">
        <v>6.1272727952934369E-2</v>
      </c>
      <c r="AK86" s="5">
        <v>0.4698751095366111</v>
      </c>
      <c r="AL86" s="5">
        <v>0.1163516583657084</v>
      </c>
      <c r="AM86" s="5">
        <v>1.2769939985627646E-2</v>
      </c>
      <c r="AN86" s="5">
        <v>0.1168477708314837</v>
      </c>
      <c r="AO86" s="5">
        <v>6.6222753802948117E-3</v>
      </c>
      <c r="AP86" s="5">
        <v>7.8357695099277192E-3</v>
      </c>
      <c r="AQ86" s="5">
        <v>7.8077022647280239E-3</v>
      </c>
      <c r="AR86" s="5">
        <v>3.9058134651710277E-2</v>
      </c>
      <c r="AS86" s="5"/>
      <c r="AT86" s="5"/>
      <c r="AU86" s="5"/>
      <c r="AV86" s="5"/>
      <c r="AW86" s="5"/>
      <c r="AX86" s="5"/>
      <c r="AY86" s="5"/>
      <c r="AZ86" s="5"/>
      <c r="BA86" s="5"/>
      <c r="BB86" s="5"/>
    </row>
    <row r="87" spans="1:54" x14ac:dyDescent="0.3">
      <c r="A87" s="5">
        <v>16180</v>
      </c>
      <c r="B87" s="5"/>
      <c r="C87" s="5">
        <v>0.35125846669550781</v>
      </c>
      <c r="D87" s="5">
        <v>-7.4913365825826056E-2</v>
      </c>
      <c r="E87" s="5">
        <v>-1.7303243229482047E-2</v>
      </c>
      <c r="F87" s="5">
        <v>-9.1895212632721754E-2</v>
      </c>
      <c r="G87" s="5">
        <v>-6.6103808474406358E-3</v>
      </c>
      <c r="H87" s="5">
        <v>-0.43089287540313315</v>
      </c>
      <c r="I87" s="5">
        <v>-3.2875793455381067E-2</v>
      </c>
      <c r="J87" s="5">
        <v>-9.5149490890360913E-2</v>
      </c>
      <c r="K87" s="5">
        <v>-2.7232427534975474E-2</v>
      </c>
      <c r="L87" s="5">
        <v>-0.15194274358279114</v>
      </c>
      <c r="M87" s="5">
        <v>-4.0834981366118343E-2</v>
      </c>
      <c r="N87" s="5">
        <v>-0.17474432173193635</v>
      </c>
      <c r="O87" s="5">
        <v>-4.7000830968136779E-2</v>
      </c>
      <c r="P87" s="5">
        <v>-0.25551564020778883</v>
      </c>
      <c r="Q87" s="5">
        <v>-4.0554469235427978E-2</v>
      </c>
      <c r="R87" s="5">
        <v>-0.23250003117822554</v>
      </c>
      <c r="S87" s="5">
        <v>-0.11377636782536318</v>
      </c>
      <c r="T87" s="5">
        <v>-0.13414025039139052</v>
      </c>
      <c r="U87" s="5">
        <v>3.9172873156601437E-2</v>
      </c>
      <c r="V87" s="5">
        <v>-2.3729156427834122E-4</v>
      </c>
      <c r="W87" s="5">
        <v>-4.9223228701843584E-2</v>
      </c>
      <c r="X87" s="5">
        <v>-4.4825393959582113E-2</v>
      </c>
      <c r="Y87" s="5">
        <v>6.0358855096361977E-2</v>
      </c>
      <c r="Z87" s="5">
        <v>0.19368369820633136</v>
      </c>
      <c r="AA87" s="5">
        <v>0.15018642776634666</v>
      </c>
      <c r="AB87" s="5">
        <v>-6.6596014675062792E-2</v>
      </c>
      <c r="AC87" s="5">
        <v>2.875265068059138E-2</v>
      </c>
      <c r="AD87" s="5">
        <v>1.2934709662342327</v>
      </c>
      <c r="AE87" s="5">
        <v>3.116608422452118E-2</v>
      </c>
      <c r="AF87" s="5">
        <v>8.7404875640748225E-2</v>
      </c>
      <c r="AG87" s="5">
        <v>5.309177310408573E-3</v>
      </c>
      <c r="AH87" s="5">
        <v>7.1894172049788305E-2</v>
      </c>
      <c r="AI87" s="5">
        <v>1.1256250917786566E-2</v>
      </c>
      <c r="AJ87" s="5">
        <v>6.2594168336641484E-2</v>
      </c>
      <c r="AK87" s="5">
        <v>0.4806015090545423</v>
      </c>
      <c r="AL87" s="5">
        <v>0.11915521361642678</v>
      </c>
      <c r="AM87" s="5">
        <v>1.3093895488587973E-2</v>
      </c>
      <c r="AN87" s="5">
        <v>0.11996146462235187</v>
      </c>
      <c r="AO87" s="5">
        <v>6.8072493940548968E-3</v>
      </c>
      <c r="AP87" s="5">
        <v>8.0647511490770617E-3</v>
      </c>
      <c r="AQ87" s="5">
        <v>8.0459858110335947E-3</v>
      </c>
      <c r="AR87" s="5">
        <v>4.0301019841847079E-2</v>
      </c>
      <c r="AS87" s="5"/>
      <c r="AT87" s="5"/>
      <c r="AU87" s="5"/>
      <c r="AV87" s="5"/>
      <c r="AW87" s="5"/>
      <c r="AX87" s="5"/>
      <c r="AY87" s="5"/>
      <c r="AZ87" s="5"/>
      <c r="BA87" s="5"/>
      <c r="BB87" s="5"/>
    </row>
    <row r="88" spans="1:54" x14ac:dyDescent="0.3">
      <c r="A88" s="5">
        <v>16170</v>
      </c>
      <c r="B88" s="5"/>
      <c r="C88" s="5">
        <v>0.37995112337298276</v>
      </c>
      <c r="D88" s="5">
        <v>-7.3693118231834109E-2</v>
      </c>
      <c r="E88" s="5">
        <v>-1.7040445494132164E-2</v>
      </c>
      <c r="F88" s="5">
        <v>-9.0601119184976223E-2</v>
      </c>
      <c r="G88" s="5">
        <v>-6.5246293336624515E-3</v>
      </c>
      <c r="H88" s="5">
        <v>-0.42578348839488889</v>
      </c>
      <c r="I88" s="5">
        <v>-3.2522756405779146E-2</v>
      </c>
      <c r="J88" s="5">
        <v>-9.4234654387638381E-2</v>
      </c>
      <c r="K88" s="5">
        <v>-2.7001325143187017E-2</v>
      </c>
      <c r="L88" s="5">
        <v>-0.15082548203389662</v>
      </c>
      <c r="M88" s="5">
        <v>-4.0581178221399686E-2</v>
      </c>
      <c r="N88" s="5">
        <v>-0.17385788835045268</v>
      </c>
      <c r="O88" s="5">
        <v>-4.6816335491351307E-2</v>
      </c>
      <c r="P88" s="5">
        <v>-0.2548070530394278</v>
      </c>
      <c r="Q88" s="5">
        <v>-4.0488928844664838E-2</v>
      </c>
      <c r="R88" s="5">
        <v>-0.23239443957116485</v>
      </c>
      <c r="S88" s="5">
        <v>-0.11385745865938683</v>
      </c>
      <c r="T88" s="5">
        <v>-0.13439304632289961</v>
      </c>
      <c r="U88" s="5">
        <v>3.9292797320718581E-2</v>
      </c>
      <c r="V88" s="5">
        <v>-2.3829846130857569E-4</v>
      </c>
      <c r="W88" s="5">
        <v>-4.9490523027604039E-2</v>
      </c>
      <c r="X88" s="5">
        <v>-4.5122241970451303E-2</v>
      </c>
      <c r="Y88" s="5">
        <v>6.0830833531176035E-2</v>
      </c>
      <c r="Z88" s="5">
        <v>0.19543110285978685</v>
      </c>
      <c r="AA88" s="5">
        <v>0.15172277325494593</v>
      </c>
      <c r="AB88" s="5">
        <v>-6.7358039343104997E-2</v>
      </c>
      <c r="AC88" s="5">
        <v>2.9116679689541243E-2</v>
      </c>
      <c r="AD88" s="5">
        <v>1.3114298712699122</v>
      </c>
      <c r="AE88" s="5">
        <v>3.1637104257946927E-2</v>
      </c>
      <c r="AF88" s="5">
        <v>8.8833736025036775E-2</v>
      </c>
      <c r="AG88" s="5">
        <v>5.4025522344427132E-3</v>
      </c>
      <c r="AH88" s="5">
        <v>7.3248142088450874E-2</v>
      </c>
      <c r="AI88" s="5">
        <v>1.1482318535111153E-2</v>
      </c>
      <c r="AJ88" s="5">
        <v>6.3929944024216562E-2</v>
      </c>
      <c r="AK88" s="5">
        <v>0.4914642648028808</v>
      </c>
      <c r="AL88" s="5">
        <v>0.12199947975249711</v>
      </c>
      <c r="AM88" s="5">
        <v>1.3423126250779511E-2</v>
      </c>
      <c r="AN88" s="5">
        <v>0.12313122859402403</v>
      </c>
      <c r="AO88" s="5">
        <v>6.9958670679351586E-3</v>
      </c>
      <c r="AP88" s="5">
        <v>8.2986239969435813E-3</v>
      </c>
      <c r="AQ88" s="5">
        <v>8.2897496869953607E-3</v>
      </c>
      <c r="AR88" s="5">
        <v>4.1574501415835616E-2</v>
      </c>
      <c r="AS88" s="5"/>
      <c r="AT88" s="5"/>
      <c r="AU88" s="5"/>
      <c r="AV88" s="5"/>
      <c r="AW88" s="5"/>
      <c r="AX88" s="5"/>
      <c r="AY88" s="5"/>
      <c r="AZ88" s="5"/>
      <c r="BA88" s="5"/>
      <c r="BB88" s="5"/>
    </row>
    <row r="89" spans="1:54" x14ac:dyDescent="0.3">
      <c r="A89" s="5">
        <v>16160</v>
      </c>
      <c r="B89" s="5"/>
      <c r="C89" s="5">
        <v>0.40891429634358073</v>
      </c>
      <c r="D89" s="5">
        <v>-7.2474976444821537E-2</v>
      </c>
      <c r="E89" s="5">
        <v>-1.6777536906659275E-2</v>
      </c>
      <c r="F89" s="5">
        <v>-8.9303476507465715E-2</v>
      </c>
      <c r="G89" s="5">
        <v>-6.4384249457891587E-3</v>
      </c>
      <c r="H89" s="5">
        <v>-0.42063271933125745</v>
      </c>
      <c r="I89" s="5">
        <v>-3.2165735534855244E-2</v>
      </c>
      <c r="J89" s="5">
        <v>-9.3306125927279077E-2</v>
      </c>
      <c r="K89" s="5">
        <v>-2.6765751956243162E-2</v>
      </c>
      <c r="L89" s="5">
        <v>-0.14968057239710786</v>
      </c>
      <c r="M89" s="5">
        <v>-4.03193206090839E-2</v>
      </c>
      <c r="N89" s="5">
        <v>-0.17293476194835794</v>
      </c>
      <c r="O89" s="5">
        <v>-4.6621493149939616E-2</v>
      </c>
      <c r="P89" s="5">
        <v>-0.25404028638202741</v>
      </c>
      <c r="Q89" s="5">
        <v>-4.0413955291807371E-2</v>
      </c>
      <c r="R89" s="5">
        <v>-0.23223424779905236</v>
      </c>
      <c r="S89" s="5">
        <v>-0.11391188439016645</v>
      </c>
      <c r="T89" s="5">
        <v>-0.1346148364865217</v>
      </c>
      <c r="U89" s="5">
        <v>3.9403901910592551E-2</v>
      </c>
      <c r="V89" s="5">
        <v>-2.3925402502481167E-4</v>
      </c>
      <c r="W89" s="5">
        <v>-4.9747743140774778E-2</v>
      </c>
      <c r="X89" s="5">
        <v>-4.541056825886982E-2</v>
      </c>
      <c r="Y89" s="5">
        <v>6.129239225715867E-2</v>
      </c>
      <c r="Z89" s="5">
        <v>0.19714903151217117</v>
      </c>
      <c r="AA89" s="5">
        <v>0.15323978346862693</v>
      </c>
      <c r="AB89" s="5">
        <v>-6.8113254092070058E-2</v>
      </c>
      <c r="AC89" s="5">
        <v>2.9478618585207367E-2</v>
      </c>
      <c r="AD89" s="5">
        <v>1.329337025720301</v>
      </c>
      <c r="AE89" s="5">
        <v>3.2107994478236507E-2</v>
      </c>
      <c r="AF89" s="5">
        <v>9.0265645078319939E-2</v>
      </c>
      <c r="AG89" s="5">
        <v>5.4963368559846409E-3</v>
      </c>
      <c r="AH89" s="5">
        <v>7.4610936485857551E-2</v>
      </c>
      <c r="AI89" s="5">
        <v>1.1710318200568209E-2</v>
      </c>
      <c r="AJ89" s="5">
        <v>6.5279735500209837E-2</v>
      </c>
      <c r="AK89" s="5">
        <v>0.50246139873158391</v>
      </c>
      <c r="AL89" s="5">
        <v>0.1248841101750566</v>
      </c>
      <c r="AM89" s="5">
        <v>1.3757613031141702E-2</v>
      </c>
      <c r="AN89" s="5">
        <v>0.1263570887381498</v>
      </c>
      <c r="AO89" s="5">
        <v>7.188143135192916E-3</v>
      </c>
      <c r="AP89" s="5">
        <v>8.5374234467143727E-3</v>
      </c>
      <c r="AQ89" s="5">
        <v>8.539049449077107E-3</v>
      </c>
      <c r="AR89" s="5">
        <v>4.2878971452185763E-2</v>
      </c>
      <c r="AS89" s="5"/>
      <c r="AT89" s="5"/>
      <c r="AU89" s="5"/>
      <c r="AV89" s="5"/>
      <c r="AW89" s="5"/>
      <c r="AX89" s="5"/>
      <c r="AY89" s="5"/>
      <c r="AZ89" s="5"/>
      <c r="BA89" s="5"/>
      <c r="BB89" s="5"/>
    </row>
    <row r="90" spans="1:54" x14ac:dyDescent="0.3">
      <c r="A90" s="5">
        <v>16150</v>
      </c>
      <c r="B90" s="5"/>
      <c r="C90" s="5">
        <v>0.43813704998765696</v>
      </c>
      <c r="D90" s="5">
        <v>-7.1259465941694106E-2</v>
      </c>
      <c r="E90" s="5">
        <v>-1.651463931702421E-2</v>
      </c>
      <c r="F90" s="5">
        <v>-8.8002924139203409E-2</v>
      </c>
      <c r="G90" s="5">
        <v>-6.351812459258181E-3</v>
      </c>
      <c r="H90" s="5">
        <v>-0.41544336523690062</v>
      </c>
      <c r="I90" s="5">
        <v>-3.1804932036110609E-2</v>
      </c>
      <c r="J90" s="5">
        <v>-9.2364444684896019E-2</v>
      </c>
      <c r="K90" s="5">
        <v>-2.6525847927984753E-2</v>
      </c>
      <c r="L90" s="5">
        <v>-0.14850870531933941</v>
      </c>
      <c r="M90" s="5">
        <v>-4.0049567508746914E-2</v>
      </c>
      <c r="N90" s="5">
        <v>-0.17197550009335161</v>
      </c>
      <c r="O90" s="5">
        <v>-4.6416418930378622E-2</v>
      </c>
      <c r="P90" s="5">
        <v>-0.25321576668895818</v>
      </c>
      <c r="Q90" s="5">
        <v>-4.0329583743898008E-2</v>
      </c>
      <c r="R90" s="5">
        <v>-0.2320194674990918</v>
      </c>
      <c r="S90" s="5">
        <v>-0.11393955706831263</v>
      </c>
      <c r="T90" s="5">
        <v>-0.13480540727039103</v>
      </c>
      <c r="U90" s="5">
        <v>3.9506092970359591E-2</v>
      </c>
      <c r="V90" s="5">
        <v>-2.4015750058548331E-4</v>
      </c>
      <c r="W90" s="5">
        <v>-4.9994695600121611E-2</v>
      </c>
      <c r="X90" s="5">
        <v>-4.5690165089047802E-2</v>
      </c>
      <c r="Y90" s="5">
        <v>6.1743212362586307E-2</v>
      </c>
      <c r="Z90" s="5">
        <v>0.19883634790984134</v>
      </c>
      <c r="AA90" s="5">
        <v>0.1547365014534485</v>
      </c>
      <c r="AB90" s="5">
        <v>-6.8861206895020649E-2</v>
      </c>
      <c r="AC90" s="5">
        <v>2.9838263165490826E-2</v>
      </c>
      <c r="AD90" s="5">
        <v>1.3471829836599178</v>
      </c>
      <c r="AE90" s="5">
        <v>3.2578524965738417E-2</v>
      </c>
      <c r="AF90" s="5">
        <v>9.1699963651683633E-2</v>
      </c>
      <c r="AG90" s="5">
        <v>5.5904935045949207E-3</v>
      </c>
      <c r="AH90" s="5">
        <v>7.5982072675768314E-2</v>
      </c>
      <c r="AI90" s="5">
        <v>1.1940180698445975E-2</v>
      </c>
      <c r="AJ90" s="5">
        <v>6.6643205267110234E-2</v>
      </c>
      <c r="AK90" s="5">
        <v>0.51359078379545109</v>
      </c>
      <c r="AL90" s="5">
        <v>0.12780871929784768</v>
      </c>
      <c r="AM90" s="5">
        <v>1.4097332167785668E-2</v>
      </c>
      <c r="AN90" s="5">
        <v>0.12963903025775089</v>
      </c>
      <c r="AO90" s="5">
        <v>7.3840900623293919E-3</v>
      </c>
      <c r="AP90" s="5">
        <v>8.7811823504753434E-3</v>
      </c>
      <c r="AQ90" s="5">
        <v>8.7939383627604079E-3</v>
      </c>
      <c r="AR90" s="5">
        <v>4.421481234624304E-2</v>
      </c>
      <c r="AS90" s="5"/>
      <c r="AT90" s="5"/>
      <c r="AU90" s="5"/>
      <c r="AV90" s="5"/>
      <c r="AW90" s="5"/>
      <c r="AX90" s="5"/>
      <c r="AY90" s="5"/>
      <c r="AZ90" s="5"/>
      <c r="BA90" s="5"/>
      <c r="BB90" s="5"/>
    </row>
    <row r="91" spans="1:54" x14ac:dyDescent="0.3">
      <c r="A91" s="5">
        <v>16140</v>
      </c>
      <c r="B91" s="5"/>
      <c r="C91" s="5">
        <v>0.46760815915392223</v>
      </c>
      <c r="D91" s="5">
        <v>-7.0047103081894865E-2</v>
      </c>
      <c r="E91" s="5">
        <v>-1.6251873006788313E-2</v>
      </c>
      <c r="F91" s="5">
        <v>-8.6700096141556521E-2</v>
      </c>
      <c r="G91" s="5">
        <v>-6.2648364572992664E-3</v>
      </c>
      <c r="H91" s="5">
        <v>-0.41021822335306474</v>
      </c>
      <c r="I91" s="5">
        <v>-3.1440548046865309E-2</v>
      </c>
      <c r="J91" s="5">
        <v>-9.1410155083335012E-2</v>
      </c>
      <c r="K91" s="5">
        <v>-2.6281755175961947E-2</v>
      </c>
      <c r="L91" s="5">
        <v>-0.14731058683814865</v>
      </c>
      <c r="M91" s="5">
        <v>-3.9772082814916343E-2</v>
      </c>
      <c r="N91" s="5">
        <v>-0.17098068418661072</v>
      </c>
      <c r="O91" s="5">
        <v>-4.6201234829105708E-2</v>
      </c>
      <c r="P91" s="5">
        <v>-0.25233396089434756</v>
      </c>
      <c r="Q91" s="5">
        <v>-4.0235856022040536E-2</v>
      </c>
      <c r="R91" s="5">
        <v>-0.23175014889730883</v>
      </c>
      <c r="S91" s="5">
        <v>-0.1139404074080532</v>
      </c>
      <c r="T91" s="5">
        <v>-0.1349645662882904</v>
      </c>
      <c r="U91" s="5">
        <v>3.9599282364241803E-2</v>
      </c>
      <c r="V91" s="5">
        <v>-2.4100816521040362E-4</v>
      </c>
      <c r="W91" s="5">
        <v>-5.0231192770764377E-2</v>
      </c>
      <c r="X91" s="5">
        <v>-4.5960829085340715E-2</v>
      </c>
      <c r="Y91" s="5">
        <v>6.2182979357321366E-2</v>
      </c>
      <c r="Z91" s="5">
        <v>0.20049192474406657</v>
      </c>
      <c r="AA91" s="5">
        <v>0.15621197271539272</v>
      </c>
      <c r="AB91" s="5">
        <v>-6.9601444674721541E-2</v>
      </c>
      <c r="AC91" s="5">
        <v>3.0195407795859785E-2</v>
      </c>
      <c r="AD91" s="5">
        <v>1.364958188894188</v>
      </c>
      <c r="AE91" s="5">
        <v>3.3048462014650851E-2</v>
      </c>
      <c r="AF91" s="5">
        <v>9.3136038798188464E-2</v>
      </c>
      <c r="AG91" s="5">
        <v>5.6849834816353282E-3</v>
      </c>
      <c r="AH91" s="5">
        <v>7.7361051694131391E-2</v>
      </c>
      <c r="AI91" s="5">
        <v>1.2171833883766057E-2</v>
      </c>
      <c r="AJ91" s="5">
        <v>6.8019997728040266E-2</v>
      </c>
      <c r="AK91" s="5">
        <v>0.52485014214172543</v>
      </c>
      <c r="AL91" s="5">
        <v>0.13077288185618441</v>
      </c>
      <c r="AM91" s="5">
        <v>1.4442255474282642E-2</v>
      </c>
      <c r="AN91" s="5">
        <v>0.13297699635710752</v>
      </c>
      <c r="AO91" s="5">
        <v>7.5837179657426545E-3</v>
      </c>
      <c r="AP91" s="5">
        <v>9.0299309036953809E-3</v>
      </c>
      <c r="AQ91" s="5">
        <v>9.0544672718006376E-3</v>
      </c>
      <c r="AR91" s="5">
        <v>4.5582396087448553E-2</v>
      </c>
      <c r="AS91" s="5"/>
      <c r="AT91" s="5"/>
      <c r="AU91" s="5"/>
      <c r="AV91" s="5"/>
      <c r="AW91" s="5"/>
      <c r="AX91" s="5"/>
      <c r="AY91" s="5"/>
      <c r="AZ91" s="5"/>
      <c r="BA91" s="5"/>
      <c r="BB91" s="5"/>
    </row>
    <row r="92" spans="1:54" x14ac:dyDescent="0.3">
      <c r="A92" s="5">
        <v>16130</v>
      </c>
      <c r="B92" s="5"/>
      <c r="C92" s="5">
        <v>0.49731611473052628</v>
      </c>
      <c r="D92" s="5">
        <v>-6.8838394753861942E-2</v>
      </c>
      <c r="E92" s="5">
        <v>-1.5989356597510645E-2</v>
      </c>
      <c r="F92" s="5">
        <v>-8.5395620574563749E-2</v>
      </c>
      <c r="G92" s="5">
        <v>-6.1775412917098784E-3</v>
      </c>
      <c r="H92" s="5">
        <v>-0.40496008855132332</v>
      </c>
      <c r="I92" s="5">
        <v>-3.107278645399808E-2</v>
      </c>
      <c r="J92" s="5">
        <v>-9.0443806253942466E-2</v>
      </c>
      <c r="K92" s="5">
        <v>-2.6033617837889388E-2</v>
      </c>
      <c r="L92" s="5">
        <v>-0.14608693766026179</v>
      </c>
      <c r="M92" s="5">
        <v>-3.9487035169335681E-2</v>
      </c>
      <c r="N92" s="5">
        <v>-0.16995091887481245</v>
      </c>
      <c r="O92" s="5">
        <v>-4.5976069733270286E-2</v>
      </c>
      <c r="P92" s="5">
        <v>-0.25139537599310569</v>
      </c>
      <c r="Q92" s="5">
        <v>-4.013282057283634E-2</v>
      </c>
      <c r="R92" s="5">
        <v>-0.23142638086890113</v>
      </c>
      <c r="S92" s="5">
        <v>-0.11391438492672708</v>
      </c>
      <c r="T92" s="5">
        <v>-0.13509214267106506</v>
      </c>
      <c r="U92" s="5">
        <v>3.9683387897037063E-2</v>
      </c>
      <c r="V92" s="5">
        <v>-2.418053291093293E-4</v>
      </c>
      <c r="W92" s="5">
        <v>-5.0457053053634369E-2</v>
      </c>
      <c r="X92" s="5">
        <v>-4.6222361469766972E-2</v>
      </c>
      <c r="Y92" s="5">
        <v>6.2611383523082681E-2</v>
      </c>
      <c r="Z92" s="5">
        <v>0.20211464484304811</v>
      </c>
      <c r="AA92" s="5">
        <v>0.15766524617164784</v>
      </c>
      <c r="AB92" s="5">
        <v>-7.0333513724855884E-2</v>
      </c>
      <c r="AC92" s="5">
        <v>3.0549845585108419E-2</v>
      </c>
      <c r="AD92" s="5">
        <v>1.3826529823137916</v>
      </c>
      <c r="AE92" s="5">
        <v>3.3517568289960553E-2</v>
      </c>
      <c r="AF92" s="5">
        <v>9.4573204136252378E-2</v>
      </c>
      <c r="AG92" s="5">
        <v>5.7797670764671016E-3</v>
      </c>
      <c r="AH92" s="5">
        <v>7.8747358302774462E-2</v>
      </c>
      <c r="AI92" s="5">
        <v>1.2405202684262179E-2</v>
      </c>
      <c r="AJ92" s="5">
        <v>6.9409739088634015E-2</v>
      </c>
      <c r="AK92" s="5">
        <v>0.53623704343420908</v>
      </c>
      <c r="AL92" s="5">
        <v>0.13377613224526486</v>
      </c>
      <c r="AM92" s="5">
        <v>1.4792350138473281E-2</v>
      </c>
      <c r="AN92" s="5">
        <v>0.13637088704628156</v>
      </c>
      <c r="AO92" s="5">
        <v>7.7870345286158897E-3</v>
      </c>
      <c r="AP92" s="5">
        <v>9.2836965291488837E-3</v>
      </c>
      <c r="AQ92" s="5">
        <v>9.3206844659558565E-3</v>
      </c>
      <c r="AR92" s="5">
        <v>4.6982083523518445E-2</v>
      </c>
      <c r="AS92" s="5"/>
      <c r="AT92" s="5"/>
      <c r="AU92" s="5"/>
      <c r="AV92" s="5"/>
      <c r="AW92" s="5"/>
      <c r="AX92" s="5"/>
      <c r="AY92" s="5"/>
      <c r="AZ92" s="5"/>
      <c r="BA92" s="5"/>
      <c r="BB92" s="5"/>
    </row>
    <row r="93" spans="1:54" x14ac:dyDescent="0.3">
      <c r="A93" s="5">
        <v>16120</v>
      </c>
      <c r="B93" s="5"/>
      <c r="C93" s="5">
        <v>0.52724912955472947</v>
      </c>
      <c r="D93" s="5">
        <v>-6.7633838036711941E-2</v>
      </c>
      <c r="E93" s="5">
        <v>-1.5727206962081054E-2</v>
      </c>
      <c r="F93" s="5">
        <v>-8.409011898545822E-2</v>
      </c>
      <c r="G93" s="5">
        <v>-6.089971044250353E-3</v>
      </c>
      <c r="H93" s="5">
        <v>-0.39967175077041228</v>
      </c>
      <c r="I93" s="5">
        <v>-3.0701850700126716E-2</v>
      </c>
      <c r="J93" s="5">
        <v>-8.9465951495387913E-2</v>
      </c>
      <c r="K93" s="5">
        <v>-2.5781581926393137E-2</v>
      </c>
      <c r="L93" s="5">
        <v>-0.14483849242539865</v>
      </c>
      <c r="M93" s="5">
        <v>-3.9194597788048784E-2</v>
      </c>
      <c r="N93" s="5">
        <v>-0.1688868314355467</v>
      </c>
      <c r="O93" s="5">
        <v>-4.5741059293384595E-2</v>
      </c>
      <c r="P93" s="5">
        <v>-0.25040055857330323</v>
      </c>
      <c r="Q93" s="5">
        <v>-4.0020532431942861E-2</v>
      </c>
      <c r="R93" s="5">
        <v>-0.23104829095315985</v>
      </c>
      <c r="S93" s="5">
        <v>-0.11386145806269174</v>
      </c>
      <c r="T93" s="5">
        <v>-0.13518798733425325</v>
      </c>
      <c r="U93" s="5">
        <v>3.975833342840901E-2</v>
      </c>
      <c r="V93" s="5">
        <v>-2.4254833637896389E-4</v>
      </c>
      <c r="W93" s="5">
        <v>-5.0672101109913104E-2</v>
      </c>
      <c r="X93" s="5">
        <v>-4.647456829657258E-2</v>
      </c>
      <c r="Y93" s="5">
        <v>6.302812026217483E-2</v>
      </c>
      <c r="Z93" s="5">
        <v>0.20370340236743417</v>
      </c>
      <c r="AA93" s="5">
        <v>0.15909537511144684</v>
      </c>
      <c r="AB93" s="5">
        <v>-7.1056960138561928E-2</v>
      </c>
      <c r="AC93" s="5">
        <v>3.090136856558744E-2</v>
      </c>
      <c r="AD93" s="5">
        <v>1.4002576095064641</v>
      </c>
      <c r="AE93" s="5">
        <v>3.3985602991814898E-2</v>
      </c>
      <c r="AF93" s="5">
        <v>9.6010780236841078E-2</v>
      </c>
      <c r="AG93" s="5">
        <v>5.874803584236114E-3</v>
      </c>
      <c r="AH93" s="5">
        <v>8.0140461135843985E-2</v>
      </c>
      <c r="AI93" s="5">
        <v>1.2640209105992789E-2</v>
      </c>
      <c r="AJ93" s="5">
        <v>7.0812037278757456E-2</v>
      </c>
      <c r="AK93" s="5">
        <v>0.54774890332011883</v>
      </c>
      <c r="AL93" s="5">
        <v>0.13681796388966502</v>
      </c>
      <c r="AM93" s="5">
        <v>1.5147578624023708E-2</v>
      </c>
      <c r="AN93" s="5">
        <v>0.13982055796252207</v>
      </c>
      <c r="AO93" s="5">
        <v>7.9940449181720406E-3</v>
      </c>
      <c r="AP93" s="5">
        <v>9.542503760430825E-3</v>
      </c>
      <c r="AQ93" s="5">
        <v>9.5926355473322407E-3</v>
      </c>
      <c r="AR93" s="5">
        <v>4.8414223612169682E-2</v>
      </c>
      <c r="AS93" s="5"/>
      <c r="AT93" s="5"/>
      <c r="AU93" s="5"/>
      <c r="AV93" s="5"/>
      <c r="AW93" s="5"/>
      <c r="AX93" s="5"/>
      <c r="AY93" s="5"/>
      <c r="AZ93" s="5"/>
      <c r="BA93" s="5"/>
      <c r="BB93" s="5"/>
    </row>
    <row r="94" spans="1:54" x14ac:dyDescent="0.3">
      <c r="A94" s="5">
        <v>16110</v>
      </c>
      <c r="B94" s="5"/>
      <c r="C94" s="5">
        <v>0.55739514465918238</v>
      </c>
      <c r="D94" s="5">
        <v>-6.6433919877434577E-2</v>
      </c>
      <c r="E94" s="5">
        <v>-1.5465539139080955E-2</v>
      </c>
      <c r="F94" s="5">
        <v>-8.2784205909989958E-2</v>
      </c>
      <c r="G94" s="5">
        <v>-6.002169488707374E-3</v>
      </c>
      <c r="H94" s="5">
        <v>-0.39435599247955044</v>
      </c>
      <c r="I94" s="5">
        <v>-3.0327944590496848E-2</v>
      </c>
      <c r="J94" s="5">
        <v>-8.8477147730807643E-2</v>
      </c>
      <c r="K94" s="5">
        <v>-2.5525795182257966E-2</v>
      </c>
      <c r="L94" s="5">
        <v>-0.14356599895646308</v>
      </c>
      <c r="M94" s="5">
        <v>-3.8894948283552978E-2</v>
      </c>
      <c r="N94" s="5">
        <v>-0.16778907113698771</v>
      </c>
      <c r="O94" s="5">
        <v>-4.5496345788046587E-2</v>
      </c>
      <c r="P94" s="5">
        <v>-0.24935009430146224</v>
      </c>
      <c r="Q94" s="5">
        <v>-3.9899053179779723E-2</v>
      </c>
      <c r="R94" s="5">
        <v>-0.2306160453227411</v>
      </c>
      <c r="S94" s="5">
        <v>-0.113781614271354</v>
      </c>
      <c r="T94" s="5">
        <v>-0.13525197322138988</v>
      </c>
      <c r="U94" s="5">
        <v>3.9824048980764006E-2</v>
      </c>
      <c r="V94" s="5">
        <v>-2.432365658668344E-4</v>
      </c>
      <c r="W94" s="5">
        <v>-5.0876168080078873E-2</v>
      </c>
      <c r="X94" s="5">
        <v>-4.6717260683473406E-2</v>
      </c>
      <c r="Y94" s="5">
        <v>6.3432890444152748E-2</v>
      </c>
      <c r="Z94" s="5">
        <v>0.20525710400763403</v>
      </c>
      <c r="AA94" s="5">
        <v>0.16050141816520702</v>
      </c>
      <c r="AB94" s="5">
        <v>-7.1771330243789538E-2</v>
      </c>
      <c r="AC94" s="5">
        <v>3.1249767877724498E-2</v>
      </c>
      <c r="AD94" s="5">
        <v>1.417762228619813</v>
      </c>
      <c r="AE94" s="5">
        <v>3.4452322027234729E-2</v>
      </c>
      <c r="AF94" s="5">
        <v>9.7448075034407361E-2</v>
      </c>
      <c r="AG94" s="5">
        <v>5.9700513252551862E-3</v>
      </c>
      <c r="AH94" s="5">
        <v>8.1539812869316192E-2</v>
      </c>
      <c r="AI94" s="5">
        <v>1.2876772242672896E-2</v>
      </c>
      <c r="AJ94" s="5">
        <v>7.2226481894714492E-2</v>
      </c>
      <c r="AK94" s="5">
        <v>0.55938298204591208</v>
      </c>
      <c r="AL94" s="5">
        <v>0.13989782864585198</v>
      </c>
      <c r="AM94" s="5">
        <v>1.5507898574959534E-2</v>
      </c>
      <c r="AN94" s="5">
        <v>0.14332581921083951</v>
      </c>
      <c r="AO94" s="5">
        <v>8.2047517034315696E-3</v>
      </c>
      <c r="AP94" s="5">
        <v>9.8063741252247347E-3</v>
      </c>
      <c r="AQ94" s="5">
        <v>9.8703632954975605E-3</v>
      </c>
      <c r="AR94" s="5">
        <v>4.9879152661062853E-2</v>
      </c>
      <c r="AS94" s="5"/>
      <c r="AT94" s="5"/>
      <c r="AU94" s="5"/>
      <c r="AV94" s="5"/>
      <c r="AW94" s="5"/>
      <c r="AX94" s="5"/>
      <c r="AY94" s="5"/>
      <c r="AZ94" s="5"/>
      <c r="BA94" s="5"/>
      <c r="BB94" s="5"/>
    </row>
    <row r="95" spans="1:54" x14ac:dyDescent="0.3">
      <c r="A95" s="5">
        <v>16100</v>
      </c>
      <c r="B95" s="5"/>
      <c r="C95" s="5">
        <v>0.58774183585256812</v>
      </c>
      <c r="D95" s="5">
        <v>-6.5239116783864987E-2</v>
      </c>
      <c r="E95" s="5">
        <v>-1.5204466250258281E-2</v>
      </c>
      <c r="F95" s="5">
        <v>-8.1478488387118048E-2</v>
      </c>
      <c r="G95" s="5">
        <v>-5.9141800536725931E-3</v>
      </c>
      <c r="H95" s="5">
        <v>-0.38901558617158849</v>
      </c>
      <c r="I95" s="5">
        <v>-2.9951272100843879E-2</v>
      </c>
      <c r="J95" s="5">
        <v>-8.7477954964037402E-2</v>
      </c>
      <c r="K95" s="5">
        <v>-2.526640692638734E-2</v>
      </c>
      <c r="L95" s="5">
        <v>-0.14227021749719287</v>
      </c>
      <c r="M95" s="5">
        <v>-3.8588268482280599E-2</v>
      </c>
      <c r="N95" s="5">
        <v>-0.16665830857274025</v>
      </c>
      <c r="O95" s="5">
        <v>-4.5242077980919962E-2</v>
      </c>
      <c r="P95" s="5">
        <v>-0.24824460736140214</v>
      </c>
      <c r="Q95" s="5">
        <v>-3.9768450889422317E-2</v>
      </c>
      <c r="R95" s="5">
        <v>-0.23012984870714029</v>
      </c>
      <c r="S95" s="5">
        <v>-0.11367486009907143</v>
      </c>
      <c r="T95" s="5">
        <v>-0.13528399552247797</v>
      </c>
      <c r="U95" s="5">
        <v>3.9880470840511724E-2</v>
      </c>
      <c r="V95" s="5">
        <v>-2.4386943200049976E-4</v>
      </c>
      <c r="W95" s="5">
        <v>-5.1069091797191025E-2</v>
      </c>
      <c r="X95" s="5">
        <v>-4.6950255039202381E-2</v>
      </c>
      <c r="Y95" s="5">
        <v>6.3825400749898772E-2</v>
      </c>
      <c r="Z95" s="5">
        <v>0.2067746701812434</v>
      </c>
      <c r="AA95" s="5">
        <v>0.16188244028069546</v>
      </c>
      <c r="AB95" s="5">
        <v>-7.2476171044951618E-2</v>
      </c>
      <c r="AC95" s="5">
        <v>3.1594833958641794E-2</v>
      </c>
      <c r="AD95" s="5">
        <v>1.4351569184685822</v>
      </c>
      <c r="AE95" s="5">
        <v>3.4917478189065737E-2</v>
      </c>
      <c r="AF95" s="5">
        <v>9.8884384261479788E-2</v>
      </c>
      <c r="AG95" s="5">
        <v>6.0654676659902679E-3</v>
      </c>
      <c r="AH95" s="5">
        <v>8.2944850413870591E-2</v>
      </c>
      <c r="AI95" s="5">
        <v>1.3114808288801494E-2</v>
      </c>
      <c r="AJ95" s="5">
        <v>7.3652644162551961E-2</v>
      </c>
      <c r="AK95" s="5">
        <v>0.57113638322824289</v>
      </c>
      <c r="AL95" s="5">
        <v>0.14301513623954903</v>
      </c>
      <c r="AM95" s="5">
        <v>1.5873262723408305E-2</v>
      </c>
      <c r="AN95" s="5">
        <v>0.14688643422607667</v>
      </c>
      <c r="AO95" s="5">
        <v>8.4191547736119712E-3</v>
      </c>
      <c r="AP95" s="5">
        <v>1.0075326028490041E-2</v>
      </c>
      <c r="AQ95" s="5">
        <v>1.0153907531521782E-2</v>
      </c>
      <c r="AR95" s="5">
        <v>5.1377193556666957E-2</v>
      </c>
      <c r="AS95" s="5"/>
      <c r="AT95" s="5"/>
      <c r="AU95" s="5"/>
      <c r="AV95" s="5"/>
      <c r="AW95" s="5"/>
      <c r="AX95" s="5"/>
      <c r="AY95" s="5"/>
      <c r="AZ95" s="5"/>
      <c r="BA95" s="5"/>
      <c r="BB95" s="5"/>
    </row>
    <row r="96" spans="1:54" x14ac:dyDescent="0.3">
      <c r="A96" s="5">
        <v>16090</v>
      </c>
      <c r="B96" s="5"/>
      <c r="C96" s="5">
        <v>0.6182766206316952</v>
      </c>
      <c r="D96" s="5">
        <v>-6.4049894533666898E-2</v>
      </c>
      <c r="E96" s="5">
        <v>-1.4944099421196014E-2</v>
      </c>
      <c r="F96" s="5">
        <v>-8.0173565487610593E-2</v>
      </c>
      <c r="G96" s="5">
        <v>-5.8260457860819714E-3</v>
      </c>
      <c r="H96" s="5">
        <v>-0.38365329188924474</v>
      </c>
      <c r="I96" s="5">
        <v>-2.9572037186489653E-2</v>
      </c>
      <c r="J96" s="5">
        <v>-8.6468935735696861E-2</v>
      </c>
      <c r="K96" s="5">
        <v>-2.5003567910687741E-2</v>
      </c>
      <c r="L96" s="5">
        <v>-0.14095191993837494</v>
      </c>
      <c r="M96" s="5">
        <v>-3.8274744237672631E-2</v>
      </c>
      <c r="N96" s="5">
        <v>-0.16549523497281432</v>
      </c>
      <c r="O96" s="5">
        <v>-4.4978410970170031E-2</v>
      </c>
      <c r="P96" s="5">
        <v>-0.24708475984735873</v>
      </c>
      <c r="Q96" s="5">
        <v>-3.9628800066734506E-2</v>
      </c>
      <c r="R96" s="5">
        <v>-0.22958994427029533</v>
      </c>
      <c r="S96" s="5">
        <v>-0.11354122123470507</v>
      </c>
      <c r="T96" s="5">
        <v>-0.1352839718671584</v>
      </c>
      <c r="U96" s="5">
        <v>3.9927541652514449E-2</v>
      </c>
      <c r="V96" s="5">
        <v>-2.4444638558060873E-4</v>
      </c>
      <c r="W96" s="5">
        <v>-5.1250716994049018E-2</v>
      </c>
      <c r="X96" s="5">
        <v>-4.7173373286995259E-2</v>
      </c>
      <c r="Y96" s="5">
        <v>6.4205364012580271E-2</v>
      </c>
      <c r="Z96" s="5">
        <v>0.20825503622883429</v>
      </c>
      <c r="AA96" s="5">
        <v>0.16323751370490769</v>
      </c>
      <c r="AB96" s="5">
        <v>-7.3171030670334453E-2</v>
      </c>
      <c r="AC96" s="5">
        <v>3.1936356734663766E-2</v>
      </c>
      <c r="AD96" s="5">
        <v>1.4524316868788221</v>
      </c>
      <c r="AE96" s="5">
        <v>3.5380821342045586E-2</v>
      </c>
      <c r="AF96" s="5">
        <v>0.10031899190675767</v>
      </c>
      <c r="AG96" s="5">
        <v>6.161009041655589E-3</v>
      </c>
      <c r="AH96" s="5">
        <v>8.4354995131400878E-2</v>
      </c>
      <c r="AI96" s="5">
        <v>1.3354230556661295E-2</v>
      </c>
      <c r="AJ96" s="5">
        <v>7.5090076923067878E-2</v>
      </c>
      <c r="AK96" s="5">
        <v>0.5830060527860248</v>
      </c>
      <c r="AL96" s="5">
        <v>0.14616925373978235</v>
      </c>
      <c r="AM96" s="5">
        <v>1.6243618800781838E-2</v>
      </c>
      <c r="AN96" s="5">
        <v>0.15050211865883525</v>
      </c>
      <c r="AO96" s="5">
        <v>8.6372512573111536E-3</v>
      </c>
      <c r="AP96" s="5">
        <v>1.0349374635740847E-2</v>
      </c>
      <c r="AQ96" s="5">
        <v>1.0443304981110992E-2</v>
      </c>
      <c r="AR96" s="5">
        <v>5.2908654982809389E-2</v>
      </c>
      <c r="AS96" s="5"/>
      <c r="AT96" s="5"/>
      <c r="AU96" s="5"/>
      <c r="AV96" s="5"/>
      <c r="AW96" s="5"/>
      <c r="AX96" s="5"/>
      <c r="AY96" s="5"/>
      <c r="AZ96" s="5"/>
      <c r="BA96" s="5"/>
      <c r="BB96" s="5"/>
    </row>
    <row r="97" spans="1:54" x14ac:dyDescent="0.3">
      <c r="A97" s="5">
        <v>16080</v>
      </c>
      <c r="B97" s="5"/>
      <c r="C97" s="5">
        <v>0.64898666542193761</v>
      </c>
      <c r="D97" s="5">
        <v>-6.2866707899532998E-2</v>
      </c>
      <c r="E97" s="5">
        <v>-1.4684547705249715E-2</v>
      </c>
      <c r="F97" s="5">
        <v>-7.8870027857072741E-2</v>
      </c>
      <c r="G97" s="5">
        <v>-5.7378093155600147E-3</v>
      </c>
      <c r="H97" s="5">
        <v>-0.37827185478762226</v>
      </c>
      <c r="I97" s="5">
        <v>-2.9190443592933026E-2</v>
      </c>
      <c r="J97" s="5">
        <v>-8.5450654579891816E-2</v>
      </c>
      <c r="K97" s="5">
        <v>-2.4737430168091584E-2</v>
      </c>
      <c r="L97" s="5">
        <v>-0.13961188903374719</v>
      </c>
      <c r="M97" s="5">
        <v>-3.7954565239118263E-2</v>
      </c>
      <c r="N97" s="5">
        <v>-0.1643005614917242</v>
      </c>
      <c r="O97" s="5">
        <v>-4.4705506030566805E-2</v>
      </c>
      <c r="P97" s="5">
        <v>-0.24587125111217448</v>
      </c>
      <c r="Q97" s="5">
        <v>-3.9480181582806008E-2</v>
      </c>
      <c r="R97" s="5">
        <v>-0.22899661344232478</v>
      </c>
      <c r="S97" s="5">
        <v>-0.11338074253864019</v>
      </c>
      <c r="T97" s="5">
        <v>-0.13525184249214878</v>
      </c>
      <c r="U97" s="5">
        <v>3.9965210507540851E-2</v>
      </c>
      <c r="V97" s="5">
        <v>-2.449669145363575E-4</v>
      </c>
      <c r="W97" s="5">
        <v>-5.1420895503869767E-2</v>
      </c>
      <c r="X97" s="5">
        <v>-4.7386443083646701E-2</v>
      </c>
      <c r="Y97" s="5">
        <v>6.4572499554960361E-2</v>
      </c>
      <c r="Z97" s="5">
        <v>0.20969715360637267</v>
      </c>
      <c r="AA97" s="5">
        <v>0.16456571897032055</v>
      </c>
      <c r="AB97" s="5">
        <v>-7.3855458824703027E-2</v>
      </c>
      <c r="AC97" s="5">
        <v>3.2274125817503906E-2</v>
      </c>
      <c r="AD97" s="5">
        <v>1.469576479261296</v>
      </c>
      <c r="AE97" s="5">
        <v>3.5842098615855383E-2</v>
      </c>
      <c r="AF97" s="5">
        <v>0.10175117069652706</v>
      </c>
      <c r="AG97" s="5">
        <v>6.2566309804195598E-3</v>
      </c>
      <c r="AH97" s="5">
        <v>8.5769653075377497E-2</v>
      </c>
      <c r="AI97" s="5">
        <v>1.3594949497257831E-2</v>
      </c>
      <c r="AJ97" s="5">
        <v>7.6538314639109012E-2</v>
      </c>
      <c r="AK97" s="5">
        <v>0.59498877803961148</v>
      </c>
      <c r="AL97" s="5">
        <v>0.14935950507142645</v>
      </c>
      <c r="AM97" s="5">
        <v>1.6618909452634785E-2</v>
      </c>
      <c r="AN97" s="5">
        <v>0.1541725392876741</v>
      </c>
      <c r="AO97" s="5">
        <v>8.8590354426221138E-3</v>
      </c>
      <c r="AP97" s="5">
        <v>1.0628531756595023E-2</v>
      </c>
      <c r="AQ97" s="5">
        <v>1.0738589137010281E-2</v>
      </c>
      <c r="AR97" s="5">
        <v>5.4473830629721109E-2</v>
      </c>
      <c r="AS97" s="5"/>
      <c r="AT97" s="5"/>
      <c r="AU97" s="5"/>
      <c r="AV97" s="5"/>
      <c r="AW97" s="5"/>
      <c r="AX97" s="5"/>
      <c r="AY97" s="5"/>
      <c r="AZ97" s="5"/>
      <c r="BA97" s="5"/>
      <c r="BB97" s="5"/>
    </row>
    <row r="98" spans="1:54" x14ac:dyDescent="0.3">
      <c r="A98" s="5">
        <v>16070</v>
      </c>
      <c r="B98" s="5"/>
      <c r="C98" s="5">
        <v>0.67985889314218451</v>
      </c>
      <c r="D98" s="5">
        <v>-6.1690000390778654E-2</v>
      </c>
      <c r="E98" s="5">
        <v>-1.4425918010821315E-2</v>
      </c>
      <c r="F98" s="5">
        <v>-7.7568457273884894E-2</v>
      </c>
      <c r="G98" s="5">
        <v>-5.6495128196106682E-3</v>
      </c>
      <c r="H98" s="5">
        <v>-0.37287400273611149</v>
      </c>
      <c r="I98" s="5">
        <v>-2.8806694668187048E-2</v>
      </c>
      <c r="J98" s="5">
        <v>-8.4423677482286658E-2</v>
      </c>
      <c r="K98" s="5">
        <v>-2.4468146861933621E-2</v>
      </c>
      <c r="L98" s="5">
        <v>-0.13825091760673097</v>
      </c>
      <c r="M98" s="5">
        <v>-3.7627924817038631E-2</v>
      </c>
      <c r="N98" s="5">
        <v>-0.16307501847474337</v>
      </c>
      <c r="O98" s="5">
        <v>-4.442353044847825E-2</v>
      </c>
      <c r="P98" s="5">
        <v>-0.2446048170714327</v>
      </c>
      <c r="Q98" s="5">
        <v>-3.9322682598772418E-2</v>
      </c>
      <c r="R98" s="5">
        <v>-0.22835017570547889</v>
      </c>
      <c r="S98" s="5">
        <v>-0.11319348804912936</v>
      </c>
      <c r="T98" s="5">
        <v>-0.13518757038256107</v>
      </c>
      <c r="U98" s="5">
        <v>3.9993433022549194E-2</v>
      </c>
      <c r="V98" s="5">
        <v>-2.4543054464195701E-4</v>
      </c>
      <c r="W98" s="5">
        <v>-5.1579486454132253E-2</v>
      </c>
      <c r="X98" s="5">
        <v>-4.7589298033775262E-2</v>
      </c>
      <c r="Y98" s="5">
        <v>6.4926533522529944E-2</v>
      </c>
      <c r="Z98" s="5">
        <v>0.21109999107247707</v>
      </c>
      <c r="AA98" s="5">
        <v>0.16586614588414333</v>
      </c>
      <c r="AB98" s="5">
        <v>-7.4529007246524615E-2</v>
      </c>
      <c r="AC98" s="5">
        <v>3.2607930703903033E-2</v>
      </c>
      <c r="AD98" s="5">
        <v>1.486581187405511</v>
      </c>
      <c r="AE98" s="5">
        <v>3.6301054605004754E-2</v>
      </c>
      <c r="AF98" s="5">
        <v>0.10318018259916448</v>
      </c>
      <c r="AG98" s="5">
        <v>6.3522881292211635E-3</v>
      </c>
      <c r="AH98" s="5">
        <v>8.7188215255266904E-2</v>
      </c>
      <c r="AI98" s="5">
        <v>1.3836872725264746E-2</v>
      </c>
      <c r="AJ98" s="5">
        <v>7.799687342570169E-2</v>
      </c>
      <c r="AK98" s="5">
        <v>0.60708118698283864</v>
      </c>
      <c r="AL98" s="5">
        <v>0.15258517056805221</v>
      </c>
      <c r="AM98" s="5">
        <v>1.6999072157432696E-2</v>
      </c>
      <c r="AN98" s="5">
        <v>0.15789731295998413</v>
      </c>
      <c r="AO98" s="5">
        <v>9.0844986983275172E-3</v>
      </c>
      <c r="AP98" s="5">
        <v>1.0912805728775806E-2</v>
      </c>
      <c r="AQ98" s="5">
        <v>1.1039790120855382E-2</v>
      </c>
      <c r="AR98" s="5">
        <v>5.6072998394419718E-2</v>
      </c>
      <c r="AS98" s="5"/>
      <c r="AT98" s="5"/>
      <c r="AU98" s="5"/>
      <c r="AV98" s="5"/>
      <c r="AW98" s="5"/>
      <c r="AX98" s="5"/>
      <c r="AY98" s="5"/>
      <c r="AZ98" s="5"/>
      <c r="BA98" s="5"/>
      <c r="BB98" s="5"/>
    </row>
    <row r="99" spans="1:54" x14ac:dyDescent="0.3">
      <c r="A99" s="5">
        <v>16060</v>
      </c>
      <c r="B99" s="5"/>
      <c r="C99" s="5">
        <v>0.71087999109028077</v>
      </c>
      <c r="D99" s="5">
        <v>-6.0520204011481379E-2</v>
      </c>
      <c r="E99" s="5">
        <v>-1.4168315032031798E-2</v>
      </c>
      <c r="F99" s="5">
        <v>-7.62694262225104E-2</v>
      </c>
      <c r="G99" s="5">
        <v>-5.5611979896959653E-3</v>
      </c>
      <c r="H99" s="5">
        <v>-0.36746244396270311</v>
      </c>
      <c r="I99" s="5">
        <v>-2.8420993177114849E-2</v>
      </c>
      <c r="J99" s="5">
        <v>-8.3388571340301504E-2</v>
      </c>
      <c r="K99" s="5">
        <v>-2.4195872134894644E-2</v>
      </c>
      <c r="L99" s="5">
        <v>-0.13686980774914173</v>
      </c>
      <c r="M99" s="5">
        <v>-3.7295019744399013E-2</v>
      </c>
      <c r="N99" s="5">
        <v>-0.16181935470338177</v>
      </c>
      <c r="O99" s="5">
        <v>-4.4132657349990466E-2</v>
      </c>
      <c r="P99" s="5">
        <v>-0.24328622946448225</v>
      </c>
      <c r="Q99" s="5">
        <v>-3.9156396483109486E-2</v>
      </c>
      <c r="R99" s="5">
        <v>-0.22765098833446112</v>
      </c>
      <c r="S99" s="5">
        <v>-0.11297954096584858</v>
      </c>
      <c r="T99" s="5">
        <v>-0.13509114138675032</v>
      </c>
      <c r="U99" s="5">
        <v>4.0012171413636596E-2</v>
      </c>
      <c r="V99" s="5">
        <v>-2.4583684019276566E-4</v>
      </c>
      <c r="W99" s="5">
        <v>-5.1726356453248398E-2</v>
      </c>
      <c r="X99" s="5">
        <v>-4.7781777898937706E-2</v>
      </c>
      <c r="Y99" s="5">
        <v>6.526719921193086E-2</v>
      </c>
      <c r="Z99" s="5">
        <v>0.21246253586874603</v>
      </c>
      <c r="AA99" s="5">
        <v>0.1671378945191809</v>
      </c>
      <c r="AB99" s="5">
        <v>-7.519123016921582E-2</v>
      </c>
      <c r="AC99" s="5">
        <v>3.2937560978486088E-2</v>
      </c>
      <c r="AD99" s="5">
        <v>1.5034356584856143</v>
      </c>
      <c r="AE99" s="5">
        <v>3.6757431575389819E-2</v>
      </c>
      <c r="AF99" s="5">
        <v>0.10460527935246162</v>
      </c>
      <c r="AG99" s="5">
        <v>6.4479342811928197E-3</v>
      </c>
      <c r="AH99" s="5">
        <v>8.8610057925158789E-2</v>
      </c>
      <c r="AI99" s="5">
        <v>1.4079905048032058E-2</v>
      </c>
      <c r="AJ99" s="5">
        <v>7.9465251103563117E-2</v>
      </c>
      <c r="AK99" s="5">
        <v>0.6192797477336387</v>
      </c>
      <c r="AL99" s="5">
        <v>0.15584548656686462</v>
      </c>
      <c r="AM99" s="5">
        <v>1.7384039149463636E-2</v>
      </c>
      <c r="AN99" s="5">
        <v>0.16167600556401404</v>
      </c>
      <c r="AO99" s="5">
        <v>9.3136293963259602E-3</v>
      </c>
      <c r="AP99" s="5">
        <v>1.1202201302757004E-2</v>
      </c>
      <c r="AQ99" s="5">
        <v>1.1346934544663656E-2</v>
      </c>
      <c r="AR99" s="5">
        <v>5.7706419573333737E-2</v>
      </c>
      <c r="AS99" s="5"/>
      <c r="AT99" s="5"/>
      <c r="AU99" s="5"/>
      <c r="AV99" s="5"/>
      <c r="AW99" s="5"/>
      <c r="AX99" s="5"/>
      <c r="AY99" s="5"/>
      <c r="AZ99" s="5"/>
      <c r="BA99" s="5"/>
      <c r="BB99" s="5"/>
    </row>
    <row r="100" spans="1:54" x14ac:dyDescent="0.3">
      <c r="A100" s="5">
        <v>16050</v>
      </c>
      <c r="B100" s="5"/>
      <c r="C100" s="5">
        <v>0.74203641914420404</v>
      </c>
      <c r="D100" s="5">
        <v>-5.9357739035281486E-2</v>
      </c>
      <c r="E100" s="5">
        <v>-1.391184118284838E-2</v>
      </c>
      <c r="F100" s="5">
        <v>-7.4973497482602236E-2</v>
      </c>
      <c r="G100" s="5">
        <v>-5.4729059982407124E-3</v>
      </c>
      <c r="H100" s="5">
        <v>-0.36203986474363836</v>
      </c>
      <c r="I100" s="5">
        <v>-2.803354111800771E-2</v>
      </c>
      <c r="J100" s="5">
        <v>-8.2345903426176953E-2</v>
      </c>
      <c r="K100" s="5">
        <v>-2.3920760957727591E-2</v>
      </c>
      <c r="L100" s="5">
        <v>-0.13546937001303583</v>
      </c>
      <c r="M100" s="5">
        <v>-3.6956050034941033E-2</v>
      </c>
      <c r="N100" s="5">
        <v>-0.16053433662119126</v>
      </c>
      <c r="O100" s="5">
        <v>-4.3833065522400308E-2</v>
      </c>
      <c r="P100" s="5">
        <v>-0.24191629507337473</v>
      </c>
      <c r="Q100" s="5">
        <v>-3.8981422721504698E-2</v>
      </c>
      <c r="R100" s="5">
        <v>-0.2268994460913524</v>
      </c>
      <c r="S100" s="5">
        <v>-0.11273900361059311</v>
      </c>
      <c r="T100" s="5">
        <v>-0.13496256430438636</v>
      </c>
      <c r="U100" s="5">
        <v>4.0021394561501202E-2</v>
      </c>
      <c r="V100" s="5">
        <v>-2.4618540463980458E-4</v>
      </c>
      <c r="W100" s="5">
        <v>-5.1861379769726212E-2</v>
      </c>
      <c r="X100" s="5">
        <v>-4.796372880123724E-2</v>
      </c>
      <c r="Y100" s="5">
        <v>6.5594237394141011E-2</v>
      </c>
      <c r="Z100" s="5">
        <v>0.21378379489133931</v>
      </c>
      <c r="AA100" s="5">
        <v>0.16838007620488346</v>
      </c>
      <c r="AB100" s="5">
        <v>-7.5841684785800417E-2</v>
      </c>
      <c r="AC100" s="5">
        <v>3.3262806519594248E-2</v>
      </c>
      <c r="AD100" s="5">
        <v>1.5201297042684867</v>
      </c>
      <c r="AE100" s="5">
        <v>3.7210969677342692E-2</v>
      </c>
      <c r="AF100" s="5">
        <v>0.1060257030134413</v>
      </c>
      <c r="AG100" s="5">
        <v>6.5435224046838884E-3</v>
      </c>
      <c r="AH100" s="5">
        <v>9.00345428967156E-2</v>
      </c>
      <c r="AI100" s="5">
        <v>1.4323948498713397E-2</v>
      </c>
      <c r="AJ100" s="5">
        <v>8.0942927276485527E-2</v>
      </c>
      <c r="AK100" s="5">
        <v>0.6315807681686787</v>
      </c>
      <c r="AL100" s="5">
        <v>0.15913964504749306</v>
      </c>
      <c r="AM100" s="5">
        <v>1.7773737346130827E-2</v>
      </c>
      <c r="AN100" s="5">
        <v>0.16550813103451562</v>
      </c>
      <c r="AO100" s="5">
        <v>9.5464128354461955E-3</v>
      </c>
      <c r="AP100" s="5">
        <v>1.1496719527244917E-2</v>
      </c>
      <c r="AQ100" s="5">
        <v>1.1660045372160295E-2</v>
      </c>
      <c r="AR100" s="5">
        <v>5.9374338048117058E-2</v>
      </c>
      <c r="AS100" s="5"/>
      <c r="AT100" s="5"/>
      <c r="AU100" s="5"/>
      <c r="AV100" s="5"/>
      <c r="AW100" s="5"/>
      <c r="AX100" s="5"/>
      <c r="AY100" s="5"/>
      <c r="AZ100" s="5"/>
      <c r="BA100" s="5"/>
      <c r="BB100" s="5"/>
    </row>
    <row r="101" spans="1:54" x14ac:dyDescent="0.3">
      <c r="A101" s="5">
        <v>16040</v>
      </c>
      <c r="B101" s="5"/>
      <c r="C101" s="5">
        <v>0.77331441827405567</v>
      </c>
      <c r="D101" s="5">
        <v>-5.820301379694004E-2</v>
      </c>
      <c r="E101" s="5">
        <v>-1.3656596534716117E-2</v>
      </c>
      <c r="F101" s="5">
        <v>-7.3681223734303525E-2</v>
      </c>
      <c r="G101" s="5">
        <v>-5.3846774666002767E-3</v>
      </c>
      <c r="H101" s="5">
        <v>-0.35660892714123205</v>
      </c>
      <c r="I101" s="5">
        <v>-2.7644539541646036E-2</v>
      </c>
      <c r="J101" s="5">
        <v>-8.1296240853641358E-2</v>
      </c>
      <c r="K101" s="5">
        <v>-2.3642968977979663E-2</v>
      </c>
      <c r="L101" s="5">
        <v>-0.13405042259686617</v>
      </c>
      <c r="M101" s="5">
        <v>-3.6611218738428153E-2</v>
      </c>
      <c r="N101" s="5">
        <v>-0.15922074754102683</v>
      </c>
      <c r="O101" s="5">
        <v>-4.3524939229339588E-2</v>
      </c>
      <c r="P101" s="5">
        <v>-0.24049585490080627</v>
      </c>
      <c r="Q101" s="5">
        <v>-3.8797866819423696E-2</v>
      </c>
      <c r="R101" s="5">
        <v>-0.22609598087544844</v>
      </c>
      <c r="S101" s="5">
        <v>-0.11247199736508093</v>
      </c>
      <c r="T101" s="5">
        <v>-0.13480187094748611</v>
      </c>
      <c r="U101" s="5">
        <v>4.0021078069275962E-2</v>
      </c>
      <c r="V101" s="5">
        <v>-2.4647588118142754E-4</v>
      </c>
      <c r="W101" s="5">
        <v>-5.1984438503501984E-2</v>
      </c>
      <c r="X101" s="5">
        <v>-4.8135003421078675E-2</v>
      </c>
      <c r="Y101" s="5">
        <v>6.5907396631895127E-2</v>
      </c>
      <c r="Z101" s="5">
        <v>0.21506279585201882</v>
      </c>
      <c r="AA101" s="5">
        <v>0.169591814517145</v>
      </c>
      <c r="AB101" s="5">
        <v>-7.6479931716351243E-2</v>
      </c>
      <c r="AC101" s="5">
        <v>3.3583457707836585E-2</v>
      </c>
      <c r="AD101" s="5">
        <v>1.5366531105142269</v>
      </c>
      <c r="AE101" s="5">
        <v>3.7661407164982549E-2</v>
      </c>
      <c r="AF101" s="5">
        <v>0.10744068653030781</v>
      </c>
      <c r="AG101" s="5">
        <v>6.6390046738752529E-3</v>
      </c>
      <c r="AH101" s="5">
        <v>9.1461017876531145E-2</v>
      </c>
      <c r="AI101" s="5">
        <v>1.4568902373557532E-2</v>
      </c>
      <c r="AJ101" s="5">
        <v>8.2429363433076233E-2</v>
      </c>
      <c r="AK101" s="5">
        <v>0.64398039574744004</v>
      </c>
      <c r="AL101" s="5">
        <v>0.16246679331637343</v>
      </c>
      <c r="AM101" s="5">
        <v>1.8168088279856869E-2</v>
      </c>
      <c r="AN101" s="5">
        <v>0.16939315039450736</v>
      </c>
      <c r="AO101" s="5">
        <v>9.7828311668064875E-3</v>
      </c>
      <c r="AP101" s="5">
        <v>1.1796357635697072E-2</v>
      </c>
      <c r="AQ101" s="5">
        <v>1.1979141780143266E-2</v>
      </c>
      <c r="AR101" s="5">
        <v>6.1076979465635804E-2</v>
      </c>
      <c r="AS101" s="5"/>
      <c r="AT101" s="5"/>
      <c r="AU101" s="5"/>
      <c r="AV101" s="5"/>
      <c r="AW101" s="5"/>
      <c r="AX101" s="5"/>
      <c r="AY101" s="5"/>
      <c r="AZ101" s="5"/>
      <c r="BA101" s="5"/>
      <c r="BB101" s="5"/>
    </row>
    <row r="102" spans="1:54" x14ac:dyDescent="0.3">
      <c r="A102" s="5">
        <v>16030</v>
      </c>
      <c r="B102" s="5"/>
      <c r="C102" s="5">
        <v>0.80470001935919933</v>
      </c>
      <c r="D102" s="5">
        <v>-5.7056424500715519E-2</v>
      </c>
      <c r="E102" s="5">
        <v>-1.3402678757737096E-2</v>
      </c>
      <c r="F102" s="5">
        <v>-7.2393147180114359E-2</v>
      </c>
      <c r="G102" s="5">
        <v>-5.2965524340266249E-3</v>
      </c>
      <c r="H102" s="5">
        <v>-0.35117226679259783</v>
      </c>
      <c r="I102" s="5">
        <v>-2.7254188373077089E-2</v>
      </c>
      <c r="J102" s="5">
        <v>-8.0240150048906181E-2</v>
      </c>
      <c r="K102" s="5">
        <v>-2.3362652368924069E-2</v>
      </c>
      <c r="L102" s="5">
        <v>-0.13261379052711814</v>
      </c>
      <c r="M102" s="5">
        <v>-3.6260731733205494E-2</v>
      </c>
      <c r="N102" s="5">
        <v>-0.15787938683492975</v>
      </c>
      <c r="O102" s="5">
        <v>-4.3208468019799127E-2</v>
      </c>
      <c r="P102" s="5">
        <v>-0.23902578330822447</v>
      </c>
      <c r="Q102" s="5">
        <v>-3.8605840197499658E-2</v>
      </c>
      <c r="R102" s="5">
        <v>-0.22524106132839558</v>
      </c>
      <c r="S102" s="5">
        <v>-0.11217866258586633</v>
      </c>
      <c r="T102" s="5">
        <v>-0.13460911617418531</v>
      </c>
      <c r="U102" s="5">
        <v>4.0011204312604548E-2</v>
      </c>
      <c r="V102" s="5">
        <v>-2.4670795331098065E-4</v>
      </c>
      <c r="W102" s="5">
        <v>-5.2095422749126798E-2</v>
      </c>
      <c r="X102" s="5">
        <v>-4.8295461188725422E-2</v>
      </c>
      <c r="Y102" s="5">
        <v>6.6206433590817668E-2</v>
      </c>
      <c r="Z102" s="5">
        <v>0.21629858842681943</v>
      </c>
      <c r="AA102" s="5">
        <v>0.17077224626539528</v>
      </c>
      <c r="AB102" s="5">
        <v>-7.7105535477574511E-2</v>
      </c>
      <c r="AC102" s="5">
        <v>3.3899305637102563E-2</v>
      </c>
      <c r="AD102" s="5">
        <v>1.552995646558329</v>
      </c>
      <c r="AE102" s="5">
        <v>3.8108480621659072E-2</v>
      </c>
      <c r="AF102" s="5">
        <v>0.10884945433611778</v>
      </c>
      <c r="AG102" s="5">
        <v>6.7343325009733999E-3</v>
      </c>
      <c r="AH102" s="5">
        <v>9.288881682793329E-2</v>
      </c>
      <c r="AI102" s="5">
        <v>1.4814663273408472E-2</v>
      </c>
      <c r="AJ102" s="5">
        <v>8.3924003073304138E-2</v>
      </c>
      <c r="AK102" s="5">
        <v>0.6564746175308398</v>
      </c>
      <c r="AL102" s="5">
        <v>0.16582603373842772</v>
      </c>
      <c r="AM102" s="5">
        <v>1.8567008034835457E-2</v>
      </c>
      <c r="AN102" s="5">
        <v>0.17333047083566397</v>
      </c>
      <c r="AO102" s="5">
        <v>1.0022863320878421E-2</v>
      </c>
      <c r="AP102" s="5">
        <v>1.2101108934082028E-2</v>
      </c>
      <c r="AQ102" s="5">
        <v>1.2304239020097755E-2</v>
      </c>
      <c r="AR102" s="5">
        <v>6.2814550413169079E-2</v>
      </c>
      <c r="AS102" s="5"/>
      <c r="AT102" s="5"/>
      <c r="AU102" s="5"/>
      <c r="AV102" s="5"/>
      <c r="AW102" s="5"/>
      <c r="AX102" s="5"/>
      <c r="AY102" s="5"/>
      <c r="AZ102" s="5"/>
      <c r="BA102" s="5"/>
      <c r="BB102" s="5"/>
    </row>
    <row r="103" spans="1:54" x14ac:dyDescent="0.3">
      <c r="A103" s="5">
        <v>16020</v>
      </c>
      <c r="B103" s="5"/>
      <c r="C103" s="5">
        <v>0.83617905230467382</v>
      </c>
      <c r="D103" s="5">
        <v>-5.5918355045594545E-2</v>
      </c>
      <c r="E103" s="5">
        <v>-1.3150183065434862E-2</v>
      </c>
      <c r="F103" s="5">
        <v>-7.1109799183658923E-2</v>
      </c>
      <c r="G103" s="5">
        <v>-5.2085703276652266E-3</v>
      </c>
      <c r="H103" s="5">
        <v>-0.34573249075190549</v>
      </c>
      <c r="I103" s="5">
        <v>-2.6862686236337512E-2</v>
      </c>
      <c r="J103" s="5">
        <v>-7.9178196226701886E-2</v>
      </c>
      <c r="K103" s="5">
        <v>-2.3079967678912093E-2</v>
      </c>
      <c r="L103" s="5">
        <v>-0.13116030483659924</v>
      </c>
      <c r="M103" s="5">
        <v>-3.5904797516375056E-2</v>
      </c>
      <c r="N103" s="5">
        <v>-0.15651106910782137</v>
      </c>
      <c r="O103" s="5">
        <v>-4.2883846531331281E-2</v>
      </c>
      <c r="P103" s="5">
        <v>-0.23750698711533</v>
      </c>
      <c r="Q103" s="5">
        <v>-3.8405460079887307E-2</v>
      </c>
      <c r="R103" s="5">
        <v>-0.2243351923950867</v>
      </c>
      <c r="S103" s="5">
        <v>-0.11185915849640615</v>
      </c>
      <c r="T103" s="5">
        <v>-0.13438437789507501</v>
      </c>
      <c r="U103" s="5">
        <v>3.9991762481841595E-2</v>
      </c>
      <c r="V103" s="5">
        <v>-2.4688134531935358E-4</v>
      </c>
      <c r="W103" s="5">
        <v>-5.2194230750505041E-2</v>
      </c>
      <c r="X103" s="5">
        <v>-4.8444968469324189E-2</v>
      </c>
      <c r="Y103" s="5">
        <v>6.6491113343749561E-2</v>
      </c>
      <c r="Z103" s="5">
        <v>0.21749024539054509</v>
      </c>
      <c r="AA103" s="5">
        <v>0.1719205224755031</v>
      </c>
      <c r="AB103" s="5">
        <v>-7.771806495388045E-2</v>
      </c>
      <c r="AC103" s="5">
        <v>3.4210142327760991E-2</v>
      </c>
      <c r="AD103" s="5">
        <v>1.5691470750647287</v>
      </c>
      <c r="AE103" s="5">
        <v>3.8551925191269161E-2</v>
      </c>
      <c r="AF103" s="5">
        <v>0.11025122296371673</v>
      </c>
      <c r="AG103" s="5">
        <v>6.8294565699681693E-3</v>
      </c>
      <c r="AH103" s="5">
        <v>9.4317260357223431E-2</v>
      </c>
      <c r="AI103" s="5">
        <v>1.5061125149447064E-2</v>
      </c>
      <c r="AJ103" s="5">
        <v>8.5426271860259556E-2</v>
      </c>
      <c r="AK103" s="5">
        <v>0.66905926039936126</v>
      </c>
      <c r="AL103" s="5">
        <v>0.16921642351771574</v>
      </c>
      <c r="AM103" s="5">
        <v>1.8970407188860637E-2</v>
      </c>
      <c r="AN103" s="5">
        <v>0.17731944483985196</v>
      </c>
      <c r="AO103" s="5">
        <v>1.026648493641861E-2</v>
      </c>
      <c r="AP103" s="5">
        <v>1.2410962690089197E-2</v>
      </c>
      <c r="AQ103" s="5">
        <v>1.2635348280277195E-2</v>
      </c>
      <c r="AR103" s="5">
        <v>6.4587237589911056E-2</v>
      </c>
      <c r="AS103" s="5"/>
      <c r="AT103" s="5"/>
      <c r="AU103" s="5"/>
      <c r="AV103" s="5"/>
      <c r="AW103" s="5"/>
      <c r="AX103" s="5"/>
      <c r="AY103" s="5"/>
      <c r="AZ103" s="5"/>
      <c r="BA103" s="5"/>
      <c r="BB103" s="5"/>
    </row>
    <row r="104" spans="1:54" x14ac:dyDescent="0.3">
      <c r="A104" s="5">
        <v>16010</v>
      </c>
      <c r="B104" s="5"/>
      <c r="C104" s="5">
        <v>0.86773715545033869</v>
      </c>
      <c r="D104" s="5">
        <v>-5.4789176867387504E-2</v>
      </c>
      <c r="E104" s="5">
        <v>-1.2899202163134144E-2</v>
      </c>
      <c r="F104" s="5">
        <v>-6.9831699925659976E-2</v>
      </c>
      <c r="G104" s="5">
        <v>-5.1207699336143411E-3</v>
      </c>
      <c r="H104" s="5">
        <v>-0.34029217538868239</v>
      </c>
      <c r="I104" s="5">
        <v>-2.6470230282342761E-2</v>
      </c>
      <c r="J104" s="5">
        <v>-7.8110942872057942E-2</v>
      </c>
      <c r="K104" s="5">
        <v>-2.2795071681355906E-2</v>
      </c>
      <c r="L104" s="5">
        <v>-0.12969080174056527</v>
      </c>
      <c r="M104" s="5">
        <v>-3.554362699189452E-2</v>
      </c>
      <c r="N104" s="5">
        <v>-0.15511662335622262</v>
      </c>
      <c r="O104" s="5">
        <v>-4.2551274287719522E-2</v>
      </c>
      <c r="P104" s="5">
        <v>-0.23594040466226818</v>
      </c>
      <c r="Q104" s="5">
        <v>-3.8196849375734476E-2</v>
      </c>
      <c r="R104" s="5">
        <v>-0.22337891484085545</v>
      </c>
      <c r="S104" s="5">
        <v>-0.11151366305636053</v>
      </c>
      <c r="T104" s="5">
        <v>-0.13412775705197139</v>
      </c>
      <c r="U104" s="5">
        <v>3.9962748616272734E-2</v>
      </c>
      <c r="V104" s="5">
        <v>-2.4699582275138825E-4</v>
      </c>
      <c r="W104" s="5">
        <v>-5.2280769046893251E-2</v>
      </c>
      <c r="X104" s="5">
        <v>-4.8583398741067436E-2</v>
      </c>
      <c r="Y104" s="5">
        <v>6.6761209667755492E-2</v>
      </c>
      <c r="Z104" s="5">
        <v>0.2186368637352627</v>
      </c>
      <c r="AA104" s="5">
        <v>0.17303580936701285</v>
      </c>
      <c r="AB104" s="5">
        <v>-7.831709386927363E-2</v>
      </c>
      <c r="AC104" s="5">
        <v>3.4515760941770335E-2</v>
      </c>
      <c r="AD104" s="5">
        <v>1.5850971619380527</v>
      </c>
      <c r="AE104" s="5">
        <v>3.8991474815208038E-2</v>
      </c>
      <c r="AF104" s="5">
        <v>0.1116452016814389</v>
      </c>
      <c r="AG104" s="5">
        <v>6.9243268719365678E-3</v>
      </c>
      <c r="AH104" s="5">
        <v>9.5745656124316181E-2</v>
      </c>
      <c r="AI104" s="5">
        <v>1.5308179353205206E-2</v>
      </c>
      <c r="AJ104" s="5">
        <v>8.6935577797514291E-2</v>
      </c>
      <c r="AK104" s="5">
        <v>0.68172999147546343</v>
      </c>
      <c r="AL104" s="5">
        <v>0.17263697452869109</v>
      </c>
      <c r="AM104" s="5">
        <v>1.9378190760461537E-2</v>
      </c>
      <c r="AN104" s="5">
        <v>0.18135936934432581</v>
      </c>
      <c r="AO104" s="5">
        <v>1.0513668291431737E-2</v>
      </c>
      <c r="AP104" s="5">
        <v>1.2725904024002043E-2</v>
      </c>
      <c r="AQ104" s="5">
        <v>1.2972476548475203E-2</v>
      </c>
      <c r="AR104" s="5">
        <v>6.639520697589299E-2</v>
      </c>
      <c r="AS104" s="5"/>
      <c r="AT104" s="5"/>
      <c r="AU104" s="5"/>
      <c r="AV104" s="5"/>
      <c r="AW104" s="5"/>
      <c r="AX104" s="5"/>
      <c r="AY104" s="5"/>
      <c r="AZ104" s="5"/>
      <c r="BA104" s="5"/>
      <c r="BB104" s="5"/>
    </row>
    <row r="105" spans="1:54" x14ac:dyDescent="0.3">
      <c r="A105" s="5">
        <v>16000</v>
      </c>
      <c r="B105" s="5"/>
      <c r="C105" s="5">
        <v>0.89935978526593341</v>
      </c>
      <c r="D105" s="5">
        <v>-5.3669248797664437E-2</v>
      </c>
      <c r="E105" s="5">
        <v>-1.2649826199981531E-2</v>
      </c>
      <c r="F105" s="5">
        <v>-6.8559358077395244E-2</v>
      </c>
      <c r="G105" s="5">
        <v>-5.0331893690752942E-3</v>
      </c>
      <c r="H105" s="5">
        <v>-0.33485386434457087</v>
      </c>
      <c r="I105" s="5">
        <v>-2.6077016020156857E-2</v>
      </c>
      <c r="J105" s="5">
        <v>-7.7038951228510677E-2</v>
      </c>
      <c r="K105" s="5">
        <v>-2.2508121225550192E-2</v>
      </c>
      <c r="L105" s="5">
        <v>-0.12820612181185689</v>
      </c>
      <c r="M105" s="5">
        <v>-3.5177433256906025E-2</v>
      </c>
      <c r="N105" s="5">
        <v>-0.15369689211323584</v>
      </c>
      <c r="O105" s="5">
        <v>-4.2210955491411732E-2</v>
      </c>
      <c r="P105" s="5">
        <v>-0.23432700483586472</v>
      </c>
      <c r="Q105" s="5">
        <v>-3.7980136553936471E-2</v>
      </c>
      <c r="R105" s="5">
        <v>-0.22237280472557913</v>
      </c>
      <c r="S105" s="5">
        <v>-0.11114237280824524</v>
      </c>
      <c r="T105" s="5">
        <v>-0.13383937756903475</v>
      </c>
      <c r="U105" s="5">
        <v>3.9924165630261729E-2</v>
      </c>
      <c r="V105" s="5">
        <v>-2.470511928151822E-4</v>
      </c>
      <c r="W105" s="5">
        <v>-5.2354952609879747E-2</v>
      </c>
      <c r="X105" s="5">
        <v>-4.8710632766174815E-2</v>
      </c>
      <c r="Y105" s="5">
        <v>6.7016505333305471E-2</v>
      </c>
      <c r="Z105" s="5">
        <v>0.21973756577099071</v>
      </c>
      <c r="AA105" s="5">
        <v>0.17411728932320894</v>
      </c>
      <c r="AB105" s="5">
        <v>-7.8902201259382576E-2</v>
      </c>
      <c r="AC105" s="5">
        <v>3.4815955999410494E-2</v>
      </c>
      <c r="AD105" s="5">
        <v>1.6008356863832685</v>
      </c>
      <c r="AE105" s="5">
        <v>3.9426862474706392E-2</v>
      </c>
      <c r="AF105" s="5">
        <v>0.11303059314902306</v>
      </c>
      <c r="AG105" s="5">
        <v>7.0188927418712854E-3</v>
      </c>
      <c r="AH105" s="5">
        <v>9.7173299277686837E-2</v>
      </c>
      <c r="AI105" s="5">
        <v>1.5555714690873895E-2</v>
      </c>
      <c r="AJ105" s="5">
        <v>8.845131143243283E-2</v>
      </c>
      <c r="AK105" s="5">
        <v>0.6944823187547029</v>
      </c>
      <c r="AL105" s="5">
        <v>0.17608665319965244</v>
      </c>
      <c r="AM105" s="5">
        <v>1.979025816157122E-2</v>
      </c>
      <c r="AN105" s="5">
        <v>0.18544948495312627</v>
      </c>
      <c r="AO105" s="5">
        <v>1.0764382236329671E-2</v>
      </c>
      <c r="AP105" s="5">
        <v>1.3045913801452397E-2</v>
      </c>
      <c r="AQ105" s="5">
        <v>1.3315626475718489E-2</v>
      </c>
      <c r="AR105" s="5">
        <v>6.823860299950095E-2</v>
      </c>
      <c r="AS105" s="5"/>
      <c r="AT105" s="5"/>
      <c r="AU105" s="5"/>
      <c r="AV105" s="5"/>
      <c r="AW105" s="5"/>
      <c r="AX105" s="5"/>
      <c r="AY105" s="5"/>
      <c r="AZ105" s="5"/>
      <c r="BA105" s="5"/>
      <c r="BB105" s="5"/>
    </row>
    <row r="106" spans="1:54" x14ac:dyDescent="0.3">
      <c r="A106" s="5">
        <v>15990</v>
      </c>
      <c r="B106" s="5"/>
      <c r="C106" s="5">
        <v>0.93103222632463001</v>
      </c>
      <c r="D106" s="5">
        <v>-5.2558916939488422E-2</v>
      </c>
      <c r="E106" s="5">
        <v>-1.2402142724624794E-2</v>
      </c>
      <c r="F106" s="5">
        <v>-6.7293270491879803E-2</v>
      </c>
      <c r="G106" s="5">
        <v>-4.9458660556207608E-3</v>
      </c>
      <c r="H106" s="5">
        <v>-0.32942006655081152</v>
      </c>
      <c r="I106" s="5">
        <v>-2.5683237151851702E-2</v>
      </c>
      <c r="J106" s="5">
        <v>-7.5962779793413385E-2</v>
      </c>
      <c r="K106" s="5">
        <v>-2.2219273088536946E-2</v>
      </c>
      <c r="L106" s="5">
        <v>-0.12670710915621672</v>
      </c>
      <c r="M106" s="5">
        <v>-3.4806431386607439E-2</v>
      </c>
      <c r="N106" s="5">
        <v>-0.15225273058104738</v>
      </c>
      <c r="O106" s="5">
        <v>-4.186309881102411E-2</v>
      </c>
      <c r="P106" s="5">
        <v>-0.23266778606132568</v>
      </c>
      <c r="Q106" s="5">
        <v>-3.7755455511349151E-2</v>
      </c>
      <c r="R106" s="5">
        <v>-0.22131747283537689</v>
      </c>
      <c r="S106" s="5">
        <v>-0.11074550270159551</v>
      </c>
      <c r="T106" s="5">
        <v>-0.13351938627619814</v>
      </c>
      <c r="U106" s="5">
        <v>3.9876023331245757E-2</v>
      </c>
      <c r="V106" s="5">
        <v>-2.4704730474339824E-4</v>
      </c>
      <c r="W106" s="5">
        <v>-5.2416704971078976E-2</v>
      </c>
      <c r="X106" s="5">
        <v>-4.8826558754381452E-2</v>
      </c>
      <c r="Y106" s="5">
        <v>6.7256792385131714E-2</v>
      </c>
      <c r="Z106" s="5">
        <v>0.22079150020677002</v>
      </c>
      <c r="AA106" s="5">
        <v>0.17516416185250358</v>
      </c>
      <c r="AB106" s="5">
        <v>-7.9472971942940326E-2</v>
      </c>
      <c r="AC106" s="5">
        <v>3.5110523597343728E-2</v>
      </c>
      <c r="AD106" s="5">
        <v>1.6163524511001441</v>
      </c>
      <c r="AE106" s="5">
        <v>3.9857820438290739E-2</v>
      </c>
      <c r="AF106" s="5">
        <v>0.11440659409315115</v>
      </c>
      <c r="AG106" s="5">
        <v>7.1131028970094854E-3</v>
      </c>
      <c r="AH106" s="5">
        <v>9.8599472913489861E-2</v>
      </c>
      <c r="AI106" s="5">
        <v>1.5803617481919809E-2</v>
      </c>
      <c r="AJ106" s="5">
        <v>8.997284608573422E-2</v>
      </c>
      <c r="AK106" s="5">
        <v>0.70731159194992332</v>
      </c>
      <c r="AL106" s="5">
        <v>0.17956438044993256</v>
      </c>
      <c r="AM106" s="5">
        <v>2.0206503155951717E-2</v>
      </c>
      <c r="AN106" s="5">
        <v>0.18958897519717033</v>
      </c>
      <c r="AO106" s="5">
        <v>1.1018592129455043E-2</v>
      </c>
      <c r="AP106" s="5">
        <v>1.3370968528275597E-2</v>
      </c>
      <c r="AQ106" s="5">
        <v>1.3664796241117553E-2</v>
      </c>
      <c r="AR106" s="5">
        <v>7.01175477048116E-2</v>
      </c>
      <c r="AS106" s="5"/>
      <c r="AT106" s="5"/>
      <c r="AU106" s="5"/>
      <c r="AV106" s="5"/>
      <c r="AW106" s="5"/>
      <c r="AX106" s="5"/>
      <c r="AY106" s="5"/>
      <c r="AZ106" s="5"/>
      <c r="BA106" s="5"/>
      <c r="BB106" s="5"/>
    </row>
    <row r="107" spans="1:54" x14ac:dyDescent="0.3">
      <c r="A107" s="5">
        <v>15980</v>
      </c>
      <c r="B107" s="5"/>
      <c r="C107" s="5">
        <v>0.96273960154735005</v>
      </c>
      <c r="D107" s="5">
        <v>-5.1458514559870924E-2</v>
      </c>
      <c r="E107" s="5">
        <v>-1.215623664456332E-2</v>
      </c>
      <c r="F107" s="5">
        <v>-6.6033921912982435E-2</v>
      </c>
      <c r="G107" s="5">
        <v>-4.8588366936060902E-3</v>
      </c>
      <c r="H107" s="5">
        <v>-0.3239932543086374</v>
      </c>
      <c r="I107" s="5">
        <v>-2.5289085411154377E-2</v>
      </c>
      <c r="J107" s="5">
        <v>-7.4882983821002974E-2</v>
      </c>
      <c r="K107" s="5">
        <v>-2.1928683828216434E-2</v>
      </c>
      <c r="L107" s="5">
        <v>-0.12519461058895906</v>
      </c>
      <c r="M107" s="5">
        <v>-3.4430838217977031E-2</v>
      </c>
      <c r="N107" s="5">
        <v>-0.15078500575222614</v>
      </c>
      <c r="O107" s="5">
        <v>-4.1507917164227789E-2</v>
      </c>
      <c r="P107" s="5">
        <v>-0.23096377526087494</v>
      </c>
      <c r="Q107" s="5">
        <v>-3.7522945434648666E-2</v>
      </c>
      <c r="R107" s="5">
        <v>-0.2202135640726611</v>
      </c>
      <c r="S107" s="5">
        <v>-0.110323285894836</v>
      </c>
      <c r="T107" s="5">
        <v>-0.13316795280491361</v>
      </c>
      <c r="U107" s="5">
        <v>3.9818338429512753E-2</v>
      </c>
      <c r="V107" s="5">
        <v>-2.4698405010576194E-4</v>
      </c>
      <c r="W107" s="5">
        <v>-5.2465958340287222E-2</v>
      </c>
      <c r="X107" s="5">
        <v>-4.8931072518632532E-2</v>
      </c>
      <c r="Y107" s="5">
        <v>6.7481872414271754E-2</v>
      </c>
      <c r="Z107" s="5">
        <v>0.22179784321033341</v>
      </c>
      <c r="AA107" s="5">
        <v>0.17617564453963711</v>
      </c>
      <c r="AB107" s="5">
        <v>-8.0028996992016738E-2</v>
      </c>
      <c r="AC107" s="5">
        <v>3.5399261627704369E-2</v>
      </c>
      <c r="AD107" s="5">
        <v>1.6316372925998202</v>
      </c>
      <c r="AE107" s="5">
        <v>4.0284080514086891E-2</v>
      </c>
      <c r="AF107" s="5">
        <v>0.11577239600197062</v>
      </c>
      <c r="AG107" s="5">
        <v>7.2069054766349212E-3</v>
      </c>
      <c r="AH107" s="5">
        <v>0.10002344855867965</v>
      </c>
      <c r="AI107" s="5">
        <v>1.6051771622020435E-2</v>
      </c>
      <c r="AJ107" s="5">
        <v>9.1499538107590261E-2</v>
      </c>
      <c r="AK107" s="5">
        <v>0.72021300355243434</v>
      </c>
      <c r="AL107" s="5">
        <v>0.18306903168231398</v>
      </c>
      <c r="AM107" s="5">
        <v>2.0626813823593406E-2</v>
      </c>
      <c r="AN107" s="5">
        <v>0.19377696584555676</v>
      </c>
      <c r="AO107" s="5">
        <v>1.1276259775136363E-2</v>
      </c>
      <c r="AP107" s="5">
        <v>1.3701040247692971E-2</v>
      </c>
      <c r="AQ107" s="5">
        <v>1.4019979418117509E-2</v>
      </c>
      <c r="AR107" s="5">
        <v>7.2032139919993007E-2</v>
      </c>
      <c r="AS107" s="5"/>
      <c r="AT107" s="5"/>
      <c r="AU107" s="5"/>
      <c r="AV107" s="5"/>
      <c r="AW107" s="5"/>
      <c r="AX107" s="5"/>
      <c r="AY107" s="5"/>
      <c r="AZ107" s="5"/>
      <c r="BA107" s="5"/>
      <c r="BB107" s="5"/>
    </row>
    <row r="108" spans="1:54" x14ac:dyDescent="0.3">
      <c r="A108" s="5">
        <v>15970</v>
      </c>
      <c r="B108" s="5"/>
      <c r="C108" s="5">
        <v>0.99446688270952099</v>
      </c>
      <c r="D108" s="5">
        <v>-5.0368361998850267E-2</v>
      </c>
      <c r="E108" s="5">
        <v>-1.1912190189175767E-2</v>
      </c>
      <c r="F108" s="5">
        <v>-6.47817847026603E-2</v>
      </c>
      <c r="G108" s="5">
        <v>-4.7721372377460009E-3</v>
      </c>
      <c r="H108" s="5">
        <v>-0.31857586143460748</v>
      </c>
      <c r="I108" s="5">
        <v>-2.4894750406075368E-2</v>
      </c>
      <c r="J108" s="5">
        <v>-7.3800114833862299E-2</v>
      </c>
      <c r="K108" s="5">
        <v>-2.1636509637902875E-2</v>
      </c>
      <c r="L108" s="5">
        <v>-0.12366947481414911</v>
      </c>
      <c r="M108" s="5">
        <v>-3.4050872132663716E-2</v>
      </c>
      <c r="N108" s="5">
        <v>-0.14929459552110919</v>
      </c>
      <c r="O108" s="5">
        <v>-4.1145627496340202E-2</v>
      </c>
      <c r="P108" s="5">
        <v>-0.22921602678085978</v>
      </c>
      <c r="Q108" s="5">
        <v>-3.7282750656036298E-2</v>
      </c>
      <c r="R108" s="5">
        <v>-0.21906175680537127</v>
      </c>
      <c r="S108" s="5">
        <v>-0.10987597353509075</v>
      </c>
      <c r="T108" s="5">
        <v>-0.13278526945627003</v>
      </c>
      <c r="U108" s="5">
        <v>3.9751134539708452E-2</v>
      </c>
      <c r="V108" s="5">
        <v>-2.4686136307201139E-4</v>
      </c>
      <c r="W108" s="5">
        <v>-5.2502653713861272E-2</v>
      </c>
      <c r="X108" s="5">
        <v>-4.9024077622692855E-2</v>
      </c>
      <c r="Y108" s="5">
        <v>6.769155682081647E-2</v>
      </c>
      <c r="Z108" s="5">
        <v>0.22275579944458826</v>
      </c>
      <c r="AA108" s="5">
        <v>0.17715097398517715</v>
      </c>
      <c r="AB108" s="5">
        <v>-8.0569874200296959E-2</v>
      </c>
      <c r="AC108" s="5">
        <v>3.5681969997907889E-2</v>
      </c>
      <c r="AD108" s="5">
        <v>1.6466800916300328</v>
      </c>
      <c r="AE108" s="5">
        <v>4.0705374306678158E-2</v>
      </c>
      <c r="AF108" s="5">
        <v>0.11712718583791779</v>
      </c>
      <c r="AG108" s="5">
        <v>7.3002480833223634E-3</v>
      </c>
      <c r="AH108" s="5">
        <v>0.10144448667790684</v>
      </c>
      <c r="AI108" s="5">
        <v>1.6300058650316217E-2</v>
      </c>
      <c r="AJ108" s="5">
        <v>9.3030727160481913E-2</v>
      </c>
      <c r="AK108" s="5">
        <v>0.73318159011393513</v>
      </c>
      <c r="AL108" s="5">
        <v>0.18659943683210675</v>
      </c>
      <c r="AM108" s="5">
        <v>2.1051072531306284E-2</v>
      </c>
      <c r="AN108" s="5">
        <v>0.19801252427056965</v>
      </c>
      <c r="AO108" s="5">
        <v>1.1537343364442575E-2</v>
      </c>
      <c r="AP108" s="5">
        <v>1.4036096440047718E-2</v>
      </c>
      <c r="AQ108" s="5">
        <v>1.4381164842396604E-2</v>
      </c>
      <c r="AR108" s="5">
        <v>7.3982454428076938E-2</v>
      </c>
      <c r="AS108" s="5"/>
      <c r="AT108" s="5"/>
      <c r="AU108" s="5"/>
      <c r="AV108" s="5"/>
      <c r="AW108" s="5"/>
      <c r="AX108" s="5"/>
      <c r="AY108" s="5"/>
      <c r="AZ108" s="5"/>
      <c r="BA108" s="5"/>
      <c r="BB108" s="5"/>
    </row>
    <row r="109" spans="1:54" x14ac:dyDescent="0.3">
      <c r="A109" s="5">
        <v>15960</v>
      </c>
      <c r="B109" s="5"/>
      <c r="C109" s="5">
        <v>1.026198901201683</v>
      </c>
      <c r="D109" s="5">
        <v>-4.9288766595066293E-2</v>
      </c>
      <c r="E109" s="5">
        <v>-1.1670082876424844E-2</v>
      </c>
      <c r="F109" s="5">
        <v>-6.3537318586455754E-2</v>
      </c>
      <c r="G109" s="5">
        <v>-4.6858028738773093E-3</v>
      </c>
      <c r="H109" s="5">
        <v>-0.31317028147279802</v>
      </c>
      <c r="I109" s="5">
        <v>-2.4500419465701053E-2</v>
      </c>
      <c r="J109" s="5">
        <v>-7.2714720143396847E-2</v>
      </c>
      <c r="K109" s="5">
        <v>-2.1342906202521002E-2</v>
      </c>
      <c r="L109" s="5">
        <v>-0.12213255160743822</v>
      </c>
      <c r="M109" s="5">
        <v>-3.3666752839357474E-2</v>
      </c>
      <c r="N109" s="5">
        <v>-0.14778238778657754</v>
      </c>
      <c r="O109" s="5">
        <v>-4.0776450554948059E-2</v>
      </c>
      <c r="P109" s="5">
        <v>-0.22742562128890489</v>
      </c>
      <c r="Q109" s="5">
        <v>-3.7035020502996605E-2</v>
      </c>
      <c r="R109" s="5">
        <v>-0.2178627621762898</v>
      </c>
      <c r="S109" s="5">
        <v>-0.10940383451620624</v>
      </c>
      <c r="T109" s="5">
        <v>-0.13237155104158288</v>
      </c>
      <c r="U109" s="5">
        <v>3.9674442174034E-2</v>
      </c>
      <c r="V109" s="5">
        <v>-2.4667922062463637E-4</v>
      </c>
      <c r="W109" s="5">
        <v>-5.2526740973095357E-2</v>
      </c>
      <c r="X109" s="5">
        <v>-4.9105485520391699E-2</v>
      </c>
      <c r="Y109" s="5">
        <v>6.7885667066894792E-2</v>
      </c>
      <c r="Z109" s="5">
        <v>0.22366460307916286</v>
      </c>
      <c r="AA109" s="5">
        <v>0.17808940673180024</v>
      </c>
      <c r="AB109" s="5">
        <v>-8.1095208548692788E-2</v>
      </c>
      <c r="AC109" s="5">
        <v>3.5958450850868767E-2</v>
      </c>
      <c r="AD109" s="5">
        <v>1.6614707836954463</v>
      </c>
      <c r="AE109" s="5">
        <v>4.1121433478212524E-2</v>
      </c>
      <c r="AF109" s="5">
        <v>0.11847014676811259</v>
      </c>
      <c r="AG109" s="5">
        <v>7.3930778255911671E-3</v>
      </c>
      <c r="AH109" s="5">
        <v>0.10286183720391658</v>
      </c>
      <c r="AI109" s="5">
        <v>1.6548357820975551E-2</v>
      </c>
      <c r="AJ109" s="5">
        <v>9.4565736529008987E-2</v>
      </c>
      <c r="AK109" s="5">
        <v>0.74621223375262391</v>
      </c>
      <c r="AL109" s="5">
        <v>0.19015438047425817</v>
      </c>
      <c r="AM109" s="5">
        <v>2.1479155909711969E-2</v>
      </c>
      <c r="AN109" s="5">
        <v>0.20229465886884643</v>
      </c>
      <c r="AO109" s="5">
        <v>1.180179741880737E-2</v>
      </c>
      <c r="AP109" s="5">
        <v>1.4376099925325073E-2</v>
      </c>
      <c r="AQ109" s="5">
        <v>1.4748336481667266E-2</v>
      </c>
      <c r="AR109" s="5">
        <v>7.5968541141448076E-2</v>
      </c>
      <c r="AS109" s="5"/>
      <c r="AT109" s="5"/>
      <c r="AU109" s="5"/>
      <c r="AV109" s="5"/>
      <c r="AW109" s="5"/>
      <c r="AX109" s="5"/>
      <c r="AY109" s="5"/>
      <c r="AZ109" s="5"/>
      <c r="BA109" s="5"/>
      <c r="BB109" s="5"/>
    </row>
    <row r="110" spans="1:54" x14ac:dyDescent="0.3">
      <c r="A110" s="5">
        <v>15950</v>
      </c>
      <c r="B110" s="5"/>
      <c r="C110" s="5">
        <v>1.0579203590347208</v>
      </c>
      <c r="D110" s="5">
        <v>-4.8220022627684003E-2</v>
      </c>
      <c r="E110" s="5">
        <v>-1.1429991483233213E-2</v>
      </c>
      <c r="F110" s="5">
        <v>-6.2300970417373466E-2</v>
      </c>
      <c r="G110" s="5">
        <v>-4.5998679969262444E-3</v>
      </c>
      <c r="H110" s="5">
        <v>-0.30777886597564136</v>
      </c>
      <c r="I110" s="5">
        <v>-2.4106277491326159E-2</v>
      </c>
      <c r="J110" s="5">
        <v>-7.162734237992556E-2</v>
      </c>
      <c r="K110" s="5">
        <v>-2.1048028556633961E-2</v>
      </c>
      <c r="L110" s="5">
        <v>-0.12058469100369726</v>
      </c>
      <c r="M110" s="5">
        <v>-3.3278701155949962E-2</v>
      </c>
      <c r="N110" s="5">
        <v>-0.14624927954753814</v>
      </c>
      <c r="O110" s="5">
        <v>-4.0400610660895883E-2</v>
      </c>
      <c r="P110" s="5">
        <v>-0.22559366464274885</v>
      </c>
      <c r="Q110" s="5">
        <v>-3.6779909142328399E-2</v>
      </c>
      <c r="R110" s="5">
        <v>-0.21661732337340975</v>
      </c>
      <c r="S110" s="5">
        <v>-0.10890715521529518</v>
      </c>
      <c r="T110" s="5">
        <v>-0.13192703469560502</v>
      </c>
      <c r="U110" s="5">
        <v>3.9588298727109686E-2</v>
      </c>
      <c r="V110" s="5">
        <v>-2.4643764272083029E-4</v>
      </c>
      <c r="W110" s="5">
        <v>-5.2538178972387994E-2</v>
      </c>
      <c r="X110" s="5">
        <v>-4.9175215686234904E-2</v>
      </c>
      <c r="Y110" s="5">
        <v>6.8064034919437286E-2</v>
      </c>
      <c r="Z110" s="5">
        <v>0.22452351877527371</v>
      </c>
      <c r="AA110" s="5">
        <v>0.17899022017585201</v>
      </c>
      <c r="AB110" s="5">
        <v>-8.1604612667569409E-2</v>
      </c>
      <c r="AC110" s="5">
        <v>3.6228508785306354E-2</v>
      </c>
      <c r="AD110" s="5">
        <v>1.6759993696588651</v>
      </c>
      <c r="AE110" s="5">
        <v>4.1531990013444799E-2</v>
      </c>
      <c r="AF110" s="5">
        <v>0.11980045891155348</v>
      </c>
      <c r="AG110" s="5">
        <v>7.4853413619309058E-3</v>
      </c>
      <c r="AH110" s="5">
        <v>0.10427474009114457</v>
      </c>
      <c r="AI110" s="5">
        <v>1.6796546179055821E-2</v>
      </c>
      <c r="AJ110" s="5">
        <v>9.610387345680789E-2</v>
      </c>
      <c r="AK110" s="5">
        <v>0.75929966388655568</v>
      </c>
      <c r="AL110" s="5">
        <v>0.19373260198980302</v>
      </c>
      <c r="AM110" s="5">
        <v>2.1910934836840128E-2</v>
      </c>
      <c r="AN110" s="5">
        <v>0.20662231854114962</v>
      </c>
      <c r="AO110" s="5">
        <v>1.2069572736691641E-2</v>
      </c>
      <c r="AP110" s="5">
        <v>1.4721008768689406E-2</v>
      </c>
      <c r="AQ110" s="5">
        <v>1.5121473307635847E-2</v>
      </c>
      <c r="AR110" s="5">
        <v>7.7990424281419821E-2</v>
      </c>
      <c r="AS110" s="5"/>
      <c r="AT110" s="5"/>
      <c r="AU110" s="5"/>
      <c r="AV110" s="5"/>
      <c r="AW110" s="5"/>
      <c r="AX110" s="5"/>
      <c r="AY110" s="5"/>
      <c r="AZ110" s="5"/>
      <c r="BA110" s="5"/>
      <c r="BB110" s="5"/>
    </row>
    <row r="111" spans="1:54" x14ac:dyDescent="0.3">
      <c r="A111" s="5">
        <v>15940</v>
      </c>
      <c r="B111" s="5"/>
      <c r="C111" s="5">
        <v>1.089615840080302</v>
      </c>
      <c r="D111" s="5">
        <v>-4.716241127448683E-2</v>
      </c>
      <c r="E111" s="5">
        <v>-1.1191990019518833E-2</v>
      </c>
      <c r="F111" s="5">
        <v>-6.1073173958220858E-2</v>
      </c>
      <c r="G111" s="5">
        <v>-4.5143661900960636E-3</v>
      </c>
      <c r="H111" s="5">
        <v>-0.30240392285506346</v>
      </c>
      <c r="I111" s="5">
        <v>-2.3712506812092991E-2</v>
      </c>
      <c r="J111" s="5">
        <v>-7.053851903296765E-2</v>
      </c>
      <c r="K111" s="5">
        <v>-2.0752030944490407E-2</v>
      </c>
      <c r="L111" s="5">
        <v>-0.11902674249056866</v>
      </c>
      <c r="M111" s="5">
        <v>-3.2886938791799034E-2</v>
      </c>
      <c r="N111" s="5">
        <v>-0.14469617599243159</v>
      </c>
      <c r="O111" s="5">
        <v>-4.0018335475978287E-2</v>
      </c>
      <c r="P111" s="5">
        <v>-0.22372128673243555</v>
      </c>
      <c r="Q111" s="5">
        <v>-3.651757541867693E-2</v>
      </c>
      <c r="R111" s="5">
        <v>-0.2153262148623864</v>
      </c>
      <c r="S111" s="5">
        <v>-0.1083862392081489</v>
      </c>
      <c r="T111" s="5">
        <v>-0.13145197966255098</v>
      </c>
      <c r="U111" s="5">
        <v>3.9492748452493426E-2</v>
      </c>
      <c r="V111" s="5">
        <v>-2.4613669240315672E-4</v>
      </c>
      <c r="W111" s="5">
        <v>-5.2536935617005009E-2</v>
      </c>
      <c r="X111" s="5">
        <v>-4.9233195737128456E-2</v>
      </c>
      <c r="Y111" s="5">
        <v>6.8226502682274523E-2</v>
      </c>
      <c r="Z111" s="5">
        <v>0.2253318426422124</v>
      </c>
      <c r="AA111" s="5">
        <v>0.17985271346267834</v>
      </c>
      <c r="AB111" s="5">
        <v>-8.2097707294865291E-2</v>
      </c>
      <c r="AC111" s="5">
        <v>3.6491951075816133E-2</v>
      </c>
      <c r="AD111" s="5">
        <v>1.69025592640902</v>
      </c>
      <c r="AE111" s="5">
        <v>4.193677648838217E-2</v>
      </c>
      <c r="AF111" s="5">
        <v>0.12111730010229642</v>
      </c>
      <c r="AG111" s="5">
        <v>7.5769849461597826E-3</v>
      </c>
      <c r="AH111" s="5">
        <v>0.10568242589213583</v>
      </c>
      <c r="AI111" s="5">
        <v>1.7044498640640827E-2</v>
      </c>
      <c r="AJ111" s="5">
        <v>9.7644429510672925E-2</v>
      </c>
      <c r="AK111" s="5">
        <v>0.77243845919713705</v>
      </c>
      <c r="AL111" s="5">
        <v>0.19733279579288918</v>
      </c>
      <c r="AM111" s="5">
        <v>2.2346274428531106E-2</v>
      </c>
      <c r="AN111" s="5">
        <v>0.21099439223314892</v>
      </c>
      <c r="AO111" s="5">
        <v>1.2340616343451837E-2</v>
      </c>
      <c r="AP111" s="5">
        <v>1.5070776189272786E-2</v>
      </c>
      <c r="AQ111" s="5">
        <v>1.5500549170385635E-2</v>
      </c>
      <c r="AR111" s="5">
        <v>8.0048101564319893E-2</v>
      </c>
      <c r="AS111" s="5"/>
      <c r="AT111" s="5"/>
      <c r="AU111" s="5"/>
      <c r="AV111" s="5"/>
      <c r="AW111" s="5"/>
      <c r="AX111" s="5"/>
      <c r="AY111" s="5"/>
      <c r="AZ111" s="5"/>
      <c r="BA111" s="5"/>
      <c r="BB111" s="5"/>
    </row>
    <row r="112" spans="1:54" x14ac:dyDescent="0.3">
      <c r="A112" s="5">
        <v>15930</v>
      </c>
      <c r="B112" s="5"/>
      <c r="C112" s="5">
        <v>1.1212698215364438</v>
      </c>
      <c r="D112" s="5">
        <v>-4.6116200585944359E-2</v>
      </c>
      <c r="E112" s="5">
        <v>-1.0956149705871308E-2</v>
      </c>
      <c r="F112" s="5">
        <v>-5.9854349682467702E-2</v>
      </c>
      <c r="G112" s="5">
        <v>-4.4293302052894577E-3</v>
      </c>
      <c r="H112" s="5">
        <v>-0.29704771480544728</v>
      </c>
      <c r="I112" s="5">
        <v>-2.3319287045294117E-2</v>
      </c>
      <c r="J112" s="5">
        <v>-6.944878200227933E-2</v>
      </c>
      <c r="K112" s="5">
        <v>-2.0455066682272774E-2</v>
      </c>
      <c r="L112" s="5">
        <v>-0.11745955420904033</v>
      </c>
      <c r="M112" s="5">
        <v>-3.2491688130404782E-2</v>
      </c>
      <c r="N112" s="5">
        <v>-0.14312398958409592</v>
      </c>
      <c r="O112" s="5">
        <v>-3.9629855767680966E-2</v>
      </c>
      <c r="P112" s="5">
        <v>-0.22180964029758404</v>
      </c>
      <c r="Q112" s="5">
        <v>-3.6248182687804435E-2</v>
      </c>
      <c r="R112" s="5">
        <v>-0.21399024158217644</v>
      </c>
      <c r="S112" s="5">
        <v>-0.10784140696390032</v>
      </c>
      <c r="T112" s="5">
        <v>-0.13094666705517816</v>
      </c>
      <c r="U112" s="5">
        <v>3.9387842430856988E-2</v>
      </c>
      <c r="V112" s="5">
        <v>-2.4577647585851911E-4</v>
      </c>
      <c r="W112" s="5">
        <v>-5.2522987930262645E-2</v>
      </c>
      <c r="X112" s="5">
        <v>-4.9279361544970993E-2</v>
      </c>
      <c r="Y112" s="5">
        <v>6.8372923417139631E-2</v>
      </c>
      <c r="Z112" s="5">
        <v>0.22608890316376642</v>
      </c>
      <c r="AA112" s="5">
        <v>0.18067620836423681</v>
      </c>
      <c r="AB112" s="5">
        <v>-8.257412172938107E-2</v>
      </c>
      <c r="AC112" s="5">
        <v>3.6748587892379544E-2</v>
      </c>
      <c r="AD112" s="5">
        <v>1.7042306175799848</v>
      </c>
      <c r="AE112" s="5">
        <v>4.2335526342194833E-2</v>
      </c>
      <c r="AF112" s="5">
        <v>0.12241984666775911</v>
      </c>
      <c r="AG112" s="5">
        <v>7.6679544740722696E-3</v>
      </c>
      <c r="AH112" s="5">
        <v>0.10708411635638682</v>
      </c>
      <c r="AI112" s="5">
        <v>1.7292088077222087E-2</v>
      </c>
      <c r="AJ112" s="5">
        <v>9.9186680971946467E-2</v>
      </c>
      <c r="AK112" s="5">
        <v>0.78562304982515918</v>
      </c>
      <c r="AL112" s="5">
        <v>0.20095361161954287</v>
      </c>
      <c r="AM112" s="5">
        <v>2.278503403583327E-2</v>
      </c>
      <c r="AN112" s="5">
        <v>0.21540970853958169</v>
      </c>
      <c r="AO112" s="5">
        <v>1.2614871444583928E-2</v>
      </c>
      <c r="AP112" s="5">
        <v>1.5425350472451157E-2</v>
      </c>
      <c r="AQ112" s="5">
        <v>1.588553267544953E-2</v>
      </c>
      <c r="AR112" s="5">
        <v>8.2141543395545663E-2</v>
      </c>
      <c r="AS112" s="5"/>
      <c r="AT112" s="5"/>
      <c r="AU112" s="5"/>
      <c r="AV112" s="5"/>
      <c r="AW112" s="5"/>
      <c r="AX112" s="5"/>
      <c r="AY112" s="5"/>
      <c r="AZ112" s="5"/>
      <c r="BA112" s="5"/>
      <c r="BB112" s="5"/>
    </row>
    <row r="113" spans="1:54" x14ac:dyDescent="0.3">
      <c r="A113" s="5">
        <v>15920</v>
      </c>
      <c r="B113" s="5"/>
      <c r="C113" s="5">
        <v>1.1528666856079373</v>
      </c>
      <c r="D113" s="5">
        <v>-4.5081645475030678E-2</v>
      </c>
      <c r="E113" s="5">
        <v>-1.0722538954846641E-2</v>
      </c>
      <c r="F113" s="5">
        <v>-5.864490459364223E-2</v>
      </c>
      <c r="G113" s="5">
        <v>-4.3447919447770992E-3</v>
      </c>
      <c r="H113" s="5">
        <v>-0.29171245779980504</v>
      </c>
      <c r="I113" s="5">
        <v>-2.2926794961488542E-2</v>
      </c>
      <c r="J113" s="5">
        <v>-6.8358657160179054E-2</v>
      </c>
      <c r="K113" s="5">
        <v>-2.0157288022724963E-2</v>
      </c>
      <c r="L113" s="5">
        <v>-0.11588397216213511</v>
      </c>
      <c r="M113" s="5">
        <v>-3.209317201280662E-2</v>
      </c>
      <c r="N113" s="5">
        <v>-0.14153363914131431</v>
      </c>
      <c r="O113" s="5">
        <v>-3.9235405171316282E-2</v>
      </c>
      <c r="P113" s="5">
        <v>-0.21985989972149236</v>
      </c>
      <c r="Q113" s="5">
        <v>-3.5971898644846671E-2</v>
      </c>
      <c r="R113" s="5">
        <v>-0.21261023810502425</v>
      </c>
      <c r="S113" s="5">
        <v>-0.1072729955193551</v>
      </c>
      <c r="T113" s="5">
        <v>-0.13041139958721021</v>
      </c>
      <c r="U113" s="5">
        <v>3.9273638529837535E-2</v>
      </c>
      <c r="V113" s="5">
        <v>-2.4535714242510516E-4</v>
      </c>
      <c r="W113" s="5">
        <v>-5.2496322109969892E-2</v>
      </c>
      <c r="X113" s="5">
        <v>-4.9313657339885915E-2</v>
      </c>
      <c r="Y113" s="5">
        <v>6.8503161153159492E-2</v>
      </c>
      <c r="Z113" s="5">
        <v>0.22679406209293601</v>
      </c>
      <c r="AA113" s="5">
        <v>0.18146005013750824</v>
      </c>
      <c r="AB113" s="5">
        <v>-8.3033494278511796E-2</v>
      </c>
      <c r="AC113" s="5">
        <v>3.6998232518978616E-2</v>
      </c>
      <c r="AD113" s="5">
        <v>1.7179137043072679</v>
      </c>
      <c r="AE113" s="5">
        <v>4.2727974152038217E-2</v>
      </c>
      <c r="AF113" s="5">
        <v>0.12370727422125134</v>
      </c>
      <c r="AG113" s="5">
        <v>7.7581955313304318E-3</v>
      </c>
      <c r="AH113" s="5">
        <v>0.10847902505114985</v>
      </c>
      <c r="AI113" s="5">
        <v>1.7539185404288279E-2</v>
      </c>
      <c r="AJ113" s="5">
        <v>0.10072988925519602</v>
      </c>
      <c r="AK113" s="5">
        <v>0.79884771980151437</v>
      </c>
      <c r="AL113" s="5">
        <v>0.20459365487925446</v>
      </c>
      <c r="AM113" s="5">
        <v>2.3227067249583157E-2</v>
      </c>
      <c r="AN113" s="5">
        <v>0.2198670353741036</v>
      </c>
      <c r="AO113" s="5">
        <v>1.2892277382509218E-2</v>
      </c>
      <c r="AP113" s="5">
        <v>1.5784674885845274E-2</v>
      </c>
      <c r="AQ113" s="5">
        <v>1.6276387063843486E-2</v>
      </c>
      <c r="AR113" s="5">
        <v>8.4270692073066811E-2</v>
      </c>
      <c r="AS113" s="5"/>
      <c r="AT113" s="5"/>
      <c r="AU113" s="5"/>
      <c r="AV113" s="5"/>
      <c r="AW113" s="5"/>
      <c r="AX113" s="5"/>
      <c r="AY113" s="5"/>
      <c r="AZ113" s="5"/>
      <c r="BA113" s="5"/>
      <c r="BB113" s="5"/>
    </row>
    <row r="114" spans="1:54" x14ac:dyDescent="0.3">
      <c r="A114" s="5">
        <v>15910</v>
      </c>
      <c r="B114" s="5"/>
      <c r="C114" s="5">
        <v>1.184390731390776</v>
      </c>
      <c r="D114" s="5">
        <v>-4.4058987722549077E-2</v>
      </c>
      <c r="E114" s="5">
        <v>-1.0491223355850701E-2</v>
      </c>
      <c r="F114" s="5">
        <v>-5.7445232063260666E-2</v>
      </c>
      <c r="G114" s="5">
        <v>-4.2607824441220875E-3</v>
      </c>
      <c r="H114" s="5">
        <v>-0.28640031966041696</v>
      </c>
      <c r="I114" s="5">
        <v>-2.2535204354569186E-2</v>
      </c>
      <c r="J114" s="5">
        <v>-6.7268663925672045E-2</v>
      </c>
      <c r="K114" s="5">
        <v>-1.9858846022330755E-2</v>
      </c>
      <c r="L114" s="5">
        <v>-0.1143008394327811</v>
      </c>
      <c r="M114" s="5">
        <v>-3.1691613522004121E-2</v>
      </c>
      <c r="N114" s="5">
        <v>-0.13992604891837929</v>
      </c>
      <c r="O114" s="5">
        <v>-3.8835219949906054E-2</v>
      </c>
      <c r="P114" s="5">
        <v>-0.21787325980387293</v>
      </c>
      <c r="Q114" s="5">
        <v>-3.5688895147809395E-2</v>
      </c>
      <c r="R114" s="5">
        <v>-0.21118706776202209</v>
      </c>
      <c r="S114" s="5">
        <v>-0.1066813581334471</v>
      </c>
      <c r="T114" s="5">
        <v>-0.12984650127943723</v>
      </c>
      <c r="U114" s="5">
        <v>3.915020135559566E-2</v>
      </c>
      <c r="V114" s="5">
        <v>-2.4487888454706642E-4</v>
      </c>
      <c r="W114" s="5">
        <v>-5.2456933573988021E-2</v>
      </c>
      <c r="X114" s="5">
        <v>-4.9336035803878422E-2</v>
      </c>
      <c r="Y114" s="5">
        <v>6.8617091084435144E-2</v>
      </c>
      <c r="Z114" s="5">
        <v>0.22744671531333283</v>
      </c>
      <c r="AA114" s="5">
        <v>0.18220360836224136</v>
      </c>
      <c r="AB114" s="5">
        <v>-8.3475472699697226E-2</v>
      </c>
      <c r="AC114" s="5">
        <v>3.7240701570983553E-2</v>
      </c>
      <c r="AD114" s="5">
        <v>1.7312955560050223</v>
      </c>
      <c r="AE114" s="5">
        <v>4.3113855910426033E-2</v>
      </c>
      <c r="AF114" s="5">
        <v>0.12497875846778975</v>
      </c>
      <c r="AG114" s="5">
        <v>7.8476534425496805E-3</v>
      </c>
      <c r="AH114" s="5">
        <v>0.1098663580036912</v>
      </c>
      <c r="AI114" s="5">
        <v>1.7785659674074115E-2</v>
      </c>
      <c r="AJ114" s="5">
        <v>0.10227330135413266</v>
      </c>
      <c r="AK114" s="5">
        <v>0.8121066097143721</v>
      </c>
      <c r="AL114" s="5">
        <v>0.20825148707038785</v>
      </c>
      <c r="AM114" s="5">
        <v>2.3672221912344742E-2</v>
      </c>
      <c r="AN114" s="5">
        <v>0.22436507970712488</v>
      </c>
      <c r="AO114" s="5">
        <v>1.317276959706686E-2</v>
      </c>
      <c r="AP114" s="5">
        <v>1.6148687599285047E-2</v>
      </c>
      <c r="AQ114" s="5">
        <v>1.6673070095335047E-2</v>
      </c>
      <c r="AR114" s="5">
        <v>8.6435461001901831E-2</v>
      </c>
      <c r="AS114" s="5"/>
      <c r="AT114" s="5"/>
      <c r="AU114" s="5"/>
      <c r="AV114" s="5"/>
      <c r="AW114" s="5"/>
      <c r="AX114" s="5"/>
      <c r="AY114" s="5"/>
      <c r="AZ114" s="5"/>
      <c r="BA114" s="5"/>
      <c r="BB114" s="5"/>
    </row>
    <row r="115" spans="1:54" x14ac:dyDescent="0.3">
      <c r="A115" s="5">
        <v>15900</v>
      </c>
      <c r="B115" s="5"/>
      <c r="C115" s="5">
        <v>1.2158261869494835</v>
      </c>
      <c r="D115" s="5">
        <v>-4.3048455997699839E-2</v>
      </c>
      <c r="E115" s="5">
        <v>-1.0262265663577031E-2</v>
      </c>
      <c r="F115" s="5">
        <v>-5.6255711687247321E-2</v>
      </c>
      <c r="G115" s="5">
        <v>-4.1773318563678597E-3</v>
      </c>
      <c r="H115" s="5">
        <v>-0.28111341870504725</v>
      </c>
      <c r="I115" s="5">
        <v>-2.214468591691169E-2</v>
      </c>
      <c r="J115" s="5">
        <v>-6.6179314850862481E-2</v>
      </c>
      <c r="K115" s="5">
        <v>-1.9559890411210097E-2</v>
      </c>
      <c r="L115" s="5">
        <v>-0.11271099541190499</v>
      </c>
      <c r="M115" s="5">
        <v>-3.1287235768705263E-2</v>
      </c>
      <c r="N115" s="5">
        <v>-0.13830214768400023</v>
      </c>
      <c r="O115" s="5">
        <v>-3.8429538752164372E-2</v>
      </c>
      <c r="P115" s="5">
        <v>-0.21585093451404411</v>
      </c>
      <c r="Q115" s="5">
        <v>-3.5399348036567906E-2</v>
      </c>
      <c r="R115" s="5">
        <v>-0.2097216217355255</v>
      </c>
      <c r="S115" s="5">
        <v>-0.106066863922303</v>
      </c>
      <c r="T115" s="5">
        <v>-0.12925231713987201</v>
      </c>
      <c r="U115" s="5">
        <v>3.9017602196125392E-2</v>
      </c>
      <c r="V115" s="5">
        <v>-2.4434193767677973E-4</v>
      </c>
      <c r="W115" s="5">
        <v>-5.2404826994781308E-2</v>
      </c>
      <c r="X115" s="5">
        <v>-4.9346458154716923E-2</v>
      </c>
      <c r="Y115" s="5">
        <v>6.8714599755328551E-2</v>
      </c>
      <c r="Z115" s="5">
        <v>0.22804629366570001</v>
      </c>
      <c r="AA115" s="5">
        <v>0.1829062777565888</v>
      </c>
      <c r="AB115" s="5">
        <v>-8.3899714634866715E-2</v>
      </c>
      <c r="AC115" s="5">
        <v>3.7475815210973991E-2</v>
      </c>
      <c r="AD115" s="5">
        <v>1.7443666611488406</v>
      </c>
      <c r="AE115" s="5">
        <v>4.3492909304778601E-2</v>
      </c>
      <c r="AF115" s="5">
        <v>0.12623347602221735</v>
      </c>
      <c r="AG115" s="5">
        <v>7.9362733215272568E-3</v>
      </c>
      <c r="AH115" s="5">
        <v>0.11124531436445817</v>
      </c>
      <c r="AI115" s="5">
        <v>1.8031378172416436E-2</v>
      </c>
      <c r="AJ115" s="5">
        <v>0.10381615031470318</v>
      </c>
      <c r="AK115" s="5">
        <v>0.82539371961414554</v>
      </c>
      <c r="AL115" s="5">
        <v>0.21192562626032485</v>
      </c>
      <c r="AM115" s="5">
        <v>2.412034013787524E-2</v>
      </c>
      <c r="AN115" s="5">
        <v>0.22890248737381264</v>
      </c>
      <c r="AO115" s="5">
        <v>1.3456279589878561E-2</v>
      </c>
      <c r="AP115" s="5">
        <v>1.6517321608973561E-2</v>
      </c>
      <c r="AQ115" s="5">
        <v>1.7075533935224211E-2</v>
      </c>
      <c r="AR115" s="5">
        <v>8.8635733921127419E-2</v>
      </c>
      <c r="AS115" s="5"/>
      <c r="AT115" s="5"/>
      <c r="AU115" s="5"/>
      <c r="AV115" s="5"/>
      <c r="AW115" s="5"/>
      <c r="AX115" s="5"/>
      <c r="AY115" s="5"/>
      <c r="AZ115" s="5"/>
      <c r="BA115" s="5"/>
      <c r="BB115" s="5"/>
    </row>
    <row r="116" spans="1:54" x14ac:dyDescent="0.3">
      <c r="A116" s="5">
        <v>15890</v>
      </c>
      <c r="B116" s="5"/>
      <c r="C116" s="5">
        <v>1.2471572215757547</v>
      </c>
      <c r="D116" s="5">
        <v>-4.2050265893600239E-2</v>
      </c>
      <c r="E116" s="5">
        <v>-1.0035725789959293E-2</v>
      </c>
      <c r="F116" s="5">
        <v>-5.5076709160777407E-2</v>
      </c>
      <c r="G116" s="5">
        <v>-4.0944694374943739E-3</v>
      </c>
      <c r="H116" s="5">
        <v>-0.27585382246971846</v>
      </c>
      <c r="I116" s="5">
        <v>-2.1755407119724339E-2</v>
      </c>
      <c r="J116" s="5">
        <v>-6.5091115220116319E-2</v>
      </c>
      <c r="K116" s="5">
        <v>-1.9260569465894488E-2</v>
      </c>
      <c r="L116" s="5">
        <v>-0.11111527503777548</v>
      </c>
      <c r="M116" s="5">
        <v>-3.0880261678697195E-2</v>
      </c>
      <c r="N116" s="5">
        <v>-0.13666286780087838</v>
      </c>
      <c r="O116" s="5">
        <v>-3.8018602368936671E-2</v>
      </c>
      <c r="P116" s="5">
        <v>-0.21379415572643629</v>
      </c>
      <c r="Q116" s="5">
        <v>-3.5103436947639531E-2</v>
      </c>
      <c r="R116" s="5">
        <v>-0.20821481811976206</v>
      </c>
      <c r="S116" s="5">
        <v>-0.10542989747544003</v>
      </c>
      <c r="T116" s="5">
        <v>-0.12862921281838444</v>
      </c>
      <c r="U116" s="5">
        <v>3.8875918956376231E-2</v>
      </c>
      <c r="V116" s="5">
        <v>-2.4374658012462532E-4</v>
      </c>
      <c r="W116" s="5">
        <v>-5.2340016322852359E-2</v>
      </c>
      <c r="X116" s="5">
        <v>-4.9344894219854121E-2</v>
      </c>
      <c r="Y116" s="5">
        <v>6.8795585233090387E-2</v>
      </c>
      <c r="Z116" s="5">
        <v>0.22859226373802541</v>
      </c>
      <c r="AA116" s="5">
        <v>0.18356747896920794</v>
      </c>
      <c r="AB116" s="5">
        <v>-8.4305888037158064E-2</v>
      </c>
      <c r="AC116" s="5">
        <v>3.7703397362655718E-2</v>
      </c>
      <c r="AD116" s="5">
        <v>1.757117638048084</v>
      </c>
      <c r="AE116" s="5">
        <v>4.386487399876552E-2</v>
      </c>
      <c r="AF116" s="5">
        <v>0.12747060523860856</v>
      </c>
      <c r="AG116" s="5">
        <v>8.0240001225579741E-3</v>
      </c>
      <c r="AH116" s="5">
        <v>0.11261508709055187</v>
      </c>
      <c r="AI116" s="5">
        <v>1.8276206519652206E-2</v>
      </c>
      <c r="AJ116" s="5">
        <v>0.10535765573521205</v>
      </c>
      <c r="AK116" s="5">
        <v>0.83870291215731962</v>
      </c>
      <c r="AL116" s="5">
        <v>0.21561454763116758</v>
      </c>
      <c r="AM116" s="5">
        <v>2.4571258338280406E-2</v>
      </c>
      <c r="AN116" s="5">
        <v>0.2334778429544353</v>
      </c>
      <c r="AO116" s="5">
        <v>1.3742734892746553E-2</v>
      </c>
      <c r="AP116" s="5">
        <v>1.6890504666090954E-2</v>
      </c>
      <c r="AQ116" s="5">
        <v>1.7483725044916389E-2</v>
      </c>
      <c r="AR116" s="5">
        <v>9.0871364144989114E-2</v>
      </c>
      <c r="AS116" s="5"/>
      <c r="AT116" s="5"/>
      <c r="AU116" s="5"/>
      <c r="AV116" s="5"/>
      <c r="AW116" s="5"/>
      <c r="AX116" s="5"/>
      <c r="AY116" s="5"/>
      <c r="AZ116" s="5"/>
      <c r="BA116" s="5"/>
      <c r="BB116" s="5"/>
    </row>
    <row r="117" spans="1:54" x14ac:dyDescent="0.3">
      <c r="A117" s="5">
        <v>15880</v>
      </c>
      <c r="B117" s="5"/>
      <c r="C117" s="5">
        <v>1.2783679582165268</v>
      </c>
      <c r="D117" s="5">
        <v>-4.1064619977453823E-2</v>
      </c>
      <c r="E117" s="5">
        <v>-9.8116607995929611E-3</v>
      </c>
      <c r="F117" s="5">
        <v>-5.3908576171444803E-2</v>
      </c>
      <c r="G117" s="5">
        <v>-4.0122235331461129E-3</v>
      </c>
      <c r="H117" s="5">
        <v>-0.27062354650888276</v>
      </c>
      <c r="I117" s="5">
        <v>-2.1367532098708696E-2</v>
      </c>
      <c r="J117" s="5">
        <v>-6.4004562662412029E-2</v>
      </c>
      <c r="K117" s="5">
        <v>-1.8961029885135417E-2</v>
      </c>
      <c r="L117" s="5">
        <v>-0.10951450804758989</v>
      </c>
      <c r="M117" s="5">
        <v>-3.0470913782134745E-2</v>
      </c>
      <c r="N117" s="5">
        <v>-0.13500914430726535</v>
      </c>
      <c r="O117" s="5">
        <v>-3.760265348845216E-2</v>
      </c>
      <c r="P117" s="5">
        <v>-0.21170417194029345</v>
      </c>
      <c r="Q117" s="5">
        <v>-3.4801345125006225E-2</v>
      </c>
      <c r="R117" s="5">
        <v>-0.20666760095102799</v>
      </c>
      <c r="S117" s="5">
        <v>-0.10477085845365039</v>
      </c>
      <c r="T117" s="5">
        <v>-0.12797757423628522</v>
      </c>
      <c r="U117" s="5">
        <v>3.872523608526101E-2</v>
      </c>
      <c r="V117" s="5">
        <v>-2.4309313285630725E-4</v>
      </c>
      <c r="W117" s="5">
        <v>-5.2262524798972899E-2</v>
      </c>
      <c r="X117" s="5">
        <v>-4.9331322500218211E-2</v>
      </c>
      <c r="Y117" s="5">
        <v>6.885995726748298E-2</v>
      </c>
      <c r="Z117" s="5">
        <v>0.2290841286177788</v>
      </c>
      <c r="AA117" s="5">
        <v>0.18418665934642936</v>
      </c>
      <c r="AB117" s="5">
        <v>-8.4693671589194816E-2</v>
      </c>
      <c r="AC117" s="5">
        <v>3.7923275922533743E-2</v>
      </c>
      <c r="AD117" s="5">
        <v>1.7695392455917545</v>
      </c>
      <c r="AE117" s="5">
        <v>4.4229491915049192E-2</v>
      </c>
      <c r="AF117" s="5">
        <v>0.1286893270499041</v>
      </c>
      <c r="AG117" s="5">
        <v>8.1107786927797458E-3</v>
      </c>
      <c r="AH117" s="5">
        <v>0.11397486364885431</v>
      </c>
      <c r="AI117" s="5">
        <v>1.8520008775489486E-2</v>
      </c>
      <c r="AJ117" s="5">
        <v>0.10689702429329591</v>
      </c>
      <c r="AK117" s="5">
        <v>0.85202791598969907</v>
      </c>
      <c r="AL117" s="5">
        <v>0.21931668409172592</v>
      </c>
      <c r="AM117" s="5">
        <v>2.5024807259008769E-2</v>
      </c>
      <c r="AN117" s="5">
        <v>0.23808966972911944</v>
      </c>
      <c r="AO117" s="5">
        <v>1.4032059040243206E-2</v>
      </c>
      <c r="AP117" s="5">
        <v>1.7268159210073585E-2</v>
      </c>
      <c r="AQ117" s="5">
        <v>1.7897584076569398E-2</v>
      </c>
      <c r="AR117" s="5">
        <v>9.3142173819726073E-2</v>
      </c>
      <c r="AS117" s="5"/>
      <c r="AT117" s="5"/>
      <c r="AU117" s="5"/>
      <c r="AV117" s="5"/>
      <c r="AW117" s="5"/>
      <c r="AX117" s="5"/>
      <c r="AY117" s="5"/>
      <c r="AZ117" s="5"/>
      <c r="BA117" s="5"/>
      <c r="BB117" s="5"/>
    </row>
    <row r="118" spans="1:54" x14ac:dyDescent="0.3">
      <c r="A118" s="5">
        <v>15870</v>
      </c>
      <c r="B118" s="5"/>
      <c r="C118" s="5">
        <v>1.3094424860591722</v>
      </c>
      <c r="D118" s="5">
        <v>-4.0091707855042041E-2</v>
      </c>
      <c r="E118" s="5">
        <v>-9.5901249085765701E-3</v>
      </c>
      <c r="F118" s="5">
        <v>-5.2751650310627875E-2</v>
      </c>
      <c r="G118" s="5">
        <v>-3.9306215666324524E-3</v>
      </c>
      <c r="H118" s="5">
        <v>-0.26542455327369213</v>
      </c>
      <c r="I118" s="5">
        <v>-2.0981221545131584E-2</v>
      </c>
      <c r="J118" s="5">
        <v>-6.2920146777293254E-2</v>
      </c>
      <c r="K118" s="5">
        <v>-1.8661416668894766E-2</v>
      </c>
      <c r="L118" s="5">
        <v>-0.10790951824226798</v>
      </c>
      <c r="M118" s="5">
        <v>-3.0059414005033498E-2</v>
      </c>
      <c r="N118" s="5">
        <v>-0.13334191400181139</v>
      </c>
      <c r="O118" s="5">
        <v>-3.7181936450746661E-2</v>
      </c>
      <c r="P118" s="5">
        <v>-0.20958224698547237</v>
      </c>
      <c r="Q118" s="5">
        <v>-3.4493259227269334E-2</v>
      </c>
      <c r="R118" s="5">
        <v>-0.20508093920891421</v>
      </c>
      <c r="S118" s="5">
        <v>-0.1040901611691557</v>
      </c>
      <c r="T118" s="5">
        <v>-0.12729780719136641</v>
      </c>
      <c r="U118" s="5">
        <v>3.8565644494637272E-2</v>
      </c>
      <c r="V118" s="5">
        <v>-2.4238195923782885E-4</v>
      </c>
      <c r="W118" s="5">
        <v>-5.217238495513947E-2</v>
      </c>
      <c r="X118" s="5">
        <v>-4.9305730223720944E-2</v>
      </c>
      <c r="Y118" s="5">
        <v>6.8907637437070915E-2</v>
      </c>
      <c r="Z118" s="5">
        <v>0.22952142860484637</v>
      </c>
      <c r="AA118" s="5">
        <v>0.184763293673122</v>
      </c>
      <c r="AB118" s="5">
        <v>-8.5062755112212049E-2</v>
      </c>
      <c r="AC118" s="5">
        <v>3.8135282968998631E-2</v>
      </c>
      <c r="AD118" s="5">
        <v>1.7816223939514462</v>
      </c>
      <c r="AE118" s="5">
        <v>4.4586507519030462E-2</v>
      </c>
      <c r="AF118" s="5">
        <v>0.1298888258166844</v>
      </c>
      <c r="AG118" s="5">
        <v>8.1965538254879684E-3</v>
      </c>
      <c r="AH118" s="5">
        <v>0.11532382673812387</v>
      </c>
      <c r="AI118" s="5">
        <v>1.8762647547769268E-2</v>
      </c>
      <c r="AJ118" s="5">
        <v>0.10843345029952148</v>
      </c>
      <c r="AK118" s="5">
        <v>0.86536232936927837</v>
      </c>
      <c r="AL118" s="5">
        <v>0.22303042695641612</v>
      </c>
      <c r="AM118" s="5">
        <v>2.5480812021824156E-2</v>
      </c>
      <c r="AN118" s="5">
        <v>0.24273642970902568</v>
      </c>
      <c r="AO118" s="5">
        <v>1.4324171546650175E-2</v>
      </c>
      <c r="AP118" s="5">
        <v>1.7650202306804669E-2</v>
      </c>
      <c r="AQ118" s="5">
        <v>1.8317045772097262E-2</v>
      </c>
      <c r="AR118" s="5">
        <v>9.5447953197747792E-2</v>
      </c>
      <c r="AS118" s="5"/>
      <c r="AT118" s="5"/>
      <c r="AU118" s="5"/>
      <c r="AV118" s="5"/>
      <c r="AW118" s="5"/>
      <c r="AX118" s="5"/>
      <c r="AY118" s="5"/>
      <c r="AZ118" s="5"/>
      <c r="BA118" s="5"/>
      <c r="BB118" s="5"/>
    </row>
    <row r="119" spans="1:54" x14ac:dyDescent="0.3">
      <c r="A119" s="5">
        <v>15860</v>
      </c>
      <c r="B119" s="5"/>
      <c r="C119" s="5">
        <v>1.3403648732612483</v>
      </c>
      <c r="D119" s="5">
        <v>-3.9131706249194861E-2</v>
      </c>
      <c r="E119" s="5">
        <v>-9.3711694867175139E-3</v>
      </c>
      <c r="F119" s="5">
        <v>-5.1606255002895562E-2</v>
      </c>
      <c r="G119" s="5">
        <v>-3.8496900281993255E-3</v>
      </c>
      <c r="H119" s="5">
        <v>-0.2602587510689317</v>
      </c>
      <c r="I119" s="5">
        <v>-2.0596632602396837E-2</v>
      </c>
      <c r="J119" s="5">
        <v>-6.1838348774804743E-2</v>
      </c>
      <c r="K119" s="5">
        <v>-1.83618730006587E-2</v>
      </c>
      <c r="L119" s="5">
        <v>-0.10630112276539816</v>
      </c>
      <c r="M119" s="5">
        <v>-2.9645983463249776E-2</v>
      </c>
      <c r="N119" s="5">
        <v>-0.13166211453299742</v>
      </c>
      <c r="O119" s="5">
        <v>-3.6756697001615247E-2</v>
      </c>
      <c r="P119" s="5">
        <v>-0.20742965871626259</v>
      </c>
      <c r="Q119" s="5">
        <v>-3.4179369131426912E-2</v>
      </c>
      <c r="R119" s="5">
        <v>-0.20345582579005494</v>
      </c>
      <c r="S119" s="5">
        <v>-0.1033882341486508</v>
      </c>
      <c r="T119" s="5">
        <v>-0.12659033693895824</v>
      </c>
      <c r="U119" s="5">
        <v>3.8397241470364551E-2</v>
      </c>
      <c r="V119" s="5">
        <v>-2.4161346472832768E-4</v>
      </c>
      <c r="W119" s="5">
        <v>-5.2069638604203369E-2</v>
      </c>
      <c r="X119" s="5">
        <v>-4.926811338834651E-2</v>
      </c>
      <c r="Y119" s="5">
        <v>6.8938559281873063E-2</v>
      </c>
      <c r="Z119" s="5">
        <v>0.22990374188379542</v>
      </c>
      <c r="AA119" s="5">
        <v>0.18529688488591628</v>
      </c>
      <c r="AB119" s="5">
        <v>-8.5412839965328474E-2</v>
      </c>
      <c r="AC119" s="5">
        <v>3.8339254968488064E-2</v>
      </c>
      <c r="AD119" s="5">
        <v>1.7933581552250548</v>
      </c>
      <c r="AE119" s="5">
        <v>4.4935668103185597E-2</v>
      </c>
      <c r="AF119" s="5">
        <v>0.13106829018395583</v>
      </c>
      <c r="AG119" s="5">
        <v>8.2812703143552054E-3</v>
      </c>
      <c r="AH119" s="5">
        <v>0.11666115502931498</v>
      </c>
      <c r="AI119" s="5">
        <v>1.9003984105031846E-2</v>
      </c>
      <c r="AJ119" s="5">
        <v>0.10996611627731341</v>
      </c>
      <c r="AK119" s="5">
        <v>0.87869962402854274</v>
      </c>
      <c r="AL119" s="5">
        <v>0.22675412669159681</v>
      </c>
      <c r="AM119" s="5">
        <v>2.5939092175889616E-2</v>
      </c>
      <c r="AN119" s="5">
        <v>0.24741652374586906</v>
      </c>
      <c r="AO119" s="5">
        <v>1.461898788739951E-2</v>
      </c>
      <c r="AP119" s="5">
        <v>1.8036545591950576E-2</v>
      </c>
      <c r="AQ119" s="5">
        <v>1.8742038866815542E-2</v>
      </c>
      <c r="AR119" s="5">
        <v>9.7788459930803054E-2</v>
      </c>
      <c r="AS119" s="5"/>
      <c r="AT119" s="5"/>
      <c r="AU119" s="5"/>
      <c r="AV119" s="5"/>
      <c r="AW119" s="5"/>
      <c r="AX119" s="5"/>
      <c r="AY119" s="5"/>
      <c r="AZ119" s="5"/>
      <c r="BA119" s="5"/>
      <c r="BB119" s="5"/>
    </row>
    <row r="120" spans="1:54" x14ac:dyDescent="0.3">
      <c r="A120" s="5">
        <v>15850</v>
      </c>
      <c r="B120" s="5"/>
      <c r="C120" s="5">
        <v>1.371119179811763</v>
      </c>
      <c r="D120" s="5">
        <v>-3.8184779091878514E-2</v>
      </c>
      <c r="E120" s="5">
        <v>-9.1548430630423328E-3</v>
      </c>
      <c r="F120" s="5">
        <v>-5.0472699453274941E-2</v>
      </c>
      <c r="G120" s="5">
        <v>-3.76945446556909E-3</v>
      </c>
      <c r="H120" s="5">
        <v>-0.25512799308904344</v>
      </c>
      <c r="I120" s="5">
        <v>-2.0213918768198356E-2</v>
      </c>
      <c r="J120" s="5">
        <v>-6.0759641129771877E-2</v>
      </c>
      <c r="K120" s="5">
        <v>-1.8062540133210531E-2</v>
      </c>
      <c r="L120" s="5">
        <v>-0.10469013139723964</v>
      </c>
      <c r="M120" s="5">
        <v>-2.9230842259225322E-2</v>
      </c>
      <c r="N120" s="5">
        <v>-0.1299706834944297</v>
      </c>
      <c r="O120" s="5">
        <v>-3.6327182046449455E-2</v>
      </c>
      <c r="P120" s="5">
        <v>-0.20524769769516188</v>
      </c>
      <c r="Q120" s="5">
        <v>-3.3859867733566064E-2</v>
      </c>
      <c r="R120" s="5">
        <v>-0.20179327645593531</v>
      </c>
      <c r="S120" s="5">
        <v>-0.10266551967988032</v>
      </c>
      <c r="T120" s="5">
        <v>-0.12585560774959323</v>
      </c>
      <c r="U120" s="5">
        <v>3.8220130575552819E-2</v>
      </c>
      <c r="V120" s="5">
        <v>-2.4078809652106409E-4</v>
      </c>
      <c r="W120" s="5">
        <v>-5.19543368181416E-2</v>
      </c>
      <c r="X120" s="5">
        <v>-4.9218476794700802E-2</v>
      </c>
      <c r="Y120" s="5">
        <v>6.8952668422090149E-2</v>
      </c>
      <c r="Z120" s="5">
        <v>0.23023068515415815</v>
      </c>
      <c r="AA120" s="5">
        <v>0.1857869647574785</v>
      </c>
      <c r="AB120" s="5">
        <v>-8.5743639434271879E-2</v>
      </c>
      <c r="AC120" s="5">
        <v>3.8535032978381595E-2</v>
      </c>
      <c r="AD120" s="5">
        <v>1.8047377740045043</v>
      </c>
      <c r="AE120" s="5">
        <v>4.5276724071580593E-2</v>
      </c>
      <c r="AF120" s="5">
        <v>0.13222691394479194</v>
      </c>
      <c r="AG120" s="5">
        <v>8.3648730084902381E-3</v>
      </c>
      <c r="AH120" s="5">
        <v>0.11798602392333105</v>
      </c>
      <c r="AI120" s="5">
        <v>1.9243878492790252E-2</v>
      </c>
      <c r="AJ120" s="5">
        <v>0.11149419356887813</v>
      </c>
      <c r="AK120" s="5">
        <v>0.89203314927547928</v>
      </c>
      <c r="AL120" s="5">
        <v>0.23048609372975895</v>
      </c>
      <c r="AM120" s="5">
        <v>2.6399461757080255E-2</v>
      </c>
      <c r="AN120" s="5">
        <v>0.25212829172161799</v>
      </c>
      <c r="AO120" s="5">
        <v>1.4916419485164794E-2</v>
      </c>
      <c r="AP120" s="5">
        <v>1.8427095219674117E-2</v>
      </c>
      <c r="AQ120" s="5">
        <v>1.9172485998012433E-2</v>
      </c>
      <c r="AR120" s="5">
        <v>0.10016341838381634</v>
      </c>
      <c r="AS120" s="5"/>
      <c r="AT120" s="5"/>
      <c r="AU120" s="5"/>
      <c r="AV120" s="5"/>
      <c r="AW120" s="5"/>
      <c r="AX120" s="5"/>
      <c r="AY120" s="5"/>
      <c r="AZ120" s="5"/>
      <c r="BA120" s="5"/>
      <c r="BB120" s="5"/>
    </row>
    <row r="121" spans="1:54" x14ac:dyDescent="0.3">
      <c r="A121" s="5">
        <v>15840</v>
      </c>
      <c r="B121" s="5"/>
      <c r="C121" s="5">
        <v>1.4016894705108172</v>
      </c>
      <c r="D121" s="5">
        <v>-3.7251077629526154E-2</v>
      </c>
      <c r="E121" s="5">
        <v>-8.9411913345482825E-3</v>
      </c>
      <c r="F121" s="5">
        <v>-4.9351278612167815E-2</v>
      </c>
      <c r="G121" s="5">
        <v>-3.6899394757429526E-3</v>
      </c>
      <c r="H121" s="5">
        <v>-0.25003407653352966</v>
      </c>
      <c r="I121" s="5">
        <v>-1.9833229802322466E-2</v>
      </c>
      <c r="J121" s="5">
        <v>-5.9684487250753669E-2</v>
      </c>
      <c r="K121" s="5">
        <v>-1.7763557277989814E-2</v>
      </c>
      <c r="L121" s="5">
        <v>-0.10307734586465349</v>
      </c>
      <c r="M121" s="5">
        <v>-2.8814209281764876E-2</v>
      </c>
      <c r="N121" s="5">
        <v>-0.12826855752726035</v>
      </c>
      <c r="O121" s="5">
        <v>-3.5893639404316405E-2</v>
      </c>
      <c r="P121" s="5">
        <v>-0.20303766586855213</v>
      </c>
      <c r="Q121" s="5">
        <v>-3.3534950746769807E-2</v>
      </c>
      <c r="R121" s="5">
        <v>-0.20009432875633867</v>
      </c>
      <c r="S121" s="5">
        <v>-0.10192247334242063</v>
      </c>
      <c r="T121" s="5">
        <v>-0.1250940824439174</v>
      </c>
      <c r="U121" s="5">
        <v>3.8034421546131444E-2</v>
      </c>
      <c r="V121" s="5">
        <v>-2.3990634313294552E-4</v>
      </c>
      <c r="W121" s="5">
        <v>-5.1826539894956891E-2</v>
      </c>
      <c r="X121" s="5">
        <v>-4.9156834067919687E-2</v>
      </c>
      <c r="Y121" s="5">
        <v>6.8949922662644492E-2</v>
      </c>
      <c r="Z121" s="5">
        <v>0.23050191421748484</v>
      </c>
      <c r="AA121" s="5">
        <v>0.18623309455057091</v>
      </c>
      <c r="AB121" s="5">
        <v>-8.6054879108875396E-2</v>
      </c>
      <c r="AC121" s="5">
        <v>3.8722462846291182E-2</v>
      </c>
      <c r="AD121" s="5">
        <v>1.8157526778509379</v>
      </c>
      <c r="AE121" s="5">
        <v>4.5609429224139547E-2</v>
      </c>
      <c r="AF121" s="5">
        <v>0.13336389690964098</v>
      </c>
      <c r="AG121" s="5">
        <v>8.4473068682672237E-3</v>
      </c>
      <c r="AH121" s="5">
        <v>0.11929760632538759</v>
      </c>
      <c r="AI121" s="5">
        <v>1.948218965340491E-2</v>
      </c>
      <c r="AJ121" s="5">
        <v>0.11301684296673849</v>
      </c>
      <c r="AK121" s="5">
        <v>0.90535613633230638</v>
      </c>
      <c r="AL121" s="5">
        <v>0.23422459935187878</v>
      </c>
      <c r="AM121" s="5">
        <v>2.6861729355631407E-2</v>
      </c>
      <c r="AN121" s="5">
        <v>0.25687001282011607</v>
      </c>
      <c r="AO121" s="5">
        <v>1.5216373700749445E-2</v>
      </c>
      <c r="AP121" s="5">
        <v>1.8821751816953784E-2</v>
      </c>
      <c r="AQ121" s="5">
        <v>1.9608303618729433E-2</v>
      </c>
      <c r="AR121" s="5">
        <v>0.10257251897108881</v>
      </c>
      <c r="AS121" s="5"/>
      <c r="AT121" s="5"/>
      <c r="AU121" s="5"/>
      <c r="AV121" s="5"/>
      <c r="AW121" s="5"/>
      <c r="AX121" s="5"/>
      <c r="AY121" s="5"/>
      <c r="AZ121" s="5"/>
      <c r="BA121" s="5"/>
      <c r="BB121" s="5"/>
    </row>
    <row r="122" spans="1:54" x14ac:dyDescent="0.3">
      <c r="A122" s="5">
        <v>15830</v>
      </c>
      <c r="B122" s="5"/>
      <c r="C122" s="5">
        <v>1.4320598280539163</v>
      </c>
      <c r="D122" s="5">
        <v>-3.6330740541215392E-2</v>
      </c>
      <c r="E122" s="5">
        <v>-8.7302571781269871E-3</v>
      </c>
      <c r="F122" s="5">
        <v>-4.8242273157681405E-2</v>
      </c>
      <c r="G122" s="5">
        <v>-3.6111686980587433E-3</v>
      </c>
      <c r="H122" s="5">
        <v>-0.24497874180189144</v>
      </c>
      <c r="I122" s="5">
        <v>-1.9454711640159668E-2</v>
      </c>
      <c r="J122" s="5">
        <v>-5.8613341163970843E-2</v>
      </c>
      <c r="K122" s="5">
        <v>-1.7465061498158747E-2</v>
      </c>
      <c r="L122" s="5">
        <v>-0.10146355916780933</v>
      </c>
      <c r="M122" s="5">
        <v>-2.8396302009111661E-2</v>
      </c>
      <c r="N122" s="5">
        <v>-0.12655667143097474</v>
      </c>
      <c r="O122" s="5">
        <v>-3.5456317562632442E-2</v>
      </c>
      <c r="P122" s="5">
        <v>-0.20080087523623016</v>
      </c>
      <c r="Q122" s="5">
        <v>-3.3204816496540349E-2</v>
      </c>
      <c r="R122" s="5">
        <v>-0.1983600409300515</v>
      </c>
      <c r="S122" s="5">
        <v>-0.1011595635233699</v>
      </c>
      <c r="T122" s="5">
        <v>-0.12430624190552446</v>
      </c>
      <c r="U122" s="5">
        <v>3.7840230178881558E-2</v>
      </c>
      <c r="V122" s="5">
        <v>-2.3896873394306005E-4</v>
      </c>
      <c r="W122" s="5">
        <v>-5.1686317314212318E-2</v>
      </c>
      <c r="X122" s="5">
        <v>-4.9083207668850999E-2</v>
      </c>
      <c r="Y122" s="5">
        <v>6.8930292083290101E-2</v>
      </c>
      <c r="Z122" s="5">
        <v>0.23071712451998111</v>
      </c>
      <c r="AA122" s="5">
        <v>0.18663486564066648</v>
      </c>
      <c r="AB122" s="5">
        <v>-8.6346297248673626E-2</v>
      </c>
      <c r="AC122" s="5">
        <v>3.8901395405411578E-2</v>
      </c>
      <c r="AD122" s="5">
        <v>1.8263944876604814</v>
      </c>
      <c r="AE122" s="5">
        <v>4.5933541040240472E-2</v>
      </c>
      <c r="AF122" s="5">
        <v>0.13447844578008267</v>
      </c>
      <c r="AG122" s="5">
        <v>8.5285170218539191E-3</v>
      </c>
      <c r="AH122" s="5">
        <v>0.12059507343510471</v>
      </c>
      <c r="AI122" s="5">
        <v>1.9718775549447738E-2</v>
      </c>
      <c r="AJ122" s="5">
        <v>0.11453321537042219</v>
      </c>
      <c r="AK122" s="5">
        <v>0.91866170291032179</v>
      </c>
      <c r="AL122" s="5">
        <v>0.23796787663812569</v>
      </c>
      <c r="AM122" s="5">
        <v>2.7325698192221089E-2</v>
      </c>
      <c r="AN122" s="5">
        <v>0.26163990588225849</v>
      </c>
      <c r="AO122" s="5">
        <v>1.5518753828911649E-2</v>
      </c>
      <c r="AP122" s="5">
        <v>1.9220410443734032E-2</v>
      </c>
      <c r="AQ122" s="5">
        <v>2.0049401917037187E-2</v>
      </c>
      <c r="AR122" s="5">
        <v>0.10501541751654693</v>
      </c>
      <c r="AS122" s="5"/>
      <c r="AT122" s="5"/>
      <c r="AU122" s="5"/>
      <c r="AV122" s="5"/>
      <c r="AW122" s="5"/>
      <c r="AX122" s="5"/>
      <c r="AY122" s="5"/>
      <c r="AZ122" s="5"/>
      <c r="BA122" s="5"/>
      <c r="BB122" s="5"/>
    </row>
    <row r="123" spans="1:54" x14ac:dyDescent="0.3">
      <c r="A123" s="5">
        <v>15820</v>
      </c>
      <c r="B123" s="5"/>
      <c r="C123" s="5">
        <v>1.4622143662072178</v>
      </c>
      <c r="D123" s="5">
        <v>-3.5423894069288982E-2</v>
      </c>
      <c r="E123" s="5">
        <v>-8.5220806655880929E-3</v>
      </c>
      <c r="F123" s="5">
        <v>-4.7145949495112464E-2</v>
      </c>
      <c r="G123" s="5">
        <v>-3.533164808494907E-3</v>
      </c>
      <c r="H123" s="5">
        <v>-0.23996367176812267</v>
      </c>
      <c r="I123" s="5">
        <v>-1.907850631197458E-2</v>
      </c>
      <c r="J123" s="5">
        <v>-5.7546647212483884E-2</v>
      </c>
      <c r="K123" s="5">
        <v>-1.716718760548985E-2</v>
      </c>
      <c r="L123" s="5">
        <v>-9.9849554924470424E-2</v>
      </c>
      <c r="M123" s="5">
        <v>-2.7977336315573968E-2</v>
      </c>
      <c r="N123" s="5">
        <v>-0.12483595728376862</v>
      </c>
      <c r="O123" s="5">
        <v>-3.5015465432782139E-2</v>
      </c>
      <c r="P123" s="5">
        <v>-0.19853864651674841</v>
      </c>
      <c r="Q123" s="5">
        <v>-3.2869665714045475E-2</v>
      </c>
      <c r="R123" s="5">
        <v>-0.19659149078448196</v>
      </c>
      <c r="S123" s="5">
        <v>-0.10037727091866917</v>
      </c>
      <c r="T123" s="5">
        <v>-0.12349258457242525</v>
      </c>
      <c r="U123" s="5">
        <v>3.7637678212087682E-2</v>
      </c>
      <c r="V123" s="5">
        <v>-2.3797583868078064E-4</v>
      </c>
      <c r="W123" s="5">
        <v>-5.1533747681226892E-2</v>
      </c>
      <c r="X123" s="5">
        <v>-4.8997628894444104E-2</v>
      </c>
      <c r="Y123" s="5">
        <v>6.8893759114075789E-2</v>
      </c>
      <c r="Z123" s="5">
        <v>0.2308760516496095</v>
      </c>
      <c r="AA123" s="5">
        <v>0.18699190010593572</v>
      </c>
      <c r="AB123" s="5">
        <v>-8.661764513594214E-2</v>
      </c>
      <c r="AC123" s="5">
        <v>3.9071686665595746E-2</v>
      </c>
      <c r="AD123" s="5">
        <v>1.8366550279039331</v>
      </c>
      <c r="AE123" s="5">
        <v>4.6248820961203904E-2</v>
      </c>
      <c r="AF123" s="5">
        <v>0.13556977502578899</v>
      </c>
      <c r="AG123" s="5">
        <v>8.6084488223649169E-3</v>
      </c>
      <c r="AH123" s="5">
        <v>0.12187759555140518</v>
      </c>
      <c r="AI123" s="5">
        <v>1.9953493290431598E-2</v>
      </c>
      <c r="AJ123" s="5">
        <v>0.11604245246782234</v>
      </c>
      <c r="AK123" s="5">
        <v>0.93194285801890797</v>
      </c>
      <c r="AL123" s="5">
        <v>0.24171412148700661</v>
      </c>
      <c r="AM123" s="5">
        <v>2.7791166202565165E-2</v>
      </c>
      <c r="AN123" s="5">
        <v>0.26643612984628273</v>
      </c>
      <c r="AO123" s="5">
        <v>1.5823459099260785E-2</v>
      </c>
      <c r="AP123" s="5">
        <v>1.9622960559128762E-2</v>
      </c>
      <c r="AQ123" s="5">
        <v>2.0495684741085991E-2</v>
      </c>
      <c r="AR123" s="5">
        <v>0.10749173463975792</v>
      </c>
      <c r="AS123" s="5"/>
      <c r="AT123" s="5"/>
      <c r="AU123" s="5"/>
      <c r="AV123" s="5"/>
      <c r="AW123" s="5"/>
      <c r="AX123" s="5"/>
      <c r="AY123" s="5"/>
      <c r="AZ123" s="5"/>
      <c r="BA123" s="5"/>
      <c r="BB123" s="5"/>
    </row>
    <row r="124" spans="1:54" x14ac:dyDescent="0.3">
      <c r="A124" s="5">
        <v>15810</v>
      </c>
      <c r="B124" s="5"/>
      <c r="C124" s="5">
        <v>1.4921372430595008</v>
      </c>
      <c r="D124" s="5">
        <v>-3.4530652161997619E-2</v>
      </c>
      <c r="E124" s="5">
        <v>-8.3166990817063746E-3</v>
      </c>
      <c r="F124" s="5">
        <v>-4.6062559773300961E-2</v>
      </c>
      <c r="G124" s="5">
        <v>-3.4559495152089994E-3</v>
      </c>
      <c r="H124" s="5">
        <v>-0.23499049113464671</v>
      </c>
      <c r="I124" s="5">
        <v>-1.8704751867972953E-2</v>
      </c>
      <c r="J124" s="5">
        <v>-5.648483977086495E-2</v>
      </c>
      <c r="K124" s="5">
        <v>-1.6870068061179837E-2</v>
      </c>
      <c r="L124" s="5">
        <v>-9.8236106732623812E-2</v>
      </c>
      <c r="M124" s="5">
        <v>-2.7557526281952911E-2</v>
      </c>
      <c r="N124" s="5">
        <v>-0.12310734357371</v>
      </c>
      <c r="O124" s="5">
        <v>-3.4571332107030103E-2</v>
      </c>
      <c r="P124" s="5">
        <v>-0.196252307810519</v>
      </c>
      <c r="Q124" s="5">
        <v>-3.252970132749556E-2</v>
      </c>
      <c r="R124" s="5">
        <v>-0.19478977455588153</v>
      </c>
      <c r="S124" s="5">
        <v>-9.9576088020806169E-2</v>
      </c>
      <c r="T124" s="5">
        <v>-0.12265362590790699</v>
      </c>
      <c r="U124" s="5">
        <v>3.7426893198976866E-2</v>
      </c>
      <c r="V124" s="5">
        <v>-2.3692826686408955E-4</v>
      </c>
      <c r="W124" s="5">
        <v>-5.1368918659978023E-2</v>
      </c>
      <c r="X124" s="5">
        <v>-4.8900137867298174E-2</v>
      </c>
      <c r="Y124" s="5">
        <v>6.8840318595966454E-2</v>
      </c>
      <c r="Z124" s="5">
        <v>0.23097847178660738</v>
      </c>
      <c r="AA124" s="5">
        <v>0.18730385128346297</v>
      </c>
      <c r="AB124" s="5">
        <v>-8.6868687415537438E-2</v>
      </c>
      <c r="AC124" s="5">
        <v>3.9233197999827128E-2</v>
      </c>
      <c r="AD124" s="5">
        <v>1.8465263367234688</v>
      </c>
      <c r="AE124" s="5">
        <v>4.6555034671237984E-2</v>
      </c>
      <c r="AF124" s="5">
        <v>0.13663710776342147</v>
      </c>
      <c r="AG124" s="5">
        <v>8.687047905564127E-3</v>
      </c>
      <c r="AH124" s="5">
        <v>0.1231443428912667</v>
      </c>
      <c r="AI124" s="5">
        <v>2.0186199262777243E-2</v>
      </c>
      <c r="AJ124" s="5">
        <v>0.11754368744066476</v>
      </c>
      <c r="AK124" s="5">
        <v>0.94519250700628343</v>
      </c>
      <c r="AL124" s="5">
        <v>0.24546149370289969</v>
      </c>
      <c r="AM124" s="5">
        <v>2.8257926130598625E-2</v>
      </c>
      <c r="AN124" s="5">
        <v>0.27125678427456384</v>
      </c>
      <c r="AO124" s="5">
        <v>1.6130384682357064E-2</v>
      </c>
      <c r="AP124" s="5">
        <v>2.002928599389275E-2</v>
      </c>
      <c r="AQ124" s="5">
        <v>2.0947049530213285E-2</v>
      </c>
      <c r="AR124" s="5">
        <v>0.11000105516943359</v>
      </c>
      <c r="AS124" s="5"/>
      <c r="AT124" s="5"/>
      <c r="AU124" s="5"/>
      <c r="AV124" s="5"/>
      <c r="AW124" s="5"/>
      <c r="AX124" s="5"/>
      <c r="AY124" s="5"/>
      <c r="AZ124" s="5"/>
      <c r="BA124" s="5"/>
      <c r="BB124" s="5"/>
    </row>
    <row r="125" spans="1:54" x14ac:dyDescent="0.3">
      <c r="A125" s="5">
        <v>15800</v>
      </c>
      <c r="B125" s="5"/>
      <c r="C125" s="5">
        <v>1.5218126743365281</v>
      </c>
      <c r="D125" s="5">
        <v>-3.3651116627732222E-2</v>
      </c>
      <c r="E125" s="5">
        <v>-8.1141469452122236E-3</v>
      </c>
      <c r="F125" s="5">
        <v>-4.4992341917541104E-2</v>
      </c>
      <c r="G125" s="5">
        <v>-3.3795435552980793E-3</v>
      </c>
      <c r="H125" s="5">
        <v>-0.23006076586545471</v>
      </c>
      <c r="I125" s="5">
        <v>-1.8333582309194869E-2</v>
      </c>
      <c r="J125" s="5">
        <v>-5.5428342975584036E-2</v>
      </c>
      <c r="K125" s="5">
        <v>-1.6573832880688706E-2</v>
      </c>
      <c r="L125" s="5">
        <v>-9.662397755219318E-2</v>
      </c>
      <c r="M125" s="5">
        <v>-2.7137084010008205E-2</v>
      </c>
      <c r="N125" s="5">
        <v>-0.12137175434185823</v>
      </c>
      <c r="O125" s="5">
        <v>-3.4124166617068193E-2</v>
      </c>
      <c r="P125" s="5">
        <v>-0.19394319326263337</v>
      </c>
      <c r="Q125" s="5">
        <v>-3.2185128251963596E-2</v>
      </c>
      <c r="R125" s="5">
        <v>-0.19295600575188368</v>
      </c>
      <c r="S125" s="5">
        <v>-9.8756518593674084E-2</v>
      </c>
      <c r="T125" s="5">
        <v>-0.12178989785156544</v>
      </c>
      <c r="U125" s="5">
        <v>3.7208008374127646E-2</v>
      </c>
      <c r="V125" s="5">
        <v>-2.3582666718885984E-4</v>
      </c>
      <c r="W125" s="5">
        <v>-5.1191926894774975E-2</v>
      </c>
      <c r="X125" s="5">
        <v>-4.8790783514339624E-2</v>
      </c>
      <c r="Y125" s="5">
        <v>6.8769977826452722E-2</v>
      </c>
      <c r="Z125" s="5">
        <v>0.23102420210644398</v>
      </c>
      <c r="AA125" s="5">
        <v>0.18757040429060354</v>
      </c>
      <c r="AB125" s="5">
        <v>-8.7099202420912666E-2</v>
      </c>
      <c r="AC125" s="5">
        <v>3.938579632576146E-2</v>
      </c>
      <c r="AD125" s="5">
        <v>1.8560006758697365</v>
      </c>
      <c r="AE125" s="5">
        <v>4.6851952376400288E-2</v>
      </c>
      <c r="AF125" s="5">
        <v>0.13767967663617178</v>
      </c>
      <c r="AG125" s="5">
        <v>8.7642602480376697E-3</v>
      </c>
      <c r="AH125" s="5">
        <v>0.12439448642131112</v>
      </c>
      <c r="AI125" s="5">
        <v>2.0416749262876961E-2</v>
      </c>
      <c r="AJ125" s="5">
        <v>0.11903604569348322</v>
      </c>
      <c r="AK125" s="5">
        <v>0.95840345682903094</v>
      </c>
      <c r="AL125" s="5">
        <v>0.24920811815181798</v>
      </c>
      <c r="AM125" s="5">
        <v>2.8725765630297533E-2</v>
      </c>
      <c r="AN125" s="5">
        <v>0.27609990996824491</v>
      </c>
      <c r="AO125" s="5">
        <v>1.6439421701138147E-2</v>
      </c>
      <c r="AP125" s="5">
        <v>2.043926492937536E-2</v>
      </c>
      <c r="AQ125" s="5">
        <v>2.1403387252384883E-2</v>
      </c>
      <c r="AR125" s="5">
        <v>0.11254292758612953</v>
      </c>
      <c r="AS125" s="5"/>
      <c r="AT125" s="5"/>
      <c r="AU125" s="5"/>
      <c r="AV125" s="5"/>
      <c r="AW125" s="5"/>
      <c r="AX125" s="5"/>
      <c r="AY125" s="5"/>
      <c r="AZ125" s="5"/>
      <c r="BA125" s="5"/>
      <c r="BB125" s="5"/>
    </row>
    <row r="126" spans="1:54" x14ac:dyDescent="0.3">
      <c r="A126" s="5">
        <v>15790</v>
      </c>
      <c r="B126" s="5"/>
      <c r="C126" s="5">
        <v>1.5512249467631596</v>
      </c>
      <c r="D126" s="5">
        <v>-3.2785377300405094E-2</v>
      </c>
      <c r="E126" s="5">
        <v>-7.9144560326417611E-3</v>
      </c>
      <c r="F126" s="5">
        <v>-4.3935519678723389E-2</v>
      </c>
      <c r="G126" s="5">
        <v>-3.3039666927655704E-3</v>
      </c>
      <c r="H126" s="5">
        <v>-0.22517600269807181</v>
      </c>
      <c r="I126" s="5">
        <v>-1.796512752425182E-2</v>
      </c>
      <c r="J126" s="5">
        <v>-5.4377570471292755E-2</v>
      </c>
      <c r="K126" s="5">
        <v>-1.6278609542693948E-2</v>
      </c>
      <c r="L126" s="5">
        <v>-9.5013919106523875E-2</v>
      </c>
      <c r="M126" s="5">
        <v>-2.6716219441194448E-2</v>
      </c>
      <c r="N126" s="5">
        <v>-0.11963010833848145</v>
      </c>
      <c r="O126" s="5">
        <v>-3.3674217694537691E-2</v>
      </c>
      <c r="P126" s="5">
        <v>-0.19161264172733733</v>
      </c>
      <c r="Q126" s="5">
        <v>-3.183615317795959E-2</v>
      </c>
      <c r="R126" s="5">
        <v>-0.19109131397810897</v>
      </c>
      <c r="S126" s="5">
        <v>-9.7919077135376648E-2</v>
      </c>
      <c r="T126" s="5">
        <v>-0.12090194825133452</v>
      </c>
      <c r="U126" s="5">
        <v>3.6981162513041788E-2</v>
      </c>
      <c r="V126" s="5">
        <v>-2.346717268699167E-4</v>
      </c>
      <c r="W126" s="5">
        <v>-5.1002877920789114E-2</v>
      </c>
      <c r="X126" s="5">
        <v>-4.8669623534616686E-2</v>
      </c>
      <c r="Y126" s="5">
        <v>6.8682756590004279E-2</v>
      </c>
      <c r="Z126" s="5">
        <v>0.23101310113431534</v>
      </c>
      <c r="AA126" s="5">
        <v>0.18779127651043925</v>
      </c>
      <c r="AB126" s="5">
        <v>-8.7308982485699765E-2</v>
      </c>
      <c r="AC126" s="5">
        <v>3.95293542820188E-2</v>
      </c>
      <c r="AD126" s="5">
        <v>1.8650705404625625</v>
      </c>
      <c r="AE126" s="5">
        <v>4.7139349081131543E-2</v>
      </c>
      <c r="AF126" s="5">
        <v>0.13869672469263394</v>
      </c>
      <c r="AG126" s="5">
        <v>8.8400322257571173E-3</v>
      </c>
      <c r="AH126" s="5">
        <v>0.12562719870119834</v>
      </c>
      <c r="AI126" s="5">
        <v>2.064499863311094E-2</v>
      </c>
      <c r="AJ126" s="5">
        <v>0.12051864560544676</v>
      </c>
      <c r="AK126" s="5">
        <v>0.97156842154711109</v>
      </c>
      <c r="AL126" s="5">
        <v>0.25295208598510943</v>
      </c>
      <c r="AM126" s="5">
        <v>2.9194467376182448E-2</v>
      </c>
      <c r="AN126" s="5">
        <v>0.28096348967087187</v>
      </c>
      <c r="AO126" s="5">
        <v>1.6750457247789608E-2</v>
      </c>
      <c r="AP126" s="5">
        <v>2.0852769883160378E-2</v>
      </c>
      <c r="AQ126" s="5">
        <v>2.1864582348244531E-2</v>
      </c>
      <c r="AR126" s="5">
        <v>0.11511686349586536</v>
      </c>
      <c r="AS126" s="5"/>
      <c r="AT126" s="5"/>
      <c r="AU126" s="5"/>
      <c r="AV126" s="5"/>
      <c r="AW126" s="5"/>
      <c r="AX126" s="5"/>
      <c r="AY126" s="5"/>
      <c r="AZ126" s="5"/>
      <c r="BA126" s="5"/>
      <c r="BB126" s="5"/>
    </row>
    <row r="127" spans="1:54" x14ac:dyDescent="0.3">
      <c r="A127" s="5">
        <v>15780</v>
      </c>
      <c r="B127" s="5"/>
      <c r="C127" s="5">
        <v>1.5803584314584243</v>
      </c>
      <c r="D127" s="5">
        <v>-3.193351221552243E-2</v>
      </c>
      <c r="E127" s="5">
        <v>-7.7176554049601274E-3</v>
      </c>
      <c r="F127" s="5">
        <v>-4.2892302698351953E-2</v>
      </c>
      <c r="G127" s="5">
        <v>-3.2292377176780527E-3</v>
      </c>
      <c r="H127" s="5">
        <v>-0.2203376487338562</v>
      </c>
      <c r="I127" s="5">
        <v>-1.7599513231917614E-2</v>
      </c>
      <c r="J127" s="5">
        <v>-5.3332925173168864E-2</v>
      </c>
      <c r="K127" s="5">
        <v>-1.5984522902243357E-2</v>
      </c>
      <c r="L127" s="5">
        <v>-9.3406671304290895E-2</v>
      </c>
      <c r="M127" s="5">
        <v>-2.629514017988856E-2</v>
      </c>
      <c r="N127" s="5">
        <v>-0.11788331819348614</v>
      </c>
      <c r="O127" s="5">
        <v>-3.3221733533858086E-2</v>
      </c>
      <c r="P127" s="5">
        <v>-0.18926199543609196</v>
      </c>
      <c r="Q127" s="5">
        <v>-3.1482984359073492E-2</v>
      </c>
      <c r="R127" s="5">
        <v>-0.1891968437506005</v>
      </c>
      <c r="S127" s="5">
        <v>-9.7064288329795509E-2</v>
      </c>
      <c r="T127" s="5">
        <v>-0.1199903402773638</v>
      </c>
      <c r="U127" s="5">
        <v>3.6746499785084534E-2</v>
      </c>
      <c r="V127" s="5">
        <v>-2.3346417093478701E-4</v>
      </c>
      <c r="W127" s="5">
        <v>-5.0801886063544445E-2</v>
      </c>
      <c r="X127" s="5">
        <v>-4.8536724356219037E-2</v>
      </c>
      <c r="Y127" s="5">
        <v>6.8578687173246541E-2</v>
      </c>
      <c r="Z127" s="5">
        <v>0.23094506905035295</v>
      </c>
      <c r="AA127" s="5">
        <v>0.18796621804034624</v>
      </c>
      <c r="AB127" s="5">
        <v>-8.7497834240270661E-2</v>
      </c>
      <c r="AC127" s="5">
        <v>3.9663750398909722E-2</v>
      </c>
      <c r="AD127" s="5">
        <v>1.8737286685587933</v>
      </c>
      <c r="AE127" s="5">
        <v>4.7417004861917841E-2</v>
      </c>
      <c r="AF127" s="5">
        <v>0.13968750626367826</v>
      </c>
      <c r="AG127" s="5">
        <v>8.9143106729503586E-3</v>
      </c>
      <c r="AH127" s="5">
        <v>0.12684165473773643</v>
      </c>
      <c r="AI127" s="5">
        <v>2.0870802400659593E-2</v>
      </c>
      <c r="AJ127" s="5">
        <v>0.12199059930431917</v>
      </c>
      <c r="AK127" s="5">
        <v>0.98468002804046972</v>
      </c>
      <c r="AL127" s="5">
        <v>0.25669145593067938</v>
      </c>
      <c r="AM127" s="5">
        <v>2.9663809182533484E-2</v>
      </c>
      <c r="AN127" s="5">
        <v>0.2858454488620899</v>
      </c>
      <c r="AO127" s="5">
        <v>1.7063374406172886E-2</v>
      </c>
      <c r="AP127" s="5">
        <v>2.1269667701592401E-2</v>
      </c>
      <c r="AQ127" s="5">
        <v>2.2330512682042055E-2</v>
      </c>
      <c r="AR127" s="5">
        <v>0.11772233713639005</v>
      </c>
      <c r="AS127" s="5"/>
      <c r="AT127" s="5"/>
      <c r="AU127" s="5"/>
      <c r="AV127" s="5"/>
      <c r="AW127" s="5"/>
      <c r="AX127" s="5"/>
      <c r="AY127" s="5"/>
      <c r="AZ127" s="5"/>
      <c r="BA127" s="5"/>
      <c r="BB127" s="5"/>
    </row>
    <row r="128" spans="1:54" x14ac:dyDescent="0.3">
      <c r="A128" s="5">
        <v>15770</v>
      </c>
      <c r="B128" s="5"/>
      <c r="C128" s="5">
        <v>1.609197597348468</v>
      </c>
      <c r="D128" s="5">
        <v>-3.1095587796489056E-2</v>
      </c>
      <c r="E128" s="5">
        <v>-7.5237714368672094E-3</v>
      </c>
      <c r="F128" s="5">
        <v>-4.1862886589064459E-2</v>
      </c>
      <c r="G128" s="5">
        <v>-3.1553744464935833E-3</v>
      </c>
      <c r="H128" s="5">
        <v>-0.21554709110600787</v>
      </c>
      <c r="I128" s="5">
        <v>-1.7236860929570764E-2</v>
      </c>
      <c r="J128" s="5">
        <v>-5.2294799045450022E-2</v>
      </c>
      <c r="K128" s="5">
        <v>-1.569169510817996E-2</v>
      </c>
      <c r="L128" s="5">
        <v>-9.1802961682447184E-2</v>
      </c>
      <c r="M128" s="5">
        <v>-2.587405132131947E-2</v>
      </c>
      <c r="N128" s="5">
        <v>-0.11613228960213562</v>
      </c>
      <c r="O128" s="5">
        <v>-3.276696155769053E-2</v>
      </c>
      <c r="P128" s="5">
        <v>-0.18689259867113339</v>
      </c>
      <c r="Q128" s="5">
        <v>-3.1125831399000176E-2</v>
      </c>
      <c r="R128" s="5">
        <v>-0.18727375329587675</v>
      </c>
      <c r="S128" s="5">
        <v>-9.6192686487750104E-2</v>
      </c>
      <c r="T128" s="5">
        <v>-0.11905565181862847</v>
      </c>
      <c r="U128" s="5">
        <v>3.6504169600010752E-2</v>
      </c>
      <c r="V128" s="5">
        <v>-2.3220476147112548E-4</v>
      </c>
      <c r="W128" s="5">
        <v>-5.0589074327491788E-2</v>
      </c>
      <c r="X128" s="5">
        <v>-4.8392161082347819E-2</v>
      </c>
      <c r="Y128" s="5">
        <v>6.8457814364767139E-2</v>
      </c>
      <c r="Z128" s="5">
        <v>0.23082004794480185</v>
      </c>
      <c r="AA128" s="5">
        <v>0.18809501210274443</v>
      </c>
      <c r="AB128" s="5">
        <v>-8.766557889270836E-2</v>
      </c>
      <c r="AC128" s="5">
        <v>3.9788869263287327E-2</v>
      </c>
      <c r="AD128" s="5">
        <v>1.8819680505107581</v>
      </c>
      <c r="AE128" s="5">
        <v>4.7684705137634738E-2</v>
      </c>
      <c r="AF128" s="5">
        <v>0.14065128783598033</v>
      </c>
      <c r="AG128" s="5">
        <v>8.987042941196257E-3</v>
      </c>
      <c r="AH128" s="5">
        <v>0.1280370328485857</v>
      </c>
      <c r="AI128" s="5">
        <v>2.1094015418952065E-2</v>
      </c>
      <c r="AJ128" s="5">
        <v>0.12345101346178784</v>
      </c>
      <c r="AK128" s="5">
        <v>0.99773082194293339</v>
      </c>
      <c r="AL128" s="5">
        <v>0.26042425565118937</v>
      </c>
      <c r="AM128" s="5">
        <v>3.0133564131328356E-2</v>
      </c>
      <c r="AN128" s="5">
        <v>0.29074365664231283</v>
      </c>
      <c r="AO128" s="5">
        <v>1.7378052279913982E-2</v>
      </c>
      <c r="AP128" s="5">
        <v>2.1689819559382331E-2</v>
      </c>
      <c r="AQ128" s="5">
        <v>2.2801049499705937E-2</v>
      </c>
      <c r="AR128" s="5">
        <v>0.1203587849177862</v>
      </c>
      <c r="AS128" s="5"/>
      <c r="AT128" s="5"/>
      <c r="AU128" s="5"/>
      <c r="AV128" s="5"/>
      <c r="AW128" s="5"/>
      <c r="AX128" s="5"/>
      <c r="AY128" s="5"/>
      <c r="AZ128" s="5"/>
      <c r="BA128" s="5"/>
      <c r="BB128" s="5"/>
    </row>
    <row r="129" spans="1:54" x14ac:dyDescent="0.3">
      <c r="A129" s="5">
        <v>15760</v>
      </c>
      <c r="B129" s="5"/>
      <c r="C129" s="5">
        <v>1.6377270245822295</v>
      </c>
      <c r="D129" s="5">
        <v>-3.0271659050672806E-2</v>
      </c>
      <c r="E129" s="5">
        <v>-7.3328278486939485E-3</v>
      </c>
      <c r="F129" s="5">
        <v>-4.0847453030264054E-2</v>
      </c>
      <c r="G129" s="5">
        <v>-3.0823937235411139E-3</v>
      </c>
      <c r="H129" s="5">
        <v>-0.21080565672454746</v>
      </c>
      <c r="I129" s="5">
        <v>-1.6877287847477919E-2</v>
      </c>
      <c r="J129" s="5">
        <v>-5.1263572896259033E-2</v>
      </c>
      <c r="K129" s="5">
        <v>-1.5400245524906691E-2</v>
      </c>
      <c r="L129" s="5">
        <v>-9.0203504870780743E-2</v>
      </c>
      <c r="M129" s="5">
        <v>-2.5453155284404293E-2</v>
      </c>
      <c r="N129" s="5">
        <v>-0.11437792052710923</v>
      </c>
      <c r="O129" s="5">
        <v>-3.2310148185355998E-2</v>
      </c>
      <c r="P129" s="5">
        <v>-0.18450579644642634</v>
      </c>
      <c r="Q129" s="5">
        <v>-3.0764905038260515E-2</v>
      </c>
      <c r="R129" s="5">
        <v>-0.18532321334040422</v>
      </c>
      <c r="S129" s="5">
        <v>-9.5304814978594415E-2</v>
      </c>
      <c r="T129" s="5">
        <v>-0.11809847486318725</v>
      </c>
      <c r="U129" s="5">
        <v>3.6254326448305403E-2</v>
      </c>
      <c r="V129" s="5">
        <v>-2.308942968288943E-4</v>
      </c>
      <c r="W129" s="5">
        <v>-5.0364574273810213E-2</v>
      </c>
      <c r="X129" s="5">
        <v>-4.8236017426581693E-2</v>
      </c>
      <c r="Y129" s="5">
        <v>6.8320195439483963E-2</v>
      </c>
      <c r="Z129" s="5">
        <v>0.23063802202250488</v>
      </c>
      <c r="AA129" s="5">
        <v>0.18817747541715463</v>
      </c>
      <c r="AB129" s="5">
        <v>-8.7812052493642226E-2</v>
      </c>
      <c r="AC129" s="5">
        <v>3.9904601677223553E-2</v>
      </c>
      <c r="AD129" s="5">
        <v>1.8897819380991794</v>
      </c>
      <c r="AE129" s="5">
        <v>4.7942240936128713E-2</v>
      </c>
      <c r="AF129" s="5">
        <v>0.14158734892084579</v>
      </c>
      <c r="AG129" s="5">
        <v>9.058176958656591E-3</v>
      </c>
      <c r="AH129" s="5">
        <v>0.12921251553440699</v>
      </c>
      <c r="AI129" s="5">
        <v>2.1314492511578836E-2</v>
      </c>
      <c r="AJ129" s="5">
        <v>0.12489899010934961</v>
      </c>
      <c r="AK129" s="5">
        <v>1.0107132737886297</v>
      </c>
      <c r="AL129" s="5">
        <v>0.26414848316854672</v>
      </c>
      <c r="AM129" s="5">
        <v>3.0603500708899438E-2</v>
      </c>
      <c r="AN129" s="5">
        <v>0.29565592670914881</v>
      </c>
      <c r="AO129" s="5">
        <v>1.7694366026248971E-2</v>
      </c>
      <c r="AP129" s="5">
        <v>2.211308096647711E-2</v>
      </c>
      <c r="AQ129" s="5">
        <v>2.3276057394320846E-2</v>
      </c>
      <c r="AR129" s="5">
        <v>0.12302560499911744</v>
      </c>
      <c r="AS129" s="5"/>
      <c r="AT129" s="5"/>
      <c r="AU129" s="5"/>
      <c r="AV129" s="5"/>
      <c r="AW129" s="5"/>
      <c r="AX129" s="5"/>
      <c r="AY129" s="5"/>
      <c r="AZ129" s="5"/>
      <c r="BA129" s="5"/>
      <c r="BB129" s="5"/>
    </row>
    <row r="130" spans="1:54" x14ac:dyDescent="0.3">
      <c r="A130" s="5">
        <v>15750</v>
      </c>
      <c r="B130" s="5"/>
      <c r="C130" s="5">
        <v>1.6659314179344238</v>
      </c>
      <c r="D130" s="5">
        <v>-2.9461769774752011E-2</v>
      </c>
      <c r="E130" s="5">
        <v>-7.1448457407931945E-3</v>
      </c>
      <c r="F130" s="5">
        <v>-3.9846169878448412E-2</v>
      </c>
      <c r="G130" s="5">
        <v>-3.0103114236296373E-3</v>
      </c>
      <c r="H130" s="5">
        <v>-0.20611461209740339</v>
      </c>
      <c r="I130" s="5">
        <v>-1.6520906908897397E-2</v>
      </c>
      <c r="J130" s="5">
        <v>-5.0239616188793877E-2</v>
      </c>
      <c r="K130" s="5">
        <v>-1.5110290658548676E-2</v>
      </c>
      <c r="L130" s="5">
        <v>-8.8609002078606044E-2</v>
      </c>
      <c r="M130" s="5">
        <v>-2.5032651649680437E-2</v>
      </c>
      <c r="N130" s="5">
        <v>-0.11262110041790485</v>
      </c>
      <c r="O130" s="5">
        <v>-3.185153860452191E-2</v>
      </c>
      <c r="P130" s="5">
        <v>-0.18210293319788098</v>
      </c>
      <c r="Q130" s="5">
        <v>-3.0400416940930465E-2</v>
      </c>
      <c r="R130" s="5">
        <v>-0.18334640589130521</v>
      </c>
      <c r="S130" s="5">
        <v>-9.4401225653118495E-2</v>
      </c>
      <c r="T130" s="5">
        <v>-0.11711941486302443</v>
      </c>
      <c r="U130" s="5">
        <v>3.5997129735576616E-2</v>
      </c>
      <c r="V130" s="5">
        <v>-2.2953361077844301E-4</v>
      </c>
      <c r="W130" s="5">
        <v>-5.0128525887596198E-2</v>
      </c>
      <c r="X130" s="5">
        <v>-4.8068385637402143E-2</v>
      </c>
      <c r="Y130" s="5">
        <v>6.816590012753368E-2</v>
      </c>
      <c r="Z130" s="5">
        <v>0.23039901775611535</v>
      </c>
      <c r="AA130" s="5">
        <v>0.18821345853275345</v>
      </c>
      <c r="AB130" s="5">
        <v>-8.7937106184424296E-2</v>
      </c>
      <c r="AC130" s="5">
        <v>4.0010844810215322E-2</v>
      </c>
      <c r="AD130" s="5">
        <v>1.8971638534244035</v>
      </c>
      <c r="AE130" s="5">
        <v>4.8189409156590132E-2</v>
      </c>
      <c r="AF130" s="5">
        <v>0.1424949829169613</v>
      </c>
      <c r="AG130" s="5">
        <v>9.1276612893581854E-3</v>
      </c>
      <c r="AH130" s="5">
        <v>0.13036729035826147</v>
      </c>
      <c r="AI130" s="5">
        <v>2.1532088618493737E-2</v>
      </c>
      <c r="AJ130" s="5">
        <v>0.12633362747387061</v>
      </c>
      <c r="AK130" s="5">
        <v>1.0236197853656022</v>
      </c>
      <c r="AL130" s="5">
        <v>0.26786210835389435</v>
      </c>
      <c r="AM130" s="5">
        <v>3.1073382951294311E-2</v>
      </c>
      <c r="AN130" s="5">
        <v>0.30058001842620014</v>
      </c>
      <c r="AO130" s="5">
        <v>1.8012186895718048E-2</v>
      </c>
      <c r="AP130" s="5">
        <v>2.2539301782370756E-2</v>
      </c>
      <c r="AQ130" s="5">
        <v>2.3755394279264493E-2</v>
      </c>
      <c r="AR130" s="5">
        <v>0.12572215690281033</v>
      </c>
      <c r="AS130" s="5"/>
      <c r="AT130" s="5"/>
      <c r="AU130" s="5"/>
      <c r="AV130" s="5"/>
      <c r="AW130" s="5"/>
      <c r="AX130" s="5"/>
      <c r="AY130" s="5"/>
      <c r="AZ130" s="5"/>
      <c r="BA130" s="5"/>
      <c r="BB130" s="5"/>
    </row>
    <row r="131" spans="1:54" x14ac:dyDescent="0.3">
      <c r="A131" s="5">
        <v>15740</v>
      </c>
      <c r="B131" s="5">
        <v>4.6428808473980192</v>
      </c>
      <c r="C131" s="5">
        <v>1.6937956201803908</v>
      </c>
      <c r="D131" s="5">
        <v>-2.8665952768860359E-2</v>
      </c>
      <c r="E131" s="5">
        <v>-6.9598436303276376E-3</v>
      </c>
      <c r="F131" s="5">
        <v>-3.8859191291812048E-2</v>
      </c>
      <c r="G131" s="5">
        <v>-2.9391424557634735E-3</v>
      </c>
      <c r="H131" s="5">
        <v>-0.20147516322663656</v>
      </c>
      <c r="I131" s="5">
        <v>-1.6167826695972751E-2</v>
      </c>
      <c r="J131" s="5">
        <v>-4.9223286868925797E-2</v>
      </c>
      <c r="K131" s="5">
        <v>-1.4821944087564497E-2</v>
      </c>
      <c r="L131" s="5">
        <v>-8.7020140604080698E-2</v>
      </c>
      <c r="M131" s="5">
        <v>-2.4612737002517898E-2</v>
      </c>
      <c r="N131" s="5">
        <v>-0.1108627094485625</v>
      </c>
      <c r="O131" s="5">
        <v>-3.1391376546461756E-2</v>
      </c>
      <c r="P131" s="5">
        <v>-0.17968535148467935</v>
      </c>
      <c r="Q131" s="5">
        <v>-3.0032579481690601E-2</v>
      </c>
      <c r="R131" s="5">
        <v>-0.18134452301012277</v>
      </c>
      <c r="S131" s="5">
        <v>-9.3482478258623034E-2</v>
      </c>
      <c r="T131" s="5">
        <v>-0.11611909008444685</v>
      </c>
      <c r="U131" s="5">
        <v>3.5732743611251679E-2</v>
      </c>
      <c r="V131" s="5">
        <v>-2.2812357162572164E-4</v>
      </c>
      <c r="W131" s="5">
        <v>-4.9881077434622056E-2</v>
      </c>
      <c r="X131" s="5">
        <v>-4.7889366412060992E-2</v>
      </c>
      <c r="Y131" s="5">
        <v>6.7995010567665132E-2</v>
      </c>
      <c r="Z131" s="5">
        <v>0.23010310398754327</v>
      </c>
      <c r="AA131" s="5">
        <v>0.18820284612067409</v>
      </c>
      <c r="AB131" s="5">
        <v>-8.8040606428147983E-2</v>
      </c>
      <c r="AC131" s="5">
        <v>4.0107502344635379E-2</v>
      </c>
      <c r="AD131" s="5">
        <v>1.9041075975402262</v>
      </c>
      <c r="AE131" s="5">
        <v>4.8426012827275447E-2</v>
      </c>
      <c r="AF131" s="5">
        <v>0.14337349796569293</v>
      </c>
      <c r="AG131" s="5">
        <v>9.1954451924361417E-3</v>
      </c>
      <c r="AH131" s="5">
        <v>0.13150055083103585</v>
      </c>
      <c r="AI131" s="5">
        <v>2.1746658944318632E-2</v>
      </c>
      <c r="AJ131" s="5">
        <v>0.12775402083191248</v>
      </c>
      <c r="AK131" s="5">
        <v>1.0364426962709605</v>
      </c>
      <c r="AL131" s="5">
        <v>0.27156307448213052</v>
      </c>
      <c r="AM131" s="5">
        <v>3.1542970598304153E-2</v>
      </c>
      <c r="AN131" s="5">
        <v>0.30551363798474207</v>
      </c>
      <c r="AO131" s="5">
        <v>1.8331382277785795E-2</v>
      </c>
      <c r="AP131" s="5">
        <v>2.2968326238025867E-2</v>
      </c>
      <c r="AQ131" s="5">
        <v>2.4238911369251721E-2</v>
      </c>
      <c r="AR131" s="5">
        <v>0.12844776116841872</v>
      </c>
      <c r="AS131" s="5"/>
      <c r="AT131" s="5"/>
      <c r="AU131" s="5"/>
      <c r="AV131" s="5"/>
      <c r="AW131" s="5"/>
      <c r="AX131" s="5"/>
      <c r="AY131" s="5"/>
      <c r="AZ131" s="5"/>
      <c r="BA131" s="5"/>
      <c r="BB131" s="5"/>
    </row>
    <row r="132" spans="1:54" x14ac:dyDescent="0.3">
      <c r="A132" s="5">
        <v>15730</v>
      </c>
      <c r="B132" s="5"/>
      <c r="C132" s="5">
        <v>1.7213046254271271</v>
      </c>
      <c r="D132" s="5">
        <v>-2.7884230059043679E-2</v>
      </c>
      <c r="E132" s="5">
        <v>-6.777837490354789E-3</v>
      </c>
      <c r="F132" s="5">
        <v>-3.788665786867404E-2</v>
      </c>
      <c r="G132" s="5">
        <v>-2.8689007679391031E-3</v>
      </c>
      <c r="H132" s="5">
        <v>-0.19688845557871487</v>
      </c>
      <c r="I132" s="5">
        <v>-1.5818151421377356E-2</v>
      </c>
      <c r="J132" s="5">
        <v>-4.8214931209224939E-2</v>
      </c>
      <c r="K132" s="5">
        <v>-1.4535316397847961E-2</v>
      </c>
      <c r="L132" s="5">
        <v>-8.5437593366587572E-2</v>
      </c>
      <c r="M132" s="5">
        <v>-2.4193604781780086E-2</v>
      </c>
      <c r="N132" s="5">
        <v>-0.10910361777463939</v>
      </c>
      <c r="O132" s="5">
        <v>-3.0929904065186847E-2</v>
      </c>
      <c r="P132" s="5">
        <v>-0.17725439070352411</v>
      </c>
      <c r="Q132" s="5">
        <v>-2.9661605533504571E-2</v>
      </c>
      <c r="R132" s="5">
        <v>-0.17931876558147292</v>
      </c>
      <c r="S132" s="5">
        <v>-9.2549139847058537E-2</v>
      </c>
      <c r="T132" s="5">
        <v>-0.11509813094502011</v>
      </c>
      <c r="U132" s="5">
        <v>3.5461336791834532E-2</v>
      </c>
      <c r="V132" s="5">
        <v>-2.2666508128593092E-4</v>
      </c>
      <c r="W132" s="5">
        <v>-4.9622385307861852E-2</v>
      </c>
      <c r="X132" s="5">
        <v>-4.7699068799891269E-2</v>
      </c>
      <c r="Y132" s="5">
        <v>6.7807621245150662E-2</v>
      </c>
      <c r="Z132" s="5">
        <v>0.22975039197723013</v>
      </c>
      <c r="AA132" s="5">
        <v>0.18814555722537091</v>
      </c>
      <c r="AB132" s="5">
        <v>-8.8122435223036893E-2</v>
      </c>
      <c r="AC132" s="5">
        <v>4.0194484614150858E-2</v>
      </c>
      <c r="AD132" s="5">
        <v>1.9106072588147132</v>
      </c>
      <c r="AE132" s="5">
        <v>4.8651861358138371E-2</v>
      </c>
      <c r="AF132" s="5">
        <v>0.14422221779754849</v>
      </c>
      <c r="AG132" s="5">
        <v>9.2614786812479522E-3</v>
      </c>
      <c r="AH132" s="5">
        <v>0.1326114973016484</v>
      </c>
      <c r="AI132" s="5">
        <v>2.1958059108561998E-2</v>
      </c>
      <c r="AJ132" s="5">
        <v>0.12915926338184092</v>
      </c>
      <c r="AK132" s="5">
        <v>1.0491742906612926</v>
      </c>
      <c r="AL132" s="5">
        <v>0.27524929984989754</v>
      </c>
      <c r="AM132" s="5">
        <v>3.2012019256107999E-2</v>
      </c>
      <c r="AN132" s="5">
        <v>0.31045443965857572</v>
      </c>
      <c r="AO132" s="5">
        <v>1.8651815752462546E-2</v>
      </c>
      <c r="AP132" s="5">
        <v>2.3399992965562784E-2</v>
      </c>
      <c r="AQ132" s="5">
        <v>2.4726453169526309E-2</v>
      </c>
      <c r="AR132" s="5">
        <v>0.13120169904741896</v>
      </c>
      <c r="AS132" s="5"/>
      <c r="AT132" s="5"/>
      <c r="AU132" s="5"/>
      <c r="AV132" s="5"/>
      <c r="AW132" s="5"/>
      <c r="AX132" s="5"/>
      <c r="AY132" s="5"/>
      <c r="AZ132" s="5"/>
      <c r="BA132" s="5"/>
      <c r="BB132" s="5"/>
    </row>
    <row r="133" spans="1:54" x14ac:dyDescent="0.3">
      <c r="A133" s="5">
        <v>15720</v>
      </c>
      <c r="B133" s="5"/>
      <c r="C133" s="5">
        <v>1.7484435923848498</v>
      </c>
      <c r="D133" s="5">
        <v>-2.7116613127532267E-2</v>
      </c>
      <c r="E133" s="5">
        <v>-6.5988407911072109E-3</v>
      </c>
      <c r="F133" s="5">
        <v>-3.692869679927302E-2</v>
      </c>
      <c r="G133" s="5">
        <v>-2.7995993529975256E-3</v>
      </c>
      <c r="H133" s="5">
        <v>-0.192355574127649</v>
      </c>
      <c r="I133" s="5">
        <v>-1.5471980905660432E-2</v>
      </c>
      <c r="J133" s="5">
        <v>-4.7214883669398335E-2</v>
      </c>
      <c r="K133" s="5">
        <v>-1.4250515122354982E-2</v>
      </c>
      <c r="L133" s="5">
        <v>-8.3862018462576876E-2</v>
      </c>
      <c r="M133" s="5">
        <v>-2.3775445134095817E-2</v>
      </c>
      <c r="N133" s="5">
        <v>-0.10734468481033026</v>
      </c>
      <c r="O133" s="5">
        <v>-3.0467361320736592E-2</v>
      </c>
      <c r="P133" s="5">
        <v>-0.17481138581759137</v>
      </c>
      <c r="Q133" s="5">
        <v>-2.9287708256233124E-2</v>
      </c>
      <c r="R133" s="5">
        <v>-0.17727034207841236</v>
      </c>
      <c r="S133" s="5">
        <v>-9.1601784177122586E-2</v>
      </c>
      <c r="T133" s="5">
        <v>-0.11405717933806003</v>
      </c>
      <c r="U133" s="5">
        <v>3.5183082378992647E-2</v>
      </c>
      <c r="V133" s="5">
        <v>-2.2515907431698619E-4</v>
      </c>
      <c r="W133" s="5">
        <v>-4.9352613864001686E-2</v>
      </c>
      <c r="X133" s="5">
        <v>-4.7497610095181574E-2</v>
      </c>
      <c r="Y133" s="5">
        <v>6.7603838914252604E-2</v>
      </c>
      <c r="Z133" s="5">
        <v>0.22934103540093292</v>
      </c>
      <c r="AA133" s="5">
        <v>0.1880415454744277</v>
      </c>
      <c r="AB133" s="5">
        <v>-8.8182490297757307E-2</v>
      </c>
      <c r="AC133" s="5">
        <v>4.027170873484303E-2</v>
      </c>
      <c r="AD133" s="5">
        <v>1.9166572210028758</v>
      </c>
      <c r="AE133" s="5">
        <v>4.8866770787934277E-2</v>
      </c>
      <c r="AF133" s="5">
        <v>0.14504048256841723</v>
      </c>
      <c r="AG133" s="5">
        <v>9.3257125822675153E-3</v>
      </c>
      <c r="AH133" s="5">
        <v>0.13369933785075006</v>
      </c>
      <c r="AI133" s="5">
        <v>2.2166145297551211E-2</v>
      </c>
      <c r="AJ133" s="5">
        <v>0.13054844713269909</v>
      </c>
      <c r="AK133" s="5">
        <v>1.0618068041916715</v>
      </c>
      <c r="AL133" s="5">
        <v>0.27891867945581433</v>
      </c>
      <c r="AM133" s="5">
        <v>3.2480280568469397E-2</v>
      </c>
      <c r="AN133" s="5">
        <v>0.31540002715224208</v>
      </c>
      <c r="AO133" s="5">
        <v>1.8973347147989102E-2</v>
      </c>
      <c r="AP133" s="5">
        <v>2.3834135035868408E-2</v>
      </c>
      <c r="AQ133" s="5">
        <v>2.5217857473431755E-2</v>
      </c>
      <c r="AR133" s="5">
        <v>0.13398321224065862</v>
      </c>
      <c r="AS133" s="5"/>
      <c r="AT133" s="5"/>
      <c r="AU133" s="5"/>
      <c r="AV133" s="5"/>
      <c r="AW133" s="5"/>
      <c r="AX133" s="5"/>
      <c r="AY133" s="5"/>
      <c r="AZ133" s="5"/>
      <c r="BA133" s="5"/>
      <c r="BB133" s="5"/>
    </row>
    <row r="134" spans="1:54" x14ac:dyDescent="0.3">
      <c r="A134" s="5">
        <v>15710</v>
      </c>
      <c r="B134" s="5"/>
      <c r="C134" s="5">
        <v>1.7751978575632639</v>
      </c>
      <c r="D134" s="5">
        <v>-2.6363103150335528E-2</v>
      </c>
      <c r="E134" s="5">
        <v>-6.4228645433644692E-3</v>
      </c>
      <c r="F134" s="5">
        <v>-3.5985422030454885E-2</v>
      </c>
      <c r="G134" s="5">
        <v>-2.7312502555044524E-3</v>
      </c>
      <c r="H134" s="5">
        <v>-0.18787754346969271</v>
      </c>
      <c r="I134" s="5">
        <v>-1.5129410560238551E-2</v>
      </c>
      <c r="J134" s="5">
        <v>-4.6223466773104453E-2</v>
      </c>
      <c r="K134" s="5">
        <v>-1.3967644685282568E-2</v>
      </c>
      <c r="L134" s="5">
        <v>-8.2294058745229118E-2</v>
      </c>
      <c r="M134" s="5">
        <v>-2.3358444773888841E-2</v>
      </c>
      <c r="N134" s="5">
        <v>-0.10558675852658159</v>
      </c>
      <c r="O134" s="5">
        <v>-3.0003986366907914E-2</v>
      </c>
      <c r="P134" s="5">
        <v>-0.17235766610193098</v>
      </c>
      <c r="Q134" s="5">
        <v>-2.8911100886487386E-2</v>
      </c>
      <c r="R134" s="5">
        <v>-0.17520046732635197</v>
      </c>
      <c r="S134" s="5">
        <v>-9.0640991111216859E-2</v>
      </c>
      <c r="T134" s="5">
        <v>-0.11299688794570686</v>
      </c>
      <c r="U134" s="5">
        <v>3.489815767275143E-2</v>
      </c>
      <c r="V134" s="5">
        <v>-2.2360651691424529E-4</v>
      </c>
      <c r="W134" s="5">
        <v>-4.9071935250170076E-2</v>
      </c>
      <c r="X134" s="5">
        <v>-4.728511571975226E-2</v>
      </c>
      <c r="Y134" s="5">
        <v>6.73837825053126E-2</v>
      </c>
      <c r="Z134" s="5">
        <v>0.22887523029379064</v>
      </c>
      <c r="AA134" s="5">
        <v>0.18789079924626148</v>
      </c>
      <c r="AB134" s="5">
        <v>-8.8220685288237261E-2</v>
      </c>
      <c r="AC134" s="5">
        <v>4.0339098728771554E-2</v>
      </c>
      <c r="AD134" s="5">
        <v>1.9222521710162634</v>
      </c>
      <c r="AE134" s="5">
        <v>4.9070564025364707E-2</v>
      </c>
      <c r="AF134" s="5">
        <v>0.14582764968420053</v>
      </c>
      <c r="AG134" s="5">
        <v>9.3880985936665197E-3</v>
      </c>
      <c r="AH134" s="5">
        <v>0.1347632891866129</v>
      </c>
      <c r="AI134" s="5">
        <v>2.2370774417876216E-2</v>
      </c>
      <c r="AJ134" s="5">
        <v>0.13192066380878012</v>
      </c>
      <c r="AK134" s="5">
        <v>1.0743324311361244</v>
      </c>
      <c r="AL134" s="5">
        <v>0.28256908674160519</v>
      </c>
      <c r="AM134" s="5">
        <v>3.2947502396397266E-2</v>
      </c>
      <c r="AN134" s="5">
        <v>0.32034795504259134</v>
      </c>
      <c r="AO134" s="5">
        <v>1.9295832604637721E-2</v>
      </c>
      <c r="AP134" s="5">
        <v>2.4270580004261664E-2</v>
      </c>
      <c r="AQ134" s="5">
        <v>2.571295536858708E-2</v>
      </c>
      <c r="AR134" s="5">
        <v>0.13679150268002438</v>
      </c>
      <c r="AS134" s="5"/>
      <c r="AT134" s="5"/>
      <c r="AU134" s="5"/>
      <c r="AV134" s="5"/>
      <c r="AW134" s="5"/>
      <c r="AX134" s="5"/>
      <c r="AY134" s="5"/>
      <c r="AZ134" s="5"/>
      <c r="BA134" s="5"/>
      <c r="BB134" s="5"/>
    </row>
    <row r="135" spans="1:54" x14ac:dyDescent="0.3">
      <c r="A135" s="5">
        <v>15700</v>
      </c>
      <c r="B135" s="5"/>
      <c r="C135" s="5">
        <v>1.8015529483767077</v>
      </c>
      <c r="D135" s="5">
        <v>-2.5623691241660678E-2</v>
      </c>
      <c r="E135" s="5">
        <v>-6.2499173438118737E-3</v>
      </c>
      <c r="F135" s="5">
        <v>-3.5056934442768292E-2</v>
      </c>
      <c r="G135" s="5">
        <v>-2.6638645796297853E-3</v>
      </c>
      <c r="H135" s="5">
        <v>-0.18345532800821415</v>
      </c>
      <c r="I135" s="5">
        <v>-1.4790531375965647E-2</v>
      </c>
      <c r="J135" s="5">
        <v>-4.5240991001076612E-2</v>
      </c>
      <c r="K135" s="5">
        <v>-1.3686806350816927E-2</v>
      </c>
      <c r="L135" s="5">
        <v>-8.073434142824526E-2</v>
      </c>
      <c r="M135" s="5">
        <v>-2.2942786849304654E-2</v>
      </c>
      <c r="N135" s="5">
        <v>-0.10383067477100771</v>
      </c>
      <c r="O135" s="5">
        <v>-2.9540014943692666E-2</v>
      </c>
      <c r="P135" s="5">
        <v>-0.16989455390701877</v>
      </c>
      <c r="Q135" s="5">
        <v>-2.8531996529020737E-2</v>
      </c>
      <c r="R135" s="5">
        <v>-0.17311036126733587</v>
      </c>
      <c r="S135" s="5">
        <v>-8.9667346008177426E-2</v>
      </c>
      <c r="T135" s="5">
        <v>-0.11191791954162951</v>
      </c>
      <c r="U135" s="5">
        <v>3.460674398008079E-2</v>
      </c>
      <c r="V135" s="5">
        <v>-2.2200840586801305E-4</v>
      </c>
      <c r="W135" s="5">
        <v>-4.878052922113886E-2</v>
      </c>
      <c r="X135" s="5">
        <v>-4.7061719095390156E-2</v>
      </c>
      <c r="Y135" s="5">
        <v>6.7147583016555434E-2</v>
      </c>
      <c r="Z135" s="5">
        <v>0.22835321494153454</v>
      </c>
      <c r="AA135" s="5">
        <v>0.18769334179524147</v>
      </c>
      <c r="AB135" s="5">
        <v>-8.8236949895602851E-2</v>
      </c>
      <c r="AC135" s="5">
        <v>4.0396585639737512E-2</v>
      </c>
      <c r="AD135" s="5">
        <v>1.9273871063750576</v>
      </c>
      <c r="AE135" s="5">
        <v>4.9263071083836922E-2</v>
      </c>
      <c r="AF135" s="5">
        <v>0.14658309461244998</v>
      </c>
      <c r="AG135" s="5">
        <v>9.4485893434905766E-3</v>
      </c>
      <c r="AH135" s="5">
        <v>0.13580257754187958</v>
      </c>
      <c r="AI135" s="5">
        <v>2.2571804251133278E-2</v>
      </c>
      <c r="AJ135" s="5">
        <v>0.13327500576877235</v>
      </c>
      <c r="AK135" s="5">
        <v>1.0867433316818935</v>
      </c>
      <c r="AL135" s="5">
        <v>0.28619837539262954</v>
      </c>
      <c r="AM135" s="5">
        <v>3.3413429006173515E-2</v>
      </c>
      <c r="AN135" s="5">
        <v>0.32529573031354075</v>
      </c>
      <c r="AO135" s="5">
        <v>1.9619124644675308E-2</v>
      </c>
      <c r="AP135" s="5">
        <v>2.4709149964344101E-2</v>
      </c>
      <c r="AQ135" s="5">
        <v>2.6211571251878139E-2</v>
      </c>
      <c r="AR135" s="5">
        <v>0.13962573235588624</v>
      </c>
      <c r="AS135" s="5"/>
      <c r="AT135" s="5"/>
      <c r="AU135" s="5"/>
      <c r="AV135" s="5"/>
      <c r="AW135" s="5"/>
      <c r="AX135" s="5"/>
      <c r="AY135" s="5"/>
      <c r="AZ135" s="5"/>
      <c r="BA135" s="5"/>
      <c r="BB135" s="5"/>
    </row>
    <row r="136" spans="1:54" x14ac:dyDescent="0.3">
      <c r="A136" s="5">
        <v>15690</v>
      </c>
      <c r="B136" s="5"/>
      <c r="C136" s="5">
        <v>1.8274945961423312</v>
      </c>
      <c r="D136" s="5">
        <v>-2.4898358704655961E-2</v>
      </c>
      <c r="E136" s="5">
        <v>-6.0800054222794192E-3</v>
      </c>
      <c r="F136" s="5">
        <v>-3.4143322039466455E-2</v>
      </c>
      <c r="G136" s="5">
        <v>-2.5974524979966002E-3</v>
      </c>
      <c r="H136" s="5">
        <v>-0.179089832207249</v>
      </c>
      <c r="I136" s="5">
        <v>-1.4455429917207436E-2</v>
      </c>
      <c r="J136" s="5">
        <v>-4.426775470046395E-2</v>
      </c>
      <c r="K136" s="5">
        <v>-1.3408098176462043E-2</v>
      </c>
      <c r="L136" s="5">
        <v>-7.9183477714027187E-2</v>
      </c>
      <c r="M136" s="5">
        <v>-2.2528650814159789E-2</v>
      </c>
      <c r="N136" s="5">
        <v>-0.10207725661037037</v>
      </c>
      <c r="O136" s="5">
        <v>-2.9075680274682242E-2</v>
      </c>
      <c r="P136" s="5">
        <v>-0.16742336344212203</v>
      </c>
      <c r="Q136" s="5">
        <v>-2.8150607949953926E-2</v>
      </c>
      <c r="R136" s="5">
        <v>-0.17100124772650188</v>
      </c>
      <c r="S136" s="5">
        <v>-8.8681439112686639E-2</v>
      </c>
      <c r="T136" s="5">
        <v>-0.11082094628442887</v>
      </c>
      <c r="U136" s="5">
        <v>3.4309026419166631E-2</v>
      </c>
      <c r="V136" s="5">
        <v>-2.2036576748540494E-4</v>
      </c>
      <c r="W136" s="5">
        <v>-4.8478582947265279E-2</v>
      </c>
      <c r="X136" s="5">
        <v>-4.6827561506317034E-2</v>
      </c>
      <c r="Y136" s="5">
        <v>6.6895383390727772E-2</v>
      </c>
      <c r="Z136" s="5">
        <v>0.22777526971879697</v>
      </c>
      <c r="AA136" s="5">
        <v>0.18744923133381566</v>
      </c>
      <c r="AB136" s="5">
        <v>-8.8231230024874166E-2</v>
      </c>
      <c r="AC136" s="5">
        <v>4.0444107641011577E-2</v>
      </c>
      <c r="AD136" s="5">
        <v>1.9320573423285361</v>
      </c>
      <c r="AE136" s="5">
        <v>4.944412930941787E-2</v>
      </c>
      <c r="AF136" s="5">
        <v>0.14730621167963426</v>
      </c>
      <c r="AG136" s="5">
        <v>9.5071384473364665E-3</v>
      </c>
      <c r="AH136" s="5">
        <v>0.13681643956981959</v>
      </c>
      <c r="AI136" s="5">
        <v>2.2769093609752371E-2</v>
      </c>
      <c r="AJ136" s="5">
        <v>0.1346105669383191</v>
      </c>
      <c r="AK136" s="5">
        <v>1.099031639389499</v>
      </c>
      <c r="AL136" s="5">
        <v>0.28980438119619228</v>
      </c>
      <c r="AM136" s="5">
        <v>3.3877801265628019E-2</v>
      </c>
      <c r="AN136" s="5">
        <v>0.33024081398368599</v>
      </c>
      <c r="AO136" s="5">
        <v>1.9943072248522271E-2</v>
      </c>
      <c r="AP136" s="5">
        <v>2.514966161015228E-2</v>
      </c>
      <c r="AQ136" s="5">
        <v>2.6713522853470756E-2</v>
      </c>
      <c r="AR136" s="5">
        <v>0.14248502319183293</v>
      </c>
      <c r="AS136" s="5"/>
      <c r="AT136" s="5"/>
      <c r="AU136" s="5"/>
      <c r="AV136" s="5"/>
      <c r="AW136" s="5"/>
      <c r="AX136" s="5"/>
      <c r="AY136" s="5"/>
      <c r="AZ136" s="5"/>
      <c r="BA136" s="5"/>
      <c r="BB136" s="5"/>
    </row>
    <row r="137" spans="1:54" x14ac:dyDescent="0.3">
      <c r="A137" s="5">
        <v>15680</v>
      </c>
      <c r="B137" s="5"/>
      <c r="C137" s="5">
        <v>1.8530087489554203</v>
      </c>
      <c r="D137" s="5">
        <v>-2.4187077287982382E-2</v>
      </c>
      <c r="E137" s="5">
        <v>-5.9131326907542496E-3</v>
      </c>
      <c r="F137" s="5">
        <v>-3.3244660146910937E-2</v>
      </c>
      <c r="G137" s="5">
        <v>-2.532023261468389E-3</v>
      </c>
      <c r="H137" s="5">
        <v>-0.17478190091215604</v>
      </c>
      <c r="I137" s="5">
        <v>-1.4124188321337819E-2</v>
      </c>
      <c r="J137" s="5">
        <v>-4.3304044010270666E-2</v>
      </c>
      <c r="K137" s="5">
        <v>-1.3131614970950301E-2</v>
      </c>
      <c r="L137" s="5">
        <v>-7.7642062446474397E-2</v>
      </c>
      <c r="M137" s="5">
        <v>-2.2116212306027529E-2</v>
      </c>
      <c r="N137" s="5">
        <v>-0.10032731369633777</v>
      </c>
      <c r="O137" s="5">
        <v>-2.8611212869687985E-2</v>
      </c>
      <c r="P137" s="5">
        <v>-0.16494539958009299</v>
      </c>
      <c r="Q137" s="5">
        <v>-2.7767147372124556E-2</v>
      </c>
      <c r="R137" s="5">
        <v>-0.16887435318252214</v>
      </c>
      <c r="S137" s="5">
        <v>-8.7683864942286235E-2</v>
      </c>
      <c r="T137" s="5">
        <v>-0.10970664900280928</v>
      </c>
      <c r="U137" s="5">
        <v>3.4005193719667939E-2</v>
      </c>
      <c r="V137" s="5">
        <v>-2.186796564782077E-4</v>
      </c>
      <c r="W137" s="5">
        <v>-4.8166290813459113E-2</v>
      </c>
      <c r="X137" s="5">
        <v>-4.6582791951883196E-2</v>
      </c>
      <c r="Y137" s="5">
        <v>6.6627338376718137E-2</v>
      </c>
      <c r="Z137" s="5">
        <v>0.22714171687456428</v>
      </c>
      <c r="AA137" s="5">
        <v>0.1871585610713089</v>
      </c>
      <c r="AB137" s="5">
        <v>-8.8203487904092895E-2</v>
      </c>
      <c r="AC137" s="5">
        <v>4.0481610134804981E-2</v>
      </c>
      <c r="AD137" s="5">
        <v>1.9362585186303209</v>
      </c>
      <c r="AE137" s="5">
        <v>4.961358360157099E-2</v>
      </c>
      <c r="AF137" s="5">
        <v>0.14799641485266588</v>
      </c>
      <c r="AG137" s="5">
        <v>9.5637005654368671E-3</v>
      </c>
      <c r="AH137" s="5">
        <v>0.13780412323871716</v>
      </c>
      <c r="AI137" s="5">
        <v>2.2962502493688055E-2</v>
      </c>
      <c r="AJ137" s="5">
        <v>0.13592644375478879</v>
      </c>
      <c r="AK137" s="5">
        <v>1.111189468810025</v>
      </c>
      <c r="AL137" s="5">
        <v>0.29338492395586868</v>
      </c>
      <c r="AM137" s="5">
        <v>3.4340356848523899E-2</v>
      </c>
      <c r="AN137" s="5">
        <v>0.33518062282624883</v>
      </c>
      <c r="AO137" s="5">
        <v>2.0267520937129493E-2</v>
      </c>
      <c r="AP137" s="5">
        <v>2.5591926306715834E-2</v>
      </c>
      <c r="AQ137" s="5">
        <v>2.7218621270037258E-2</v>
      </c>
      <c r="AR137" s="5">
        <v>0.14536845696814649</v>
      </c>
      <c r="AS137" s="5"/>
      <c r="AT137" s="5"/>
      <c r="AU137" s="5"/>
      <c r="AV137" s="5"/>
      <c r="AW137" s="5"/>
      <c r="AX137" s="5"/>
      <c r="AY137" s="5"/>
      <c r="AZ137" s="5"/>
      <c r="BA137" s="5"/>
      <c r="BB137" s="5"/>
    </row>
    <row r="138" spans="1:54" x14ac:dyDescent="0.3">
      <c r="A138" s="5">
        <v>15670</v>
      </c>
      <c r="B138" s="5"/>
      <c r="C138" s="5">
        <v>1.8780815844260286</v>
      </c>
      <c r="D138" s="5">
        <v>-2.3489809447712957E-2</v>
      </c>
      <c r="E138" s="5">
        <v>-5.7493007940580924E-3</v>
      </c>
      <c r="F138" s="5">
        <v>-3.2361011625855841E-2</v>
      </c>
      <c r="G138" s="5">
        <v>-2.4675852098429282E-3</v>
      </c>
      <c r="H138" s="5">
        <v>-0.17053231973570895</v>
      </c>
      <c r="I138" s="5">
        <v>-1.3796884303566783E-2</v>
      </c>
      <c r="J138" s="5">
        <v>-4.2350132802749192E-2</v>
      </c>
      <c r="K138" s="5">
        <v>-1.2857448256730877E-2</v>
      </c>
      <c r="L138" s="5">
        <v>-7.6110673788571087E-2</v>
      </c>
      <c r="M138" s="5">
        <v>-2.1705643030564735E-2</v>
      </c>
      <c r="N138" s="5">
        <v>-9.8581641655192648E-2</v>
      </c>
      <c r="O138" s="5">
        <v>-2.8146840332814237E-2</v>
      </c>
      <c r="P138" s="5">
        <v>-0.16246195668515653</v>
      </c>
      <c r="Q138" s="5">
        <v>-2.7381826272844866E-2</v>
      </c>
      <c r="R138" s="5">
        <v>-0.1667309055438089</v>
      </c>
      <c r="S138" s="5">
        <v>-8.6675221672906672E-2</v>
      </c>
      <c r="T138" s="5">
        <v>-0.1085757164736145</v>
      </c>
      <c r="U138" s="5">
        <v>3.3695438019265847E-2</v>
      </c>
      <c r="V138" s="5">
        <v>-2.1695115481844398E-4</v>
      </c>
      <c r="W138" s="5">
        <v>-4.7843854209476427E-2</v>
      </c>
      <c r="X138" s="5">
        <v>-4.6327566989697526E-2</v>
      </c>
      <c r="Y138" s="5">
        <v>6.6343614376332558E-2</v>
      </c>
      <c r="Z138" s="5">
        <v>0.22645292026491393</v>
      </c>
      <c r="AA138" s="5">
        <v>0.18682145920913204</v>
      </c>
      <c r="AB138" s="5">
        <v>-8.8153702183586868E-2</v>
      </c>
      <c r="AC138" s="5">
        <v>4.0509045843274388E-2</v>
      </c>
      <c r="AD138" s="5">
        <v>1.9399866059552555</v>
      </c>
      <c r="AE138" s="5">
        <v>4.9771286626270665E-2</v>
      </c>
      <c r="AF138" s="5">
        <v>0.14865313850332934</v>
      </c>
      <c r="AG138" s="5">
        <v>9.6182314590582303E-3</v>
      </c>
      <c r="AH138" s="5">
        <v>0.13876488872301079</v>
      </c>
      <c r="AI138" s="5">
        <v>2.3151892247745592E-2</v>
      </c>
      <c r="AJ138" s="5">
        <v>0.13722173612299579</v>
      </c>
      <c r="AK138" s="5">
        <v>1.1232089232507017</v>
      </c>
      <c r="AL138" s="5">
        <v>0.29693780945994735</v>
      </c>
      <c r="AM138" s="5">
        <v>3.4800830446903179E-2</v>
      </c>
      <c r="AN138" s="5">
        <v>0.34011253118067819</v>
      </c>
      <c r="AO138" s="5">
        <v>2.0592312860588709E-2</v>
      </c>
      <c r="AP138" s="5">
        <v>2.6035750169113202E-2</v>
      </c>
      <c r="AQ138" s="5">
        <v>2.7726671007377818E-2</v>
      </c>
      <c r="AR138" s="5">
        <v>0.14827507529544084</v>
      </c>
      <c r="AS138" s="5"/>
      <c r="AT138" s="5"/>
      <c r="AU138" s="5"/>
      <c r="AV138" s="5"/>
      <c r="AW138" s="5"/>
      <c r="AX138" s="5"/>
      <c r="AY138" s="5"/>
      <c r="AZ138" s="5"/>
      <c r="BA138" s="5"/>
      <c r="BB138" s="5"/>
    </row>
    <row r="139" spans="1:54" x14ac:dyDescent="0.3">
      <c r="A139" s="5">
        <v>15660</v>
      </c>
      <c r="B139" s="5"/>
      <c r="C139" s="5">
        <v>1.9026995222611107</v>
      </c>
      <c r="D139" s="5">
        <v>-2.2806508614066353E-2</v>
      </c>
      <c r="E139" s="5">
        <v>-5.5885091620813459E-3</v>
      </c>
      <c r="F139" s="5">
        <v>-3.1492427093087812E-2</v>
      </c>
      <c r="G139" s="5">
        <v>-2.4041457834195566E-3</v>
      </c>
      <c r="H139" s="5">
        <v>-0.16634181550787613</v>
      </c>
      <c r="I139" s="5">
        <v>-1.3473591167002285E-2</v>
      </c>
      <c r="J139" s="5">
        <v>-4.140628264058064E-2</v>
      </c>
      <c r="K139" s="5">
        <v>-1.2585686237021545E-2</v>
      </c>
      <c r="L139" s="5">
        <v>-7.4589872924892331E-2</v>
      </c>
      <c r="M139" s="5">
        <v>-2.129711065216847E-2</v>
      </c>
      <c r="N139" s="5">
        <v>-9.6841021502111685E-2</v>
      </c>
      <c r="O139" s="5">
        <v>-2.7682787176211254E-2</v>
      </c>
      <c r="P139" s="5">
        <v>-0.15997431746520674</v>
      </c>
      <c r="Q139" s="5">
        <v>-2.6994855184346606E-2</v>
      </c>
      <c r="R139" s="5">
        <v>-0.1645721329322502</v>
      </c>
      <c r="S139" s="5">
        <v>-8.5656110523824797E-2</v>
      </c>
      <c r="T139" s="5">
        <v>-0.10742884469381771</v>
      </c>
      <c r="U139" s="5">
        <v>3.3379954656816049E-2</v>
      </c>
      <c r="V139" s="5">
        <v>-2.1518137056338607E-4</v>
      </c>
      <c r="W139" s="5">
        <v>-4.7511481311856965E-2</v>
      </c>
      <c r="X139" s="5">
        <v>-4.6062050569419741E-2</v>
      </c>
      <c r="Y139" s="5">
        <v>6.6044389276423837E-2</v>
      </c>
      <c r="Z139" s="5">
        <v>0.22570928503326543</v>
      </c>
      <c r="AA139" s="5">
        <v>0.18643808889221458</v>
      </c>
      <c r="AB139" s="5">
        <v>-8.8081868015108686E-2</v>
      </c>
      <c r="AC139" s="5">
        <v>4.0526374890864546E-2</v>
      </c>
      <c r="AD139" s="5">
        <v>1.9432379119452612</v>
      </c>
      <c r="AE139" s="5">
        <v>4.991709902110042E-2</v>
      </c>
      <c r="AF139" s="5">
        <v>0.14927583815426637</v>
      </c>
      <c r="AG139" s="5">
        <v>9.6706880461179343E-3</v>
      </c>
      <c r="AH139" s="5">
        <v>0.13969800928977208</v>
      </c>
      <c r="AI139" s="5">
        <v>2.333712571931269E-2</v>
      </c>
      <c r="AJ139" s="5">
        <v>0.13849554838059322</v>
      </c>
      <c r="AK139" s="5">
        <v>1.13508210267941</v>
      </c>
      <c r="AL139" s="5">
        <v>0.3004608315019599</v>
      </c>
      <c r="AM139" s="5">
        <v>3.525895399122049E-2</v>
      </c>
      <c r="AN139" s="5">
        <v>0.34503387285501591</v>
      </c>
      <c r="AO139" s="5">
        <v>2.0917286892977192E-2</v>
      </c>
      <c r="AP139" s="5">
        <v>2.6480934150103282E-2</v>
      </c>
      <c r="AQ139" s="5">
        <v>2.8237470032605221E-2</v>
      </c>
      <c r="AR139" s="5">
        <v>0.15120387963983556</v>
      </c>
      <c r="AS139" s="5"/>
      <c r="AT139" s="5"/>
      <c r="AU139" s="5"/>
      <c r="AV139" s="5"/>
      <c r="AW139" s="5"/>
      <c r="AX139" s="5"/>
      <c r="AY139" s="5"/>
      <c r="AZ139" s="5"/>
      <c r="BA139" s="5"/>
      <c r="BB139" s="5"/>
    </row>
    <row r="140" spans="1:54" x14ac:dyDescent="0.3">
      <c r="A140" s="5">
        <v>15650</v>
      </c>
      <c r="B140" s="5"/>
      <c r="C140" s="5">
        <v>1.9268492366764214</v>
      </c>
      <c r="D140" s="5">
        <v>-2.2137119462480939E-2</v>
      </c>
      <c r="E140" s="5">
        <v>-5.4307550634646986E-3</v>
      </c>
      <c r="F140" s="5">
        <v>-3.063894515288812E-2</v>
      </c>
      <c r="G140" s="5">
        <v>-2.3417115354062235E-3</v>
      </c>
      <c r="H140" s="5">
        <v>-0.16221105678746545</v>
      </c>
      <c r="I140" s="5">
        <v>-1.3154377817840105E-2</v>
      </c>
      <c r="J140" s="5">
        <v>-4.047274274964633E-2</v>
      </c>
      <c r="K140" s="5">
        <v>-1.2316413767404045E-2</v>
      </c>
      <c r="L140" s="5">
        <v>-7.3080203789123638E-2</v>
      </c>
      <c r="M140" s="5">
        <v>-2.0890778691044196E-2</v>
      </c>
      <c r="N140" s="5">
        <v>-9.5106219080589166E-2</v>
      </c>
      <c r="O140" s="5">
        <v>-2.7219274639720448E-2</v>
      </c>
      <c r="P140" s="5">
        <v>-0.15748375185007274</v>
      </c>
      <c r="Q140" s="5">
        <v>-2.6606443497185321E-2</v>
      </c>
      <c r="R140" s="5">
        <v>-0.16239926247621761</v>
      </c>
      <c r="S140" s="5">
        <v>-8.4627135142966048E-2</v>
      </c>
      <c r="T140" s="5">
        <v>-0.10626673614757669</v>
      </c>
      <c r="U140" s="5">
        <v>3.3058941962423753E-2</v>
      </c>
      <c r="V140" s="5">
        <v>-2.1337143665183306E-4</v>
      </c>
      <c r="W140" s="5">
        <v>-4.7169386857834658E-2</v>
      </c>
      <c r="X140" s="5">
        <v>-4.5786413857459046E-2</v>
      </c>
      <c r="Y140" s="5">
        <v>6.572985226660269E-2</v>
      </c>
      <c r="Z140" s="5">
        <v>0.22491125723847155</v>
      </c>
      <c r="AA140" s="5">
        <v>0.18600864811655191</v>
      </c>
      <c r="AB140" s="5">
        <v>-8.7987997110620497E-2</v>
      </c>
      <c r="AC140" s="5">
        <v>4.0533564877806599E-2</v>
      </c>
      <c r="AD140" s="5">
        <v>1.9460090868721038</v>
      </c>
      <c r="AE140" s="5">
        <v>5.0050889591949213E-2</v>
      </c>
      <c r="AF140" s="5">
        <v>0.14986399120519228</v>
      </c>
      <c r="AG140" s="5">
        <v>9.7210284559268341E-3</v>
      </c>
      <c r="AH140" s="5">
        <v>0.14060277217911937</v>
      </c>
      <c r="AI140" s="5">
        <v>2.3518067416259801E-2</v>
      </c>
      <c r="AJ140" s="5">
        <v>0.13974699027179785</v>
      </c>
      <c r="AK140" s="5">
        <v>1.1468011117582544</v>
      </c>
      <c r="AL140" s="5">
        <v>0.30395177395113177</v>
      </c>
      <c r="AM140" s="5">
        <v>3.5714456878076256E-2</v>
      </c>
      <c r="AN140" s="5">
        <v>0.34994194311800364</v>
      </c>
      <c r="AO140" s="5">
        <v>2.1242278733426857E-2</v>
      </c>
      <c r="AP140" s="5">
        <v>2.692727413639882E-2</v>
      </c>
      <c r="AQ140" s="5">
        <v>2.8750809836048906E-2</v>
      </c>
      <c r="AR140" s="5">
        <v>0.15415383140095457</v>
      </c>
      <c r="AS140" s="5"/>
      <c r="AT140" s="5"/>
      <c r="AU140" s="5"/>
      <c r="AV140" s="5"/>
      <c r="AW140" s="5"/>
      <c r="AX140" s="5"/>
      <c r="AY140" s="5"/>
      <c r="AZ140" s="5"/>
      <c r="BA140" s="5"/>
      <c r="BB140" s="5"/>
    </row>
    <row r="141" spans="1:54" x14ac:dyDescent="0.3">
      <c r="A141" s="5">
        <v>15640</v>
      </c>
      <c r="B141" s="5"/>
      <c r="C141" s="5">
        <v>1.9505176686225276</v>
      </c>
      <c r="D141" s="5">
        <v>-2.1481578188540372E-2</v>
      </c>
      <c r="E141" s="5">
        <v>-5.2760336606193347E-3</v>
      </c>
      <c r="F141" s="5">
        <v>-2.9800592637778438E-2</v>
      </c>
      <c r="G141" s="5">
        <v>-2.280288145131832E-3</v>
      </c>
      <c r="H141" s="5">
        <v>-0.15814065443373559</v>
      </c>
      <c r="I141" s="5">
        <v>-1.2839308785570777E-2</v>
      </c>
      <c r="J141" s="5">
        <v>-3.9549750007176351E-2</v>
      </c>
      <c r="K141" s="5">
        <v>-1.2049712331935256E-2</v>
      </c>
      <c r="L141" s="5">
        <v>-7.1582192816634999E-2</v>
      </c>
      <c r="M141" s="5">
        <v>-2.0486806426750364E-2</v>
      </c>
      <c r="N141" s="5">
        <v>-9.3377984527529503E-2</v>
      </c>
      <c r="O141" s="5">
        <v>-2.6756520516615274E-2</v>
      </c>
      <c r="P141" s="5">
        <v>-0.15499151589715801</v>
      </c>
      <c r="Q141" s="5">
        <v>-2.6216799266869283E-2</v>
      </c>
      <c r="R141" s="5">
        <v>-0.16021351911456078</v>
      </c>
      <c r="S141" s="5">
        <v>-8.3588900993455117E-2</v>
      </c>
      <c r="T141" s="5">
        <v>-0.10509009906945743</v>
      </c>
      <c r="U141" s="5">
        <v>3.2732601044762194E-2</v>
      </c>
      <c r="V141" s="5">
        <v>-2.1152250967350171E-4</v>
      </c>
      <c r="W141" s="5">
        <v>-4.6817791911568027E-2</v>
      </c>
      <c r="X141" s="5">
        <v>-4.5500835052838876E-2</v>
      </c>
      <c r="Y141" s="5">
        <v>6.5400203642780791E-2</v>
      </c>
      <c r="Z141" s="5">
        <v>0.22405932343116569</v>
      </c>
      <c r="AA141" s="5">
        <v>0.18553336959283132</v>
      </c>
      <c r="AB141" s="5">
        <v>-8.7872117780530001E-2</v>
      </c>
      <c r="AC141" s="5">
        <v>4.0530590944603859E-2</v>
      </c>
      <c r="AD141" s="5">
        <v>1.9482971289055293</v>
      </c>
      <c r="AE141" s="5">
        <v>5.0172535500933133E-2</v>
      </c>
      <c r="AF141" s="5">
        <v>0.15041709763803626</v>
      </c>
      <c r="AG141" s="5">
        <v>9.7692120829635763E-3</v>
      </c>
      <c r="AH141" s="5">
        <v>0.14147847947713807</v>
      </c>
      <c r="AI141" s="5">
        <v>2.3694583664771167E-2</v>
      </c>
      <c r="AJ141" s="5">
        <v>0.14097517792808528</v>
      </c>
      <c r="AK141" s="5">
        <v>1.1583580679960728</v>
      </c>
      <c r="AL141" s="5">
        <v>0.30740841287045739</v>
      </c>
      <c r="AM141" s="5">
        <v>3.6167066205345627E-2</v>
      </c>
      <c r="AN141" s="5">
        <v>0.35483400077965449</v>
      </c>
      <c r="AO141" s="5">
        <v>2.1567121013398891E-2</v>
      </c>
      <c r="AP141" s="5">
        <v>2.7374561053630269E-2</v>
      </c>
      <c r="AQ141" s="5">
        <v>2.9266475503020212E-2</v>
      </c>
      <c r="AR141" s="5">
        <v>0.15712385204400481</v>
      </c>
      <c r="AS141" s="5"/>
      <c r="AT141" s="5"/>
      <c r="AU141" s="5"/>
      <c r="AV141" s="5"/>
      <c r="AW141" s="5"/>
      <c r="AX141" s="5"/>
      <c r="AY141" s="5"/>
      <c r="AZ141" s="5"/>
      <c r="BA141" s="5"/>
      <c r="BB141" s="5"/>
    </row>
    <row r="142" spans="1:54" x14ac:dyDescent="0.3">
      <c r="A142" s="5">
        <v>15630</v>
      </c>
      <c r="B142" s="5"/>
      <c r="C142" s="5">
        <v>1.9736920378094187</v>
      </c>
      <c r="D142" s="5">
        <v>-2.0839812786265087E-2</v>
      </c>
      <c r="E142" s="5">
        <v>-5.1243380659766026E-3</v>
      </c>
      <c r="F142" s="5">
        <v>-2.8977384858004385E-2</v>
      </c>
      <c r="G142" s="5">
        <v>-2.2198804320283571E-3</v>
      </c>
      <c r="H142" s="5">
        <v>-0.15413116223601156</v>
      </c>
      <c r="I142" s="5">
        <v>-1.2528444248084006E-2</v>
      </c>
      <c r="J142" s="5">
        <v>-3.863752894503536E-2</v>
      </c>
      <c r="K142" s="5">
        <v>-1.1785660023737999E-2</v>
      </c>
      <c r="L142" s="5">
        <v>-7.0096348722107821E-2</v>
      </c>
      <c r="M142" s="5">
        <v>-2.0085348808277507E-2</v>
      </c>
      <c r="N142" s="5">
        <v>-9.1657051764483133E-2</v>
      </c>
      <c r="O142" s="5">
        <v>-2.6294738985626714E-2</v>
      </c>
      <c r="P142" s="5">
        <v>-0.15249885072579622</v>
      </c>
      <c r="Q142" s="5">
        <v>-2.5826129023969739E-2</v>
      </c>
      <c r="R142" s="5">
        <v>-0.1580161244132747</v>
      </c>
      <c r="S142" s="5">
        <v>-8.2542014742313902E-2</v>
      </c>
      <c r="T142" s="5">
        <v>-0.10389964670493883</v>
      </c>
      <c r="U142" s="5">
        <v>3.2401135575960804E-2</v>
      </c>
      <c r="V142" s="5">
        <v>-2.0963576861343053E-4</v>
      </c>
      <c r="W142" s="5">
        <v>-4.6456923623047333E-2</v>
      </c>
      <c r="X142" s="5">
        <v>-4.5205499194502743E-2</v>
      </c>
      <c r="Y142" s="5">
        <v>6.5055654596823706E-2</v>
      </c>
      <c r="Z142" s="5">
        <v>0.22315401017887487</v>
      </c>
      <c r="AA142" s="5">
        <v>0.18501252056618031</v>
      </c>
      <c r="AB142" s="5">
        <v>-8.7734274951218966E-2</v>
      </c>
      <c r="AC142" s="5">
        <v>4.0517435827352025E-2</v>
      </c>
      <c r="AD142" s="5">
        <v>1.9500993889758469</v>
      </c>
      <c r="AE142" s="5">
        <v>5.0281922445179462E-2</v>
      </c>
      <c r="AF142" s="5">
        <v>0.15093468069972177</v>
      </c>
      <c r="AG142" s="5">
        <v>9.8151996395879765E-3</v>
      </c>
      <c r="AH142" s="5">
        <v>0.142324448979879</v>
      </c>
      <c r="AI142" s="5">
        <v>2.3866542766862071E-2</v>
      </c>
      <c r="AJ142" s="5">
        <v>0.14217923485445758</v>
      </c>
      <c r="AK142" s="5">
        <v>1.169745110009222</v>
      </c>
      <c r="AL142" s="5">
        <v>0.31082851867997763</v>
      </c>
      <c r="AM142" s="5">
        <v>3.6616507014479549E-2</v>
      </c>
      <c r="AN142" s="5">
        <v>0.35970727035888872</v>
      </c>
      <c r="AO142" s="5">
        <v>2.189164341013073E-2</v>
      </c>
      <c r="AP142" s="5">
        <v>2.7822580980038987E-2</v>
      </c>
      <c r="AQ142" s="5">
        <v>2.9784245795566371E-2</v>
      </c>
      <c r="AR142" s="5">
        <v>0.16011282328712137</v>
      </c>
      <c r="AS142" s="5"/>
      <c r="AT142" s="5"/>
      <c r="AU142" s="5"/>
      <c r="AV142" s="5"/>
      <c r="AW142" s="5"/>
      <c r="AX142" s="5"/>
      <c r="AY142" s="5"/>
      <c r="AZ142" s="5"/>
      <c r="BA142" s="5"/>
      <c r="BB142" s="5"/>
    </row>
    <row r="143" spans="1:54" x14ac:dyDescent="0.3">
      <c r="A143" s="5">
        <v>15620</v>
      </c>
      <c r="B143" s="5"/>
      <c r="C143" s="5">
        <v>1.9963598545143031</v>
      </c>
      <c r="D143" s="5">
        <v>-2.0211743329292535E-2</v>
      </c>
      <c r="E143" s="5">
        <v>-4.9756593993586081E-3</v>
      </c>
      <c r="F143" s="5">
        <v>-2.8169325859212356E-2</v>
      </c>
      <c r="G143" s="5">
        <v>-2.1604923703472173E-3</v>
      </c>
      <c r="H143" s="5">
        <v>-0.15018307759927751</v>
      </c>
      <c r="I143" s="5">
        <v>-1.2221840061546065E-2</v>
      </c>
      <c r="J143" s="5">
        <v>-3.7736291767884303E-2</v>
      </c>
      <c r="K143" s="5">
        <v>-1.1524331530029861E-2</v>
      </c>
      <c r="L143" s="5">
        <v>-6.8623162302179241E-2</v>
      </c>
      <c r="M143" s="5">
        <v>-1.9686556370702882E-2</v>
      </c>
      <c r="N143" s="5">
        <v>-8.9944138015451133E-2</v>
      </c>
      <c r="O143" s="5">
        <v>-2.5834140449430748E-2</v>
      </c>
      <c r="P143" s="5">
        <v>-0.15000698148160946</v>
      </c>
      <c r="Q143" s="5">
        <v>-2.5434637587963493E-2</v>
      </c>
      <c r="R143" s="5">
        <v>-0.15580829539649388</v>
      </c>
      <c r="S143" s="5">
        <v>-8.1487083652203182E-2</v>
      </c>
      <c r="T143" s="5">
        <v>-0.10269609656931297</v>
      </c>
      <c r="U143" s="5">
        <v>3.2064751574393327E-2</v>
      </c>
      <c r="V143" s="5">
        <v>-2.0771241357333552E-4</v>
      </c>
      <c r="W143" s="5">
        <v>-4.6087014980049967E-2</v>
      </c>
      <c r="X143" s="5">
        <v>-4.4900597960352562E-2</v>
      </c>
      <c r="Y143" s="5">
        <v>6.4696426992615685E-2</v>
      </c>
      <c r="Z143" s="5">
        <v>0.22219588354050032</v>
      </c>
      <c r="AA143" s="5">
        <v>0.18444640259215933</v>
      </c>
      <c r="AB143" s="5">
        <v>-8.7574530161740161E-2</v>
      </c>
      <c r="AC143" s="5">
        <v>4.0494089903755415E-2</v>
      </c>
      <c r="AD143" s="5">
        <v>1.9514135752206812</v>
      </c>
      <c r="AE143" s="5">
        <v>5.0378944826124948E-2</v>
      </c>
      <c r="AF143" s="5">
        <v>0.15141628756133022</v>
      </c>
      <c r="AG143" s="5">
        <v>9.8589532076010268E-3</v>
      </c>
      <c r="AH143" s="5">
        <v>0.14314001504700641</v>
      </c>
      <c r="AI143" s="5">
        <v>2.4033815157338271E-2</v>
      </c>
      <c r="AJ143" s="5">
        <v>0.14335829291984276</v>
      </c>
      <c r="AK143" s="5">
        <v>1.1809544058796884</v>
      </c>
      <c r="AL143" s="5">
        <v>0.31420985836270504</v>
      </c>
      <c r="AM143" s="5">
        <v>3.7062502539735642E-2</v>
      </c>
      <c r="AN143" s="5">
        <v>0.36455894433661001</v>
      </c>
      <c r="AO143" s="5">
        <v>2.2215672766210122E-2</v>
      </c>
      <c r="AP143" s="5">
        <v>2.8271115268919195E-2</v>
      </c>
      <c r="AQ143" s="5">
        <v>3.0303893244326363E-2</v>
      </c>
      <c r="AR143" s="5">
        <v>0.16311958734507437</v>
      </c>
      <c r="AS143" s="5"/>
      <c r="AT143" s="5"/>
      <c r="AU143" s="5"/>
      <c r="AV143" s="5"/>
      <c r="AW143" s="5"/>
      <c r="AX143" s="5"/>
      <c r="AY143" s="5"/>
      <c r="AZ143" s="5"/>
      <c r="BA143" s="5"/>
      <c r="BB143" s="5"/>
    </row>
    <row r="144" spans="1:54" x14ac:dyDescent="0.3">
      <c r="A144" s="5">
        <v>15610</v>
      </c>
      <c r="B144" s="5"/>
      <c r="C144" s="5">
        <v>2.0185089311573909</v>
      </c>
      <c r="D144" s="5">
        <v>-1.9597282254470282E-2</v>
      </c>
      <c r="E144" s="5">
        <v>-4.8299868463611449E-3</v>
      </c>
      <c r="F144" s="5">
        <v>-2.7376408687767573E-2</v>
      </c>
      <c r="G144" s="5">
        <v>-2.1021271045731809E-3</v>
      </c>
      <c r="H144" s="5">
        <v>-0.14629684228366341</v>
      </c>
      <c r="I144" s="5">
        <v>-1.1919547794919114E-2</v>
      </c>
      <c r="J144" s="5">
        <v>-3.6846238385936647E-2</v>
      </c>
      <c r="K144" s="5">
        <v>-1.126579812154014E-2</v>
      </c>
      <c r="L144" s="5">
        <v>-6.7163106263016858E-2</v>
      </c>
      <c r="M144" s="5">
        <v>-1.9290575158454802E-2</v>
      </c>
      <c r="N144" s="5">
        <v>-8.8239943351632086E-2</v>
      </c>
      <c r="O144" s="5">
        <v>-2.5374931379760983E-2</v>
      </c>
      <c r="P144" s="5">
        <v>-0.14751711633208675</v>
      </c>
      <c r="Q144" s="5">
        <v>-2.5042527885048026E-2</v>
      </c>
      <c r="R144" s="5">
        <v>-0.15359124339342942</v>
      </c>
      <c r="S144" s="5">
        <v>-8.0424714977082867E-2</v>
      </c>
      <c r="T144" s="5">
        <v>-0.10148016970608406</v>
      </c>
      <c r="U144" s="5">
        <v>3.1723657185697259E-2</v>
      </c>
      <c r="V144" s="5">
        <v>-2.0575366447189318E-4</v>
      </c>
      <c r="W144" s="5">
        <v>-4.5708304553527659E-2</v>
      </c>
      <c r="X144" s="5">
        <v>-4.4586329458324317E-2</v>
      </c>
      <c r="Y144" s="5">
        <v>6.4322753128862667E-2</v>
      </c>
      <c r="Z144" s="5">
        <v>0.22118554849085487</v>
      </c>
      <c r="AA144" s="5">
        <v>0.18383535126919362</v>
      </c>
      <c r="AB144" s="5">
        <v>-8.739296153959572E-2</v>
      </c>
      <c r="AC144" s="5">
        <v>4.0460551229716556E-2</v>
      </c>
      <c r="AD144" s="5">
        <v>1.9522377570062275</v>
      </c>
      <c r="AE144" s="5">
        <v>5.0463505908992193E-2</v>
      </c>
      <c r="AF144" s="5">
        <v>0.15186148995241727</v>
      </c>
      <c r="AG144" s="5">
        <v>9.9004362885605386E-3</v>
      </c>
      <c r="AH144" s="5">
        <v>0.14392452944366166</v>
      </c>
      <c r="AI144" s="5">
        <v>2.419627355994736E-2</v>
      </c>
      <c r="AJ144" s="5">
        <v>0.14451149335016705</v>
      </c>
      <c r="AK144" s="5">
        <v>1.1919781615991927</v>
      </c>
      <c r="AL144" s="5">
        <v>0.31755019771052384</v>
      </c>
      <c r="AM144" s="5">
        <v>3.750477446408499E-2</v>
      </c>
      <c r="AN144" s="5">
        <v>0.3693861854924203</v>
      </c>
      <c r="AO144" s="5">
        <v>2.2539033215221702E-2</v>
      </c>
      <c r="AP144" s="5">
        <v>2.8719940679814916E-2</v>
      </c>
      <c r="AQ144" s="5">
        <v>3.0825184250584919E-2</v>
      </c>
      <c r="AR144" s="5">
        <v>0.16614294723038597</v>
      </c>
      <c r="AS144" s="5"/>
      <c r="AT144" s="5"/>
      <c r="AU144" s="5"/>
      <c r="AV144" s="5"/>
      <c r="AW144" s="5"/>
      <c r="AX144" s="5"/>
      <c r="AY144" s="5"/>
      <c r="AZ144" s="5"/>
      <c r="BA144" s="5"/>
      <c r="BB144" s="5"/>
    </row>
    <row r="145" spans="1:54" x14ac:dyDescent="0.3">
      <c r="A145" s="5">
        <v>15600</v>
      </c>
      <c r="B145" s="5"/>
      <c r="C145" s="5">
        <v>2.0401273936305846</v>
      </c>
      <c r="D145" s="5">
        <v>-1.8996334647397535E-2</v>
      </c>
      <c r="E145" s="5">
        <v>-4.6873077176419215E-3</v>
      </c>
      <c r="F145" s="5">
        <v>-2.6598615663162933E-2</v>
      </c>
      <c r="G145" s="5">
        <v>-2.0447869654990824E-3</v>
      </c>
      <c r="H145" s="5">
        <v>-0.14247284319568981</v>
      </c>
      <c r="I145" s="5">
        <v>-1.1621614768986082E-2</v>
      </c>
      <c r="J145" s="5">
        <v>-3.5967556462005709E-2</v>
      </c>
      <c r="K145" s="5">
        <v>-1.1010127646259731E-2</v>
      </c>
      <c r="L145" s="5">
        <v>-6.5716635072696788E-2</v>
      </c>
      <c r="M145" s="5">
        <v>-1.889754665520578E-2</v>
      </c>
      <c r="N145" s="5">
        <v>-8.6545150263435858E-2</v>
      </c>
      <c r="O145" s="5">
        <v>-2.4917314169299043E-2</v>
      </c>
      <c r="P145" s="5">
        <v>-0.14503044549453969</v>
      </c>
      <c r="Q145" s="5">
        <v>-2.4650000770161936E-2</v>
      </c>
      <c r="R145" s="5">
        <v>-0.15136617290282847</v>
      </c>
      <c r="S145" s="5">
        <v>-7.9355515362666509E-2</v>
      </c>
      <c r="T145" s="5">
        <v>-0.10025258994597792</v>
      </c>
      <c r="U145" s="5">
        <v>3.137806246235849E-2</v>
      </c>
      <c r="V145" s="5">
        <v>-2.0376075972595897E-4</v>
      </c>
      <c r="W145" s="5">
        <v>-4.532103623681779E-2</v>
      </c>
      <c r="X145" s="5">
        <v>-4.4262898009819987E-2</v>
      </c>
      <c r="Y145" s="5">
        <v>6.3934875488983273E-2</v>
      </c>
      <c r="Z145" s="5">
        <v>0.22012364829604217</v>
      </c>
      <c r="AA145" s="5">
        <v>0.18317973592772197</v>
      </c>
      <c r="AB145" s="5">
        <v>-8.7189663755545307E-2</v>
      </c>
      <c r="AC145" s="5">
        <v>4.0416825566392436E-2</v>
      </c>
      <c r="AD145" s="5">
        <v>1.9525703685140692</v>
      </c>
      <c r="AE145" s="5">
        <v>5.0535517972123654E-2</v>
      </c>
      <c r="AF145" s="5">
        <v>0.15226988476928641</v>
      </c>
      <c r="AG145" s="5">
        <v>9.9396138527622531E-3</v>
      </c>
      <c r="AH145" s="5">
        <v>0.14467736216911126</v>
      </c>
      <c r="AI145" s="5">
        <v>2.4353793142473473E-2</v>
      </c>
      <c r="AJ145" s="5">
        <v>0.14563798772261222</v>
      </c>
      <c r="AK145" s="5">
        <v>1.2028086295875557</v>
      </c>
      <c r="AL145" s="5">
        <v>0.3208473036072686</v>
      </c>
      <c r="AM145" s="5">
        <v>3.7943043181515937E-2</v>
      </c>
      <c r="AN145" s="5">
        <v>0.37418612932298234</v>
      </c>
      <c r="AO145" s="5">
        <v>2.2861546313396618E-2</v>
      </c>
      <c r="AP145" s="5">
        <v>2.9168829518462121E-2</v>
      </c>
      <c r="AQ145" s="5">
        <v>3.1347879198606522E-2</v>
      </c>
      <c r="AR145" s="5">
        <v>0.16918166711280741</v>
      </c>
      <c r="AS145" s="5"/>
      <c r="AT145" s="5"/>
      <c r="AU145" s="5"/>
      <c r="AV145" s="5"/>
      <c r="AW145" s="5"/>
      <c r="AX145" s="5"/>
      <c r="AY145" s="5"/>
      <c r="AZ145" s="5"/>
      <c r="BA145" s="5"/>
      <c r="BB145" s="5"/>
    </row>
    <row r="146" spans="1:54" x14ac:dyDescent="0.3">
      <c r="A146" s="5">
        <v>15590</v>
      </c>
      <c r="B146" s="5"/>
      <c r="C146" s="5">
        <v>2.061203692364304</v>
      </c>
      <c r="D146" s="5">
        <v>-1.8408798529456507E-2</v>
      </c>
      <c r="E146" s="5">
        <v>-4.5476075090070487E-3</v>
      </c>
      <c r="F146" s="5">
        <v>-2.5835918656966807E-2</v>
      </c>
      <c r="G146" s="5">
        <v>-1.9884734869241947E-3</v>
      </c>
      <c r="H146" s="5">
        <v>-0.13871141322908837</v>
      </c>
      <c r="I146" s="5">
        <v>-1.1328084099739618E-2</v>
      </c>
      <c r="J146" s="5">
        <v>-3.5100421472524027E-2</v>
      </c>
      <c r="K146" s="5">
        <v>-1.0757384527460329E-2</v>
      </c>
      <c r="L146" s="5">
        <v>-6.4284184838224262E-2</v>
      </c>
      <c r="M146" s="5">
        <v>-1.8507607720402414E-2</v>
      </c>
      <c r="N146" s="5">
        <v>-8.4860423260036996E-2</v>
      </c>
      <c r="O146" s="5">
        <v>-2.4461486990478273E-2</v>
      </c>
      <c r="P146" s="5">
        <v>-0.14254814029752269</v>
      </c>
      <c r="Q146" s="5">
        <v>-2.4257254853433812E-2</v>
      </c>
      <c r="R146" s="5">
        <v>-0.14913428047649252</v>
      </c>
      <c r="S146" s="5">
        <v>-7.8280090252522985E-2</v>
      </c>
      <c r="T146" s="5">
        <v>-9.9014083167655503E-2</v>
      </c>
      <c r="U146" s="5">
        <v>3.1028179142197011E-2</v>
      </c>
      <c r="V146" s="5">
        <v>-2.0173495491475541E-4</v>
      </c>
      <c r="W146" s="5">
        <v>-4.492545897908512E-2</v>
      </c>
      <c r="X146" s="5">
        <v>-4.3930513925829369E-2</v>
      </c>
      <c r="Y146" s="5">
        <v>6.353304647846203E-2</v>
      </c>
      <c r="Z146" s="5">
        <v>0.21901086384054361</v>
      </c>
      <c r="AA146" s="5">
        <v>0.18247995927641508</v>
      </c>
      <c r="AB146" s="5">
        <v>-8.6964747957429978E-2</v>
      </c>
      <c r="AC146" s="5">
        <v>4.0362926397626772E-2</v>
      </c>
      <c r="AD146" s="5">
        <v>1.9524102118852866</v>
      </c>
      <c r="AE146" s="5">
        <v>5.059490244586666E-2</v>
      </c>
      <c r="AF146" s="5">
        <v>0.15264109465605444</v>
      </c>
      <c r="AG146" s="5">
        <v>9.9764523867979099E-3</v>
      </c>
      <c r="AH146" s="5">
        <v>0.14539790227075894</v>
      </c>
      <c r="AI146" s="5">
        <v>2.450625167052152E-2</v>
      </c>
      <c r="AJ146" s="5">
        <v>0.14673693895953366</v>
      </c>
      <c r="AK146" s="5">
        <v>1.2134381172733884</v>
      </c>
      <c r="AL146" s="5">
        <v>0.32409894634606873</v>
      </c>
      <c r="AM146" s="5">
        <v>3.8377028065446545E-2</v>
      </c>
      <c r="AN146" s="5">
        <v>0.37895588653984624</v>
      </c>
      <c r="AO146" s="5">
        <v>2.3183031177182924E-2</v>
      </c>
      <c r="AP146" s="5">
        <v>2.9617549785449442E-2</v>
      </c>
      <c r="AQ146" s="5">
        <v>3.1871732578311503E-2</v>
      </c>
      <c r="AR146" s="5">
        <v>0.17223447273804443</v>
      </c>
      <c r="AS146" s="5"/>
      <c r="AT146" s="5"/>
      <c r="AU146" s="5"/>
      <c r="AV146" s="5"/>
      <c r="AW146" s="5"/>
      <c r="AX146" s="5"/>
      <c r="AY146" s="5"/>
      <c r="AZ146" s="5"/>
      <c r="BA146" s="5"/>
      <c r="BB146" s="5"/>
    </row>
    <row r="147" spans="1:54" x14ac:dyDescent="0.3">
      <c r="A147" s="5">
        <v>15580</v>
      </c>
      <c r="B147" s="5"/>
      <c r="C147" s="5">
        <v>2.0817266131178234</v>
      </c>
      <c r="D147" s="5">
        <v>-1.7834565145881977E-2</v>
      </c>
      <c r="E147" s="5">
        <v>-4.4108699621903712E-3</v>
      </c>
      <c r="F147" s="5">
        <v>-2.5088279377760359E-2</v>
      </c>
      <c r="G147" s="5">
        <v>-1.933187422938528E-3</v>
      </c>
      <c r="H147" s="5">
        <v>-0.13501283215297191</v>
      </c>
      <c r="I147" s="5">
        <v>-1.1038994745987947E-2</v>
      </c>
      <c r="J147" s="5">
        <v>-3.424499678219179E-2</v>
      </c>
      <c r="K147" s="5">
        <v>-1.0507629765915006E-2</v>
      </c>
      <c r="L147" s="5">
        <v>-6.2866173206989368E-2</v>
      </c>
      <c r="M147" s="5">
        <v>-1.8120890532431055E-2</v>
      </c>
      <c r="N147" s="5">
        <v>-8.3186408496690623E-2</v>
      </c>
      <c r="O147" s="5">
        <v>-2.4007643661326659E-2</v>
      </c>
      <c r="P147" s="5">
        <v>-0.14007135227673753</v>
      </c>
      <c r="Q147" s="5">
        <v>-2.3864486331273565E-2</v>
      </c>
      <c r="R147" s="5">
        <v>-0.146896753623347</v>
      </c>
      <c r="S147" s="5">
        <v>-7.7199043300665321E-2</v>
      </c>
      <c r="T147" s="5">
        <v>-9.7765376561222916E-2</v>
      </c>
      <c r="U147" s="5">
        <v>3.0674220426089603E-2</v>
      </c>
      <c r="V147" s="5">
        <v>-1.9967752142909548E-4</v>
      </c>
      <c r="W147" s="5">
        <v>-4.452182651340611E-2</v>
      </c>
      <c r="X147" s="5">
        <v>-4.3589393276086595E-2</v>
      </c>
      <c r="Y147" s="5">
        <v>6.3117528150059735E-2</v>
      </c>
      <c r="Z147" s="5">
        <v>0.21784791290697419</v>
      </c>
      <c r="AA147" s="5">
        <v>0.18173645700589269</v>
      </c>
      <c r="AB147" s="5">
        <v>-8.6718341683034716E-2</v>
      </c>
      <c r="AC147" s="5">
        <v>4.0298874937684248E-2</v>
      </c>
      <c r="AD147" s="5">
        <v>1.9517564599143356</v>
      </c>
      <c r="AE147" s="5">
        <v>5.0641590040720351E-2</v>
      </c>
      <c r="AF147" s="5">
        <v>0.15297476855738495</v>
      </c>
      <c r="AG147" s="5">
        <v>1.0010919939602958E-2</v>
      </c>
      <c r="AH147" s="5">
        <v>0.14608555864210557</v>
      </c>
      <c r="AI147" s="5">
        <v>2.4653529659739208E-2</v>
      </c>
      <c r="AJ147" s="5">
        <v>0.14780752232051214</v>
      </c>
      <c r="AK147" s="5">
        <v>1.2238589957247252</v>
      </c>
      <c r="AL147" s="5">
        <v>0.32730290197793394</v>
      </c>
      <c r="AM147" s="5">
        <v>3.8806447742936505E-2</v>
      </c>
      <c r="AN147" s="5">
        <v>0.38369254564437727</v>
      </c>
      <c r="AO147" s="5">
        <v>2.3503304626645315E-2</v>
      </c>
      <c r="AP147" s="5">
        <v>3.0065865333555181E-2</v>
      </c>
      <c r="AQ147" s="5">
        <v>3.2396493118344111E-2</v>
      </c>
      <c r="AR147" s="5">
        <v>0.17530005190650552</v>
      </c>
      <c r="AS147" s="5"/>
      <c r="AT147" s="5"/>
      <c r="AU147" s="5"/>
      <c r="AV147" s="5"/>
      <c r="AW147" s="5"/>
      <c r="AX147" s="5"/>
      <c r="AY147" s="5"/>
      <c r="AZ147" s="5"/>
      <c r="BA147" s="5"/>
      <c r="BB147" s="5"/>
    </row>
    <row r="148" spans="1:54" x14ac:dyDescent="0.3">
      <c r="A148" s="5">
        <v>15570</v>
      </c>
      <c r="B148" s="5"/>
      <c r="C148" s="5">
        <v>2.1016852874787904</v>
      </c>
      <c r="D148" s="5">
        <v>-1.7273519254430623E-2</v>
      </c>
      <c r="E148" s="5">
        <v>-4.2770771262212737E-3</v>
      </c>
      <c r="F148" s="5">
        <v>-2.4355649661512865E-2</v>
      </c>
      <c r="G148" s="5">
        <v>-1.8789287657553851E-3</v>
      </c>
      <c r="H148" s="5">
        <v>-0.13137732754509318</v>
      </c>
      <c r="I148" s="5">
        <v>-1.075438156102753E-2</v>
      </c>
      <c r="J148" s="5">
        <v>-3.3401433731899466E-2</v>
      </c>
      <c r="K148" s="5">
        <v>-1.0260920946244556E-2</v>
      </c>
      <c r="L148" s="5">
        <v>-6.1462999292411377E-2</v>
      </c>
      <c r="M148" s="5">
        <v>-1.7737522538402592E-2</v>
      </c>
      <c r="N148" s="5">
        <v>-8.1523733429982523E-2</v>
      </c>
      <c r="O148" s="5">
        <v>-2.3555973518458926E-2</v>
      </c>
      <c r="P148" s="5">
        <v>-0.13760121230637321</v>
      </c>
      <c r="Q148" s="5">
        <v>-2.3471888822308884E-2</v>
      </c>
      <c r="R148" s="5">
        <v>-0.14465476973550756</v>
      </c>
      <c r="S148" s="5">
        <v>-7.6112975791453763E-2</v>
      </c>
      <c r="T148" s="5">
        <v>-9.6507197895619207E-2</v>
      </c>
      <c r="U148" s="5">
        <v>3.0316400755264476E-2</v>
      </c>
      <c r="V148" s="5">
        <v>-1.9758974510771573E-4</v>
      </c>
      <c r="W148" s="5">
        <v>-4.4110397079918977E-2</v>
      </c>
      <c r="X148" s="5">
        <v>-4.3239757651619096E-2</v>
      </c>
      <c r="Y148" s="5">
        <v>6.268859191729878E-2</v>
      </c>
      <c r="Z148" s="5">
        <v>0.21663554940954524</v>
      </c>
      <c r="AA148" s="5">
        <v>0.1809496973504448</v>
      </c>
      <c r="AB148" s="5">
        <v>-8.6450588752049362E-2</v>
      </c>
      <c r="AC148" s="5">
        <v>4.022470012922931E-2</v>
      </c>
      <c r="AD148" s="5">
        <v>1.9506086582858995</v>
      </c>
      <c r="AE148" s="5">
        <v>5.0675520864470844E-2</v>
      </c>
      <c r="AF148" s="5">
        <v>0.15327058224180187</v>
      </c>
      <c r="AG148" s="5">
        <v>1.0042986166908709E-2</v>
      </c>
      <c r="AH148" s="5">
        <v>0.14673976080325007</v>
      </c>
      <c r="AI148" s="5">
        <v>2.479551052622251E-2</v>
      </c>
      <c r="AJ148" s="5">
        <v>0.14884892639097366</v>
      </c>
      <c r="AK148" s="5">
        <v>1.2340637083170163</v>
      </c>
      <c r="AL148" s="5">
        <v>0.33045695468844433</v>
      </c>
      <c r="AM148" s="5">
        <v>3.9231020374372531E-2</v>
      </c>
      <c r="AN148" s="5">
        <v>0.38839317557721242</v>
      </c>
      <c r="AO148" s="5">
        <v>2.3822181334586606E-2</v>
      </c>
      <c r="AP148" s="5">
        <v>3.0513536033700456E-2</v>
      </c>
      <c r="AQ148" s="5">
        <v>3.2921903929557343E-2</v>
      </c>
      <c r="AR148" s="5">
        <v>0.17837705501277906</v>
      </c>
      <c r="AS148" s="5"/>
      <c r="AT148" s="5"/>
      <c r="AU148" s="5"/>
      <c r="AV148" s="5"/>
      <c r="AW148" s="5"/>
      <c r="AX148" s="5"/>
      <c r="AY148" s="5"/>
      <c r="AZ148" s="5"/>
      <c r="BA148" s="5"/>
      <c r="BB148" s="5"/>
    </row>
    <row r="149" spans="1:54" x14ac:dyDescent="0.3">
      <c r="A149" s="5">
        <v>15560</v>
      </c>
      <c r="B149" s="5"/>
      <c r="C149" s="5">
        <v>2.1210692030579317</v>
      </c>
      <c r="D149" s="5">
        <v>-1.6725539414215805E-2</v>
      </c>
      <c r="E149" s="5">
        <v>-4.1462094192780191E-3</v>
      </c>
      <c r="F149" s="5">
        <v>-2.3637971766852402E-2</v>
      </c>
      <c r="G149" s="5">
        <v>-1.825696764054413E-3</v>
      </c>
      <c r="H149" s="5">
        <v>-0.12780507576789751</v>
      </c>
      <c r="I149" s="5">
        <v>-1.0474275348226751E-2</v>
      </c>
      <c r="J149" s="5">
        <v>-3.2569871739549963E-2</v>
      </c>
      <c r="K149" s="5">
        <v>-1.0017312247309805E-2</v>
      </c>
      <c r="L149" s="5">
        <v>-6.0075043623494771E-2</v>
      </c>
      <c r="M149" s="5">
        <v>-1.7357626410533327E-2</v>
      </c>
      <c r="N149" s="5">
        <v>-7.9873006501136642E-2</v>
      </c>
      <c r="O149" s="5">
        <v>-2.3106661297315166E-2</v>
      </c>
      <c r="P149" s="5">
        <v>-0.13513882976675912</v>
      </c>
      <c r="Q149" s="5">
        <v>-2.3079653208361597E-2</v>
      </c>
      <c r="R149" s="5">
        <v>-0.14240949503773873</v>
      </c>
      <c r="S149" s="5">
        <v>-7.502248606761773E-2</v>
      </c>
      <c r="T149" s="5">
        <v>-9.5240274790944143E-2</v>
      </c>
      <c r="U149" s="5">
        <v>2.9954935588504393E-2</v>
      </c>
      <c r="V149" s="5">
        <v>-1.9547292486282123E-4</v>
      </c>
      <c r="W149" s="5">
        <v>-4.3691433144470777E-2</v>
      </c>
      <c r="X149" s="5">
        <v>-4.2881833921057912E-2</v>
      </c>
      <c r="Y149" s="5">
        <v>6.2246518256661443E-2</v>
      </c>
      <c r="Z149" s="5">
        <v>0.2153745625823637</v>
      </c>
      <c r="AA149" s="5">
        <v>0.18012018060834298</v>
      </c>
      <c r="AB149" s="5">
        <v>-8.6161649137225321E-2</v>
      </c>
      <c r="AC149" s="5">
        <v>4.014043863150947E-2</v>
      </c>
      <c r="AD149" s="5">
        <v>1.9489667273487139</v>
      </c>
      <c r="AE149" s="5">
        <v>5.0696644528059179E-2</v>
      </c>
      <c r="AF149" s="5">
        <v>0.15352823879454114</v>
      </c>
      <c r="AG149" s="5">
        <v>1.007262237401543E-2</v>
      </c>
      <c r="AH149" s="5">
        <v>0.14735995966254742</v>
      </c>
      <c r="AI149" s="5">
        <v>2.4932080734850433E-2</v>
      </c>
      <c r="AJ149" s="5">
        <v>0.14986035406580772</v>
      </c>
      <c r="AK149" s="5">
        <v>1.2440447794256233</v>
      </c>
      <c r="AL149" s="5">
        <v>0.33355889919930781</v>
      </c>
      <c r="AM149" s="5">
        <v>3.9650463938289492E-2</v>
      </c>
      <c r="AN149" s="5">
        <v>0.39305482843953227</v>
      </c>
      <c r="AO149" s="5">
        <v>2.4139473981271507E-2</v>
      </c>
      <c r="AP149" s="5">
        <v>3.0960317949442994E-2</v>
      </c>
      <c r="AQ149" s="5">
        <v>3.3447702658927672E-2</v>
      </c>
      <c r="AR149" s="5">
        <v>0.18146409564645483</v>
      </c>
      <c r="AS149" s="5"/>
      <c r="AT149" s="5"/>
      <c r="AU149" s="5"/>
      <c r="AV149" s="5"/>
      <c r="AW149" s="5"/>
      <c r="AX149" s="5"/>
      <c r="AY149" s="5"/>
      <c r="AZ149" s="5"/>
      <c r="BA149" s="5"/>
      <c r="BB149" s="5"/>
    </row>
    <row r="150" spans="1:54" x14ac:dyDescent="0.3">
      <c r="A150" s="5">
        <v>15550</v>
      </c>
      <c r="B150" s="5"/>
      <c r="C150" s="5">
        <v>2.139868213365145</v>
      </c>
      <c r="D150" s="5">
        <v>-1.6190498274288711E-2</v>
      </c>
      <c r="E150" s="5">
        <v>-4.0182456909253379E-3</v>
      </c>
      <c r="F150" s="5">
        <v>-2.2935178674687619E-2</v>
      </c>
      <c r="G150" s="5">
        <v>-1.773489941796878E-3</v>
      </c>
      <c r="H150" s="5">
        <v>-0.12429620298504887</v>
      </c>
      <c r="I150" s="5">
        <v>-1.0198702920361987E-2</v>
      </c>
      <c r="J150" s="5">
        <v>-3.1750438413391854E-2</v>
      </c>
      <c r="K150" s="5">
        <v>-9.776854456562456E-3</v>
      </c>
      <c r="L150" s="5">
        <v>-5.8702668117976142E-2</v>
      </c>
      <c r="M150" s="5">
        <v>-1.6981320009083319E-2</v>
      </c>
      <c r="N150" s="5">
        <v>-7.8234816847450039E-2</v>
      </c>
      <c r="O150" s="5">
        <v>-2.265988701972952E-2</v>
      </c>
      <c r="P150" s="5">
        <v>-0.13268529174913932</v>
      </c>
      <c r="Q150" s="5">
        <v>-2.2687967480645898E-2</v>
      </c>
      <c r="R150" s="5">
        <v>-0.14016208356164819</v>
      </c>
      <c r="S150" s="5">
        <v>-7.3928168967180075E-2</v>
      </c>
      <c r="T150" s="5">
        <v>-9.3965333996784028E-2</v>
      </c>
      <c r="U150" s="5">
        <v>2.9590041179591298E-2</v>
      </c>
      <c r="V150" s="5">
        <v>-1.933283712969482E-4</v>
      </c>
      <c r="W150" s="5">
        <v>-4.326520111319658E-2</v>
      </c>
      <c r="X150" s="5">
        <v>-4.2515853981088952E-2</v>
      </c>
      <c r="Y150" s="5">
        <v>6.1791596398960161E-2</v>
      </c>
      <c r="Z150" s="5">
        <v>0.21406577612377284</v>
      </c>
      <c r="AA150" s="5">
        <v>0.17924843862139289</v>
      </c>
      <c r="AB150" s="5">
        <v>-8.5851698814862556E-2</v>
      </c>
      <c r="AC150" s="5">
        <v>4.0046134798719754E-2</v>
      </c>
      <c r="AD150" s="5">
        <v>1.9468309634211121</v>
      </c>
      <c r="AE150" s="5">
        <v>5.0704920239944405E-2</v>
      </c>
      <c r="AF150" s="5">
        <v>0.15374746907893952</v>
      </c>
      <c r="AG150" s="5">
        <v>1.0099801556805262E-2</v>
      </c>
      <c r="AH150" s="5">
        <v>0.14794562825804955</v>
      </c>
      <c r="AI150" s="5">
        <v>2.5063129945296709E-2</v>
      </c>
      <c r="AJ150" s="5">
        <v>0.15084102352639994</v>
      </c>
      <c r="AK150" s="5">
        <v>1.2537948231296439</v>
      </c>
      <c r="AL150" s="5">
        <v>0.33660654319144467</v>
      </c>
      <c r="AM150" s="5">
        <v>4.0064496520970258E-2</v>
      </c>
      <c r="AN150" s="5">
        <v>0.39767454228318411</v>
      </c>
      <c r="AO150" s="5">
        <v>2.4454993414622681E-2</v>
      </c>
      <c r="AP150" s="5">
        <v>3.1405963519915467E-2</v>
      </c>
      <c r="AQ150" s="5">
        <v>3.3973621653889875E-2</v>
      </c>
      <c r="AR150" s="5">
        <v>0.18455975125477919</v>
      </c>
      <c r="AS150" s="5"/>
      <c r="AT150" s="5"/>
      <c r="AU150" s="5"/>
      <c r="AV150" s="5"/>
      <c r="AW150" s="5"/>
      <c r="AX150" s="5"/>
      <c r="AY150" s="5"/>
      <c r="AZ150" s="5"/>
      <c r="BA150" s="5"/>
      <c r="BB150" s="5"/>
    </row>
    <row r="151" spans="1:54" x14ac:dyDescent="0.3">
      <c r="A151" s="5">
        <v>15540</v>
      </c>
      <c r="B151" s="5"/>
      <c r="C151" s="5">
        <v>2.1580725473536404</v>
      </c>
      <c r="D151" s="5">
        <v>-1.5668262861555014E-2</v>
      </c>
      <c r="E151" s="5">
        <v>-3.8931632846367593E-3</v>
      </c>
      <c r="F151" s="5">
        <v>-2.2247194391643986E-2</v>
      </c>
      <c r="G151" s="5">
        <v>-1.7223061174755818E-3</v>
      </c>
      <c r="H151" s="5">
        <v>-0.12085078621608658</v>
      </c>
      <c r="I151" s="5">
        <v>-9.9276871625438613E-3</v>
      </c>
      <c r="J151" s="5">
        <v>-3.0943249677459612E-2</v>
      </c>
      <c r="K151" s="5">
        <v>-9.539594988263447E-3</v>
      </c>
      <c r="L151" s="5">
        <v>-5.7346216078706214E-2</v>
      </c>
      <c r="M151" s="5">
        <v>-1.660871635180737E-2</v>
      </c>
      <c r="N151" s="5">
        <v>-7.6609734041880234E-2</v>
      </c>
      <c r="O151" s="5">
        <v>-2.2215825888898349E-2</v>
      </c>
      <c r="P151" s="5">
        <v>-0.13024166229830189</v>
      </c>
      <c r="Q151" s="5">
        <v>-2.2297016591360842E-2</v>
      </c>
      <c r="R151" s="5">
        <v>-0.13791367614590619</v>
      </c>
      <c r="S151" s="5">
        <v>-7.2830615270054397E-2</v>
      </c>
      <c r="T151" s="5">
        <v>-9.2683100677564009E-2</v>
      </c>
      <c r="U151" s="5">
        <v>2.9221934355323879E-2</v>
      </c>
      <c r="V151" s="5">
        <v>-1.9115740531326262E-4</v>
      </c>
      <c r="W151" s="5">
        <v>-4.2831971043477177E-2</v>
      </c>
      <c r="X151" s="5">
        <v>-4.2142054501434455E-2</v>
      </c>
      <c r="Y151" s="5">
        <v>6.1324124010355766E-2</v>
      </c>
      <c r="Z151" s="5">
        <v>0.21271004729802162</v>
      </c>
      <c r="AA151" s="5">
        <v>0.17833503421446523</v>
      </c>
      <c r="AB151" s="5">
        <v>-8.5520929594798678E-2</v>
      </c>
      <c r="AC151" s="5">
        <v>3.994184064854274E-2</v>
      </c>
      <c r="AD151" s="5">
        <v>1.944202039623883</v>
      </c>
      <c r="AE151" s="5">
        <v>5.0700316888742936E-2</v>
      </c>
      <c r="AF151" s="5">
        <v>0.15392803216541223</v>
      </c>
      <c r="AG151" s="5">
        <v>1.0124498440915857E-2</v>
      </c>
      <c r="AH151" s="5">
        <v>0.14849626247737768</v>
      </c>
      <c r="AI151" s="5">
        <v>2.5188551155464846E-2</v>
      </c>
      <c r="AJ151" s="5">
        <v>0.15179016920947663</v>
      </c>
      <c r="AK151" s="5">
        <v>1.2633065519138043</v>
      </c>
      <c r="AL151" s="5">
        <v>0.33959770974616554</v>
      </c>
      <c r="AM151" s="5">
        <v>4.0472836610451896E-2</v>
      </c>
      <c r="AN151" s="5">
        <v>0.40224934396657569</v>
      </c>
      <c r="AO151" s="5">
        <v>2.4768548815743863E-2</v>
      </c>
      <c r="AP151" s="5">
        <v>3.1850221751099486E-2</v>
      </c>
      <c r="AQ151" s="5">
        <v>3.4499388137064289E-2</v>
      </c>
      <c r="AR151" s="5">
        <v>0.18766256386756086</v>
      </c>
      <c r="AS151" s="5"/>
      <c r="AT151" s="5"/>
      <c r="AU151" s="5"/>
      <c r="AV151" s="5"/>
      <c r="AW151" s="5"/>
      <c r="AX151" s="5"/>
      <c r="AY151" s="5"/>
      <c r="AZ151" s="5"/>
      <c r="BA151" s="5"/>
      <c r="BB151" s="5"/>
    </row>
    <row r="152" spans="1:54" x14ac:dyDescent="0.3">
      <c r="A152" s="5">
        <v>15530</v>
      </c>
      <c r="B152" s="5"/>
      <c r="C152" s="5">
        <v>2.1756728186190677</v>
      </c>
      <c r="D152" s="5">
        <v>-1.5158694867628197E-2</v>
      </c>
      <c r="E152" s="5">
        <v>-3.770938100503704E-3</v>
      </c>
      <c r="F152" s="5">
        <v>-2.1573934256783146E-2</v>
      </c>
      <c r="G152" s="5">
        <v>-1.6721424237612476E-3</v>
      </c>
      <c r="H152" s="5">
        <v>-0.11746885442685288</v>
      </c>
      <c r="I152" s="5">
        <v>-9.6612470985683648E-3</v>
      </c>
      <c r="J152" s="5">
        <v>-3.0148409908704026E-2</v>
      </c>
      <c r="K152" s="5">
        <v>-9.3055779054723349E-3</v>
      </c>
      <c r="L152" s="5">
        <v>-5.6006012212882837E-2</v>
      </c>
      <c r="M152" s="5">
        <v>-1.6239923589858703E-2</v>
      </c>
      <c r="N152" s="5">
        <v>-7.4998307860757035E-2</v>
      </c>
      <c r="O152" s="5">
        <v>-2.1774648191805225E-2</v>
      </c>
      <c r="P152" s="5">
        <v>-0.12780898169372307</v>
      </c>
      <c r="Q152" s="5">
        <v>-2.1906982310837996E-2</v>
      </c>
      <c r="R152" s="5">
        <v>-0.13566539946372264</v>
      </c>
      <c r="S152" s="5">
        <v>-7.1730411155050536E-2</v>
      </c>
      <c r="T152" s="5">
        <v>-9.139429770595045E-2</v>
      </c>
      <c r="U152" s="5">
        <v>2.885083229443804E-2</v>
      </c>
      <c r="V152" s="5">
        <v>-1.8896135672141209E-4</v>
      </c>
      <c r="W152" s="5">
        <v>-4.2392016351721032E-2</v>
      </c>
      <c r="X152" s="5">
        <v>-4.1760676664763616E-2</v>
      </c>
      <c r="Y152" s="5">
        <v>6.0844406863520904E-2</v>
      </c>
      <c r="Z152" s="5">
        <v>0.21130826599562696</v>
      </c>
      <c r="AA152" s="5">
        <v>0.17738056059580329</v>
      </c>
      <c r="AB152" s="5">
        <v>-8.5169548930108946E-2</v>
      </c>
      <c r="AC152" s="5">
        <v>3.9827615820875892E-2</v>
      </c>
      <c r="AD152" s="5">
        <v>1.9410810062368147</v>
      </c>
      <c r="AE152" s="5">
        <v>5.0682813113944777E-2</v>
      </c>
      <c r="AF152" s="5">
        <v>0.15406971572711536</v>
      </c>
      <c r="AG152" s="5">
        <v>1.014668951899847E-2</v>
      </c>
      <c r="AH152" s="5">
        <v>0.14901138175470272</v>
      </c>
      <c r="AI152" s="5">
        <v>2.5308240842096791E-2</v>
      </c>
      <c r="AJ152" s="5">
        <v>0.15270704276616021</v>
      </c>
      <c r="AK152" s="5">
        <v>1.2725727853548174</v>
      </c>
      <c r="AL152" s="5">
        <v>0.34253023980092273</v>
      </c>
      <c r="AM152" s="5">
        <v>4.0875203394555464E-2</v>
      </c>
      <c r="AN152" s="5">
        <v>0.40677625207303791</v>
      </c>
      <c r="AO152" s="5">
        <v>2.507994786961219E-2</v>
      </c>
      <c r="AP152" s="5">
        <v>3.2292838415304198E-2</v>
      </c>
      <c r="AQ152" s="5">
        <v>3.5024724391328761E-2</v>
      </c>
      <c r="AR152" s="5">
        <v>0.19077104088463565</v>
      </c>
      <c r="AS152" s="5"/>
      <c r="AT152" s="5"/>
      <c r="AU152" s="5"/>
      <c r="AV152" s="5"/>
      <c r="AW152" s="5"/>
      <c r="AX152" s="5"/>
      <c r="AY152" s="5"/>
      <c r="AZ152" s="5"/>
      <c r="BA152" s="5"/>
      <c r="BB152" s="5"/>
    </row>
    <row r="153" spans="1:54" x14ac:dyDescent="0.3">
      <c r="A153" s="5">
        <v>15520</v>
      </c>
      <c r="B153" s="5"/>
      <c r="C153" s="5">
        <v>2.1926600342409501</v>
      </c>
      <c r="D153" s="5">
        <v>-1.4661650934232457E-2</v>
      </c>
      <c r="E153" s="5">
        <v>-3.6515446580361751E-3</v>
      </c>
      <c r="F153" s="5">
        <v>-2.0915305251081352E-2</v>
      </c>
      <c r="G153" s="5">
        <v>-1.6229953275077858E-3</v>
      </c>
      <c r="H153" s="5">
        <v>-0.11415038965332018</v>
      </c>
      <c r="I153" s="5">
        <v>-9.3993979605253956E-3</v>
      </c>
      <c r="J153" s="5">
        <v>-2.9366012085385512E-2</v>
      </c>
      <c r="K153" s="5">
        <v>-9.0748439457055616E-3</v>
      </c>
      <c r="L153" s="5">
        <v>-5.4682362673712362E-2</v>
      </c>
      <c r="M153" s="5">
        <v>-1.587504499007953E-2</v>
      </c>
      <c r="N153" s="5">
        <v>-7.3401068079545925E-2</v>
      </c>
      <c r="O153" s="5">
        <v>-2.1336519209143749E-2</v>
      </c>
      <c r="P153" s="5">
        <v>-0.12538826576981305</v>
      </c>
      <c r="Q153" s="5">
        <v>-2.1518043090394456E-2</v>
      </c>
      <c r="R153" s="5">
        <v>-0.13341836507875643</v>
      </c>
      <c r="S153" s="5">
        <v>-7.0628137668012736E-2</v>
      </c>
      <c r="T153" s="5">
        <v>-9.0099644965292575E-2</v>
      </c>
      <c r="U153" s="5">
        <v>2.8476952307755536E-2</v>
      </c>
      <c r="V153" s="5">
        <v>-1.8674156284105133E-4</v>
      </c>
      <c r="W153" s="5">
        <v>-4.1945613518424955E-2</v>
      </c>
      <c r="X153" s="5">
        <v>-4.1371965901937834E-2</v>
      </c>
      <c r="Y153" s="5">
        <v>6.0352758499460424E-2</v>
      </c>
      <c r="Z153" s="5">
        <v>0.20986135375386464</v>
      </c>
      <c r="AA153" s="5">
        <v>0.17638564071898427</v>
      </c>
      <c r="AB153" s="5">
        <v>-8.4797779706762361E-2</v>
      </c>
      <c r="AC153" s="5">
        <v>3.9703527526775362E-2</v>
      </c>
      <c r="AD153" s="5">
        <v>1.9374692905761404</v>
      </c>
      <c r="AE153" s="5">
        <v>5.0652397364527049E-2</v>
      </c>
      <c r="AF153" s="5">
        <v>0.15417233640144584</v>
      </c>
      <c r="AG153" s="5">
        <v>1.0166353085986797E-2</v>
      </c>
      <c r="AH153" s="5">
        <v>0.14949052974352989</v>
      </c>
      <c r="AI153" s="5">
        <v>2.5422099098305322E-2</v>
      </c>
      <c r="AJ153" s="5">
        <v>0.15359091400962982</v>
      </c>
      <c r="AK153" s="5">
        <v>1.2815864587785333</v>
      </c>
      <c r="AL153" s="5">
        <v>0.34540199461602561</v>
      </c>
      <c r="AM153" s="5">
        <v>4.1271317062538317E-2</v>
      </c>
      <c r="AN153" s="5">
        <v>0.41125227988819785</v>
      </c>
      <c r="AO153" s="5">
        <v>2.5388996940771895E-2</v>
      </c>
      <c r="AP153" s="5">
        <v>3.2733556258703153E-2</v>
      </c>
      <c r="AQ153" s="5">
        <v>3.5549347955167607E-2</v>
      </c>
      <c r="AR153" s="5">
        <v>0.19388365592606846</v>
      </c>
      <c r="AS153" s="5"/>
      <c r="AT153" s="5"/>
      <c r="AU153" s="5"/>
      <c r="AV153" s="5"/>
      <c r="AW153" s="5"/>
      <c r="AX153" s="5"/>
      <c r="AY153" s="5"/>
      <c r="AZ153" s="5"/>
      <c r="BA153" s="5"/>
      <c r="BB153" s="5"/>
    </row>
    <row r="154" spans="1:54" x14ac:dyDescent="0.3">
      <c r="A154" s="5">
        <v>15510</v>
      </c>
      <c r="B154" s="5"/>
      <c r="C154" s="5">
        <v>2.2090256032541924</v>
      </c>
      <c r="D154" s="5">
        <v>-1.4176982936781555E-2</v>
      </c>
      <c r="E154" s="5">
        <v>-3.5349561589612041E-3</v>
      </c>
      <c r="F154" s="5">
        <v>-2.0271206309147492E-2</v>
      </c>
      <c r="G154" s="5">
        <v>-1.5748606500790598E-3</v>
      </c>
      <c r="H154" s="5">
        <v>-0.11089532815643843</v>
      </c>
      <c r="I154" s="5">
        <v>-9.1421512614938694E-3</v>
      </c>
      <c r="J154" s="5">
        <v>-2.8596137946287022E-2</v>
      </c>
      <c r="K154" s="5">
        <v>-8.8474305501580683E-3</v>
      </c>
      <c r="L154" s="5">
        <v>-5.3375555124043718E-2</v>
      </c>
      <c r="M154" s="5">
        <v>-1.551417892359965E-2</v>
      </c>
      <c r="N154" s="5">
        <v>-7.1818524296540259E-2</v>
      </c>
      <c r="O154" s="5">
        <v>-2.0901599132768643E-2</v>
      </c>
      <c r="P154" s="5">
        <v>-0.12298050527577493</v>
      </c>
      <c r="Q154" s="5">
        <v>-2.1130373931028297E-2</v>
      </c>
      <c r="R154" s="5">
        <v>-0.13117366853056939</v>
      </c>
      <c r="S154" s="5">
        <v>-6.9524370201780691E-2</v>
      </c>
      <c r="T154" s="5">
        <v>-8.8799858662079234E-2</v>
      </c>
      <c r="U154" s="5">
        <v>2.8100511619881828E-2</v>
      </c>
      <c r="V154" s="5">
        <v>-1.8449936710515413E-4</v>
      </c>
      <c r="W154" s="5">
        <v>-4.1493041790970062E-2</v>
      </c>
      <c r="X154" s="5">
        <v>-4.0976171623006527E-2</v>
      </c>
      <c r="Y154" s="5">
        <v>5.984949988051752E-2</v>
      </c>
      <c r="Z154" s="5">
        <v>0.20837026273889964</v>
      </c>
      <c r="AA154" s="5">
        <v>0.17535092660747953</v>
      </c>
      <c r="AB154" s="5">
        <v>-8.4405860013516382E-2</v>
      </c>
      <c r="AC154" s="5">
        <v>3.9569650487663109E-2</v>
      </c>
      <c r="AD154" s="5">
        <v>1.9333686963909531</v>
      </c>
      <c r="AE154" s="5">
        <v>5.0609067945305689E-2</v>
      </c>
      <c r="AF154" s="5">
        <v>0.15423574011658389</v>
      </c>
      <c r="AG154" s="5">
        <v>1.0183469272305743E-2</v>
      </c>
      <c r="AH154" s="5">
        <v>0.14993327496402042</v>
      </c>
      <c r="AI154" s="5">
        <v>2.5530029767784922E-2</v>
      </c>
      <c r="AJ154" s="5">
        <v>0.15444107184977238</v>
      </c>
      <c r="AK154" s="5">
        <v>1.2903406318740256</v>
      </c>
      <c r="AL154" s="5">
        <v>0.34821085824864112</v>
      </c>
      <c r="AM154" s="5">
        <v>4.1660899109954831E-2</v>
      </c>
      <c r="AN154" s="5">
        <v>0.41567443843272345</v>
      </c>
      <c r="AO154" s="5">
        <v>2.5695501253846287E-2</v>
      </c>
      <c r="AP154" s="5">
        <v>3.3172115216764567E-2</v>
      </c>
      <c r="AQ154" s="5">
        <v>3.6072971828209198E-2</v>
      </c>
      <c r="AR154" s="5">
        <v>0.19699884974518206</v>
      </c>
      <c r="AS154" s="5"/>
      <c r="AT154" s="5"/>
      <c r="AU154" s="5"/>
      <c r="AV154" s="5"/>
      <c r="AW154" s="5"/>
      <c r="AX154" s="5"/>
      <c r="AY154" s="5"/>
      <c r="AZ154" s="5"/>
      <c r="BA154" s="5"/>
      <c r="BB154" s="5"/>
    </row>
    <row r="155" spans="1:54" x14ac:dyDescent="0.3">
      <c r="A155" s="5">
        <v>15500</v>
      </c>
      <c r="B155" s="5"/>
      <c r="C155" s="5">
        <v>2.2247613447387953</v>
      </c>
      <c r="D155" s="5">
        <v>-1.3704538265770536E-2</v>
      </c>
      <c r="E155" s="5">
        <v>-3.4211445499281617E-3</v>
      </c>
      <c r="F155" s="5">
        <v>-1.9641528632675036E-2</v>
      </c>
      <c r="G155" s="5">
        <v>-1.5277335879596986E-3</v>
      </c>
      <c r="H155" s="5">
        <v>-0.10770356160562419</v>
      </c>
      <c r="I155" s="5">
        <v>-8.8895148711525401E-3</v>
      </c>
      <c r="J155" s="5">
        <v>-2.7838858160298359E-2</v>
      </c>
      <c r="K155" s="5">
        <v>-8.6233718963776695E-3</v>
      </c>
      <c r="L155" s="5">
        <v>-5.2085858821497279E-2</v>
      </c>
      <c r="M155" s="5">
        <v>-1.5157418860655081E-2</v>
      </c>
      <c r="N155" s="5">
        <v>-7.0251165784315422E-2</v>
      </c>
      <c r="O155" s="5">
        <v>-2.0470042990690038E-2</v>
      </c>
      <c r="P155" s="5">
        <v>-0.1205866652755128</v>
      </c>
      <c r="Q155" s="5">
        <v>-2.0744146258084642E-2</v>
      </c>
      <c r="R155" s="5">
        <v>-0.12893238845068034</v>
      </c>
      <c r="S155" s="5">
        <v>-6.8419677988638711E-2</v>
      </c>
      <c r="T155" s="5">
        <v>-8.7495650649361656E-2</v>
      </c>
      <c r="U155" s="5">
        <v>2.7721727152771575E-2</v>
      </c>
      <c r="V155" s="5">
        <v>-1.8223611766521252E-4</v>
      </c>
      <c r="W155" s="5">
        <v>-4.103458288460974E-2</v>
      </c>
      <c r="X155" s="5">
        <v>-4.0573546944372693E-2</v>
      </c>
      <c r="Y155" s="5">
        <v>5.9334959035110671E-2</v>
      </c>
      <c r="Z155" s="5">
        <v>0.20683597469113119</v>
      </c>
      <c r="AA155" s="5">
        <v>0.1742770986428234</v>
      </c>
      <c r="AB155" s="5">
        <v>-8.3994042892367435E-2</v>
      </c>
      <c r="AC155" s="5">
        <v>3.9426066864861734E-2</v>
      </c>
      <c r="AD155" s="5">
        <v>1.9287814027774843</v>
      </c>
      <c r="AE155" s="5">
        <v>5.0552833050887237E-2</v>
      </c>
      <c r="AF155" s="5">
        <v>0.15425980238233955</v>
      </c>
      <c r="AG155" s="5">
        <v>1.0198020074952381E-2</v>
      </c>
      <c r="AH155" s="5">
        <v>0.15033921142361129</v>
      </c>
      <c r="AI155" s="5">
        <v>2.5631940575456997E-2</v>
      </c>
      <c r="AJ155" s="5">
        <v>0.15525682521322498</v>
      </c>
      <c r="AK155" s="5">
        <v>1.2988284972506081</v>
      </c>
      <c r="AL155" s="5">
        <v>0.35095474003032323</v>
      </c>
      <c r="AM155" s="5">
        <v>4.2043672646302835E-2</v>
      </c>
      <c r="AN155" s="5">
        <v>0.42003973954663881</v>
      </c>
      <c r="AO155" s="5">
        <v>2.5999265078672638E-2</v>
      </c>
      <c r="AP155" s="5">
        <v>3.3608252637391825E-2</v>
      </c>
      <c r="AQ155" s="5">
        <v>3.6595304686843334E-2</v>
      </c>
      <c r="AR155" s="5">
        <v>0.20011503120439103</v>
      </c>
      <c r="AS155" s="5"/>
      <c r="AT155" s="5"/>
      <c r="AU155" s="5"/>
      <c r="AV155" s="5"/>
      <c r="AW155" s="5"/>
      <c r="AX155" s="5"/>
      <c r="AY155" s="5"/>
      <c r="AZ155" s="5"/>
      <c r="BA155" s="5"/>
      <c r="BB155" s="5"/>
    </row>
    <row r="156" spans="1:54" x14ac:dyDescent="0.3">
      <c r="A156" s="5">
        <v>15490</v>
      </c>
      <c r="B156" s="5"/>
      <c r="C156" s="5">
        <v>2.239859495516404</v>
      </c>
      <c r="D156" s="5">
        <v>-1.3244160105632497E-2</v>
      </c>
      <c r="E156" s="5">
        <v>-3.3100805850320757E-3</v>
      </c>
      <c r="F156" s="5">
        <v>-1.9026156005125864E-2</v>
      </c>
      <c r="G156" s="5">
        <v>-1.4816087336134215E-3</v>
      </c>
      <c r="H156" s="5">
        <v>-0.10457493828850914</v>
      </c>
      <c r="I156" s="5">
        <v>-8.6414930941324276E-3</v>
      </c>
      <c r="J156" s="5">
        <v>-2.7094232505911513E-2</v>
      </c>
      <c r="K156" s="5">
        <v>-8.4026989342786251E-3</v>
      </c>
      <c r="L156" s="5">
        <v>-5.0813524724573976E-2</v>
      </c>
      <c r="M156" s="5">
        <v>-1.4804853371531585E-2</v>
      </c>
      <c r="N156" s="5">
        <v>-6.869946136872887E-2</v>
      </c>
      <c r="O156" s="5">
        <v>-2.0042000579613674E-2</v>
      </c>
      <c r="P156" s="5">
        <v>-0.11820768458795157</v>
      </c>
      <c r="Q156" s="5">
        <v>-2.0359527802005957E-2</v>
      </c>
      <c r="R156" s="5">
        <v>-0.12669558571020073</v>
      </c>
      <c r="S156" s="5">
        <v>-6.7314623605896032E-2</v>
      </c>
      <c r="T156" s="5">
        <v>-8.6187727762058158E-2</v>
      </c>
      <c r="U156" s="5">
        <v>2.7340815311472817E-2</v>
      </c>
      <c r="V156" s="5">
        <v>-1.7995316600042123E-4</v>
      </c>
      <c r="W156" s="5">
        <v>-4.0570520682112317E-2</v>
      </c>
      <c r="X156" s="5">
        <v>-4.0164348412555652E-2</v>
      </c>
      <c r="Y156" s="5">
        <v>5.8809470694757469E-2</v>
      </c>
      <c r="Z156" s="5">
        <v>0.20525949983539737</v>
      </c>
      <c r="AA156" s="5">
        <v>0.17316486481746951</v>
      </c>
      <c r="AB156" s="5">
        <v>-8.356259606991126E-2</v>
      </c>
      <c r="AC156" s="5">
        <v>3.9272866179539061E-2</v>
      </c>
      <c r="AD156" s="5">
        <v>1.923709962611025</v>
      </c>
      <c r="AE156" s="5">
        <v>5.0483710787103987E-2</v>
      </c>
      <c r="AF156" s="5">
        <v>0.15424442854462464</v>
      </c>
      <c r="AG156" s="5">
        <v>1.0209989386384666E-2</v>
      </c>
      <c r="AH156" s="5">
        <v>0.15070795920973096</v>
      </c>
      <c r="AI156" s="5">
        <v>2.5727743254311059E-2</v>
      </c>
      <c r="AJ156" s="5">
        <v>0.15603750394720356</v>
      </c>
      <c r="AK156" s="5">
        <v>1.3070433889237649</v>
      </c>
      <c r="AL156" s="5">
        <v>0.35363157704425507</v>
      </c>
      <c r="AM156" s="5">
        <v>4.2419362705013931E-2</v>
      </c>
      <c r="AN156" s="5">
        <v>0.42434519902123807</v>
      </c>
      <c r="AO156" s="5">
        <v>2.6300091919855002E-2</v>
      </c>
      <c r="AP156" s="5">
        <v>3.4041703511573686E-2</v>
      </c>
      <c r="AQ156" s="5">
        <v>3.711605110978855E-2</v>
      </c>
      <c r="AR156" s="5">
        <v>0.20323057831367519</v>
      </c>
      <c r="AS156" s="5"/>
      <c r="AT156" s="5"/>
      <c r="AU156" s="5"/>
      <c r="AV156" s="5"/>
      <c r="AW156" s="5"/>
      <c r="AX156" s="5"/>
      <c r="AY156" s="5"/>
      <c r="AZ156" s="5"/>
      <c r="BA156" s="5"/>
      <c r="BB156" s="5"/>
    </row>
    <row r="157" spans="1:54" x14ac:dyDescent="0.3">
      <c r="A157" s="5">
        <v>15480</v>
      </c>
      <c r="B157" s="5"/>
      <c r="C157" s="5">
        <v>2.2543127174427591</v>
      </c>
      <c r="D157" s="5">
        <v>-1.2795687710725223E-2</v>
      </c>
      <c r="E157" s="5">
        <v>-3.2017338880689535E-3</v>
      </c>
      <c r="F157" s="5">
        <v>-1.8424965107157323E-2</v>
      </c>
      <c r="G157" s="5">
        <v>-1.436480096552226E-3</v>
      </c>
      <c r="H157" s="5">
        <v>-0.1015092643445796</v>
      </c>
      <c r="I157" s="5">
        <v>-8.3980867509365932E-3</v>
      </c>
      <c r="J157" s="5">
        <v>-2.6362310060159145E-2</v>
      </c>
      <c r="K157" s="5">
        <v>-8.1854394253757685E-3</v>
      </c>
      <c r="L157" s="5">
        <v>-4.9558785619203356E-2</v>
      </c>
      <c r="M157" s="5">
        <v>-1.4456566133525047E-2</v>
      </c>
      <c r="N157" s="5">
        <v>-6.7163859335212281E-2</v>
      </c>
      <c r="O157" s="5">
        <v>-1.9617616405016386E-2</v>
      </c>
      <c r="P157" s="5">
        <v>-0.11584447526805539</v>
      </c>
      <c r="Q157" s="5">
        <v>-1.997668248527008E-2</v>
      </c>
      <c r="R157" s="5">
        <v>-0.12446430259998235</v>
      </c>
      <c r="S157" s="5">
        <v>-6.620976249520652E-2</v>
      </c>
      <c r="T157" s="5">
        <v>-8.4876791165043403E-2</v>
      </c>
      <c r="U157" s="5">
        <v>2.6957991772355548E-2</v>
      </c>
      <c r="V157" s="5">
        <v>-1.7765186553290888E-4</v>
      </c>
      <c r="W157" s="5">
        <v>-4.0101140932516752E-2</v>
      </c>
      <c r="X157" s="5">
        <v>-3.9748835724981758E-2</v>
      </c>
      <c r="Y157" s="5">
        <v>5.8273375923958294E-2</v>
      </c>
      <c r="Z157" s="5">
        <v>0.20364187575774176</v>
      </c>
      <c r="AA157" s="5">
        <v>0.17201495995347946</v>
      </c>
      <c r="AB157" s="5">
        <v>-8.3111801670000679E-2</v>
      </c>
      <c r="AC157" s="5">
        <v>3.911014522316146E-2</v>
      </c>
      <c r="AD157" s="5">
        <v>1.9181573004961028</v>
      </c>
      <c r="AE157" s="5">
        <v>5.0401729179837304E-2</v>
      </c>
      <c r="AF157" s="5">
        <v>0.1541895540029303</v>
      </c>
      <c r="AG157" s="5">
        <v>1.0219363021156693E-2</v>
      </c>
      <c r="AH157" s="5">
        <v>0.15103916505344914</v>
      </c>
      <c r="AI157" s="5">
        <v>2.5817353668205555E-2</v>
      </c>
      <c r="AJ157" s="5">
        <v>0.15678245970552893</v>
      </c>
      <c r="AK157" s="5">
        <v>1.3149787907158219</v>
      </c>
      <c r="AL157" s="5">
        <v>0.35623933659832907</v>
      </c>
      <c r="AM157" s="5">
        <v>4.2787696555341218E-2</v>
      </c>
      <c r="AN157" s="5">
        <v>0.42858783977448961</v>
      </c>
      <c r="AO157" s="5">
        <v>2.6597784710515014E-2</v>
      </c>
      <c r="AP157" s="5">
        <v>3.4472200711325743E-2</v>
      </c>
      <c r="AQ157" s="5">
        <v>3.7634911813458155E-2</v>
      </c>
      <c r="AR157" s="5">
        <v>0.2063438393314326</v>
      </c>
      <c r="AS157" s="5"/>
      <c r="AT157" s="5"/>
      <c r="AU157" s="5"/>
      <c r="AV157" s="5"/>
      <c r="AW157" s="5"/>
      <c r="AX157" s="5"/>
      <c r="AY157" s="5"/>
      <c r="AZ157" s="5"/>
      <c r="BA157" s="5"/>
      <c r="BB157" s="5"/>
    </row>
    <row r="158" spans="1:54" x14ac:dyDescent="0.3">
      <c r="A158" s="5">
        <v>15470</v>
      </c>
      <c r="B158" s="5"/>
      <c r="C158" s="5">
        <v>2.2681141042855946</v>
      </c>
      <c r="D158" s="5">
        <v>-1.2358956678125737E-2</v>
      </c>
      <c r="E158" s="5">
        <v>-3.0960730144394769E-3</v>
      </c>
      <c r="F158" s="5">
        <v>-1.7837825832313706E-2</v>
      </c>
      <c r="G158" s="5">
        <v>-1.3923411245806245E-3</v>
      </c>
      <c r="H158" s="5">
        <v>-9.8506305020348128E-2</v>
      </c>
      <c r="I158" s="5">
        <v>-8.1592932612520232E-3</v>
      </c>
      <c r="J158" s="5">
        <v>-2.5643129396522125E-2</v>
      </c>
      <c r="K158" s="5">
        <v>-7.9716179851183656E-3</v>
      </c>
      <c r="L158" s="5">
        <v>-4.8321856265170215E-2</v>
      </c>
      <c r="M158" s="5">
        <v>-1.4112635943806273E-2</v>
      </c>
      <c r="N158" s="5">
        <v>-6.5644787362048707E-2</v>
      </c>
      <c r="O158" s="5">
        <v>-1.9197029628732494E-2</v>
      </c>
      <c r="P158" s="5">
        <v>-0.11349792212875727</v>
      </c>
      <c r="Q158" s="5">
        <v>-1.9595770315606744E-2</v>
      </c>
      <c r="R158" s="5">
        <v>-0.12223956204412918</v>
      </c>
      <c r="S158" s="5">
        <v>-6.5105642496207219E-2</v>
      </c>
      <c r="T158" s="5">
        <v>-8.3563535714879039E-2</v>
      </c>
      <c r="U158" s="5">
        <v>2.6573471274125411E-2</v>
      </c>
      <c r="V158" s="5">
        <v>-1.7533357025107475E-4</v>
      </c>
      <c r="W158" s="5">
        <v>-3.9626730949462854E-2</v>
      </c>
      <c r="X158" s="5">
        <v>-3.9327271448238658E-2</v>
      </c>
      <c r="Y158" s="5">
        <v>5.7727021743520492E-2</v>
      </c>
      <c r="Z158" s="5">
        <v>0.20198416625050658</v>
      </c>
      <c r="AA158" s="5">
        <v>0.17082814488824324</v>
      </c>
      <c r="AB158" s="5">
        <v>-8.2641955908123635E-2</v>
      </c>
      <c r="AC158" s="5">
        <v>3.8938007958573204E-2</v>
      </c>
      <c r="AD158" s="5">
        <v>1.9121267102364228</v>
      </c>
      <c r="AE158" s="5">
        <v>5.0306926171156549E-2</v>
      </c>
      <c r="AF158" s="5">
        <v>0.15409514439025487</v>
      </c>
      <c r="AG158" s="5">
        <v>1.0226128740243088E-2</v>
      </c>
      <c r="AH158" s="5">
        <v>0.15133250286293751</v>
      </c>
      <c r="AI158" s="5">
        <v>2.5900691930398918E-2</v>
      </c>
      <c r="AJ158" s="5">
        <v>0.1574910668152753</v>
      </c>
      <c r="AK158" s="5">
        <v>1.3226283445572087</v>
      </c>
      <c r="AL158" s="5">
        <v>0.35877601869013992</v>
      </c>
      <c r="AM158" s="5">
        <v>4.3148404015683026E-2</v>
      </c>
      <c r="AN158" s="5">
        <v>0.43276469506563303</v>
      </c>
      <c r="AO158" s="5">
        <v>2.6892146010009499E-2</v>
      </c>
      <c r="AP158" s="5">
        <v>3.4899475234685021E-2</v>
      </c>
      <c r="AQ158" s="5">
        <v>3.8151583896951849E-2</v>
      </c>
      <c r="AR158" s="5">
        <v>0.20945313392733361</v>
      </c>
      <c r="AS158" s="5"/>
      <c r="AT158" s="5"/>
      <c r="AU158" s="5"/>
      <c r="AV158" s="5"/>
      <c r="AW158" s="5"/>
      <c r="AX158" s="5"/>
      <c r="AY158" s="5"/>
      <c r="AZ158" s="5"/>
      <c r="BA158" s="5"/>
      <c r="BB158" s="5"/>
    </row>
    <row r="159" spans="1:54" x14ac:dyDescent="0.3">
      <c r="A159" s="5">
        <v>15460</v>
      </c>
      <c r="B159" s="5"/>
      <c r="C159" s="5">
        <v>2.2812571881780612</v>
      </c>
      <c r="D159" s="5">
        <v>-1.1933799216926904E-2</v>
      </c>
      <c r="E159" s="5">
        <v>-2.9930655126205142E-3</v>
      </c>
      <c r="F159" s="5">
        <v>-1.7264601602513176E-2</v>
      </c>
      <c r="G159" s="5">
        <v>-1.3491847251795987E-3</v>
      </c>
      <c r="H159" s="5">
        <v>-9.5565785943705933E-2</v>
      </c>
      <c r="I159" s="5">
        <v>-7.9251067294779515E-3</v>
      </c>
      <c r="J159" s="5">
        <v>-2.4936718791324346E-2</v>
      </c>
      <c r="K159" s="5">
        <v>-7.7612561281999431E-3</v>
      </c>
      <c r="L159" s="5">
        <v>-4.7102933561827806E-2</v>
      </c>
      <c r="M159" s="5">
        <v>-1.3773136738065284E-2</v>
      </c>
      <c r="N159" s="5">
        <v>-6.4142652480295034E-2</v>
      </c>
      <c r="O159" s="5">
        <v>-1.8780374024016229E-2</v>
      </c>
      <c r="P159" s="5">
        <v>-0.11116888230393862</v>
      </c>
      <c r="Q159" s="5">
        <v>-1.9216947285571946E-2</v>
      </c>
      <c r="R159" s="5">
        <v>-0.12002236684766387</v>
      </c>
      <c r="S159" s="5">
        <v>-6.4002803395030575E-2</v>
      </c>
      <c r="T159" s="5">
        <v>-8.2248649336027158E-2</v>
      </c>
      <c r="U159" s="5">
        <v>2.6187467411914585E-2</v>
      </c>
      <c r="V159" s="5">
        <v>-1.7299963334305141E-4</v>
      </c>
      <c r="W159" s="5">
        <v>-3.9147579309555654E-2</v>
      </c>
      <c r="X159" s="5">
        <v>-3.8899920734231361E-2</v>
      </c>
      <c r="Y159" s="5">
        <v>5.7170760747917118E-2</v>
      </c>
      <c r="Z159" s="5">
        <v>0.20028746012757065</v>
      </c>
      <c r="AA159" s="5">
        <v>0.16960520562849662</v>
      </c>
      <c r="AB159" s="5">
        <v>-8.21533687679568E-2</v>
      </c>
      <c r="AC159" s="5">
        <v>3.8756565411834747E-2</v>
      </c>
      <c r="AD159" s="5">
        <v>1.9056218518269248</v>
      </c>
      <c r="AE159" s="5">
        <v>5.0199349602722654E-2</v>
      </c>
      <c r="AF159" s="5">
        <v>0.15396119571498726</v>
      </c>
      <c r="AG159" s="5">
        <v>1.0230276272998592E-2</v>
      </c>
      <c r="AH159" s="5">
        <v>0.15158767422566424</v>
      </c>
      <c r="AI159" s="5">
        <v>2.5977682517584651E-2</v>
      </c>
      <c r="AJ159" s="5">
        <v>0.15816272312247556</v>
      </c>
      <c r="AK159" s="5">
        <v>1.3299858586741409</v>
      </c>
      <c r="AL159" s="5">
        <v>0.36123965845992334</v>
      </c>
      <c r="AM159" s="5">
        <v>4.3501217767871234E-2</v>
      </c>
      <c r="AN159" s="5">
        <v>0.43687281174456311</v>
      </c>
      <c r="AO159" s="5">
        <v>2.718297820537393E-2</v>
      </c>
      <c r="AP159" s="5">
        <v>3.5323256457505725E-2</v>
      </c>
      <c r="AQ159" s="5">
        <v>3.866576109648124E-2</v>
      </c>
      <c r="AR159" s="5">
        <v>0.21255675440664348</v>
      </c>
      <c r="AS159" s="5"/>
      <c r="AT159" s="5"/>
      <c r="AU159" s="5"/>
      <c r="AV159" s="5"/>
      <c r="AW159" s="5"/>
      <c r="AX159" s="5"/>
      <c r="AY159" s="5"/>
      <c r="AZ159" s="5"/>
      <c r="BA159" s="5"/>
      <c r="BB159" s="5"/>
    </row>
    <row r="160" spans="1:54" x14ac:dyDescent="0.3">
      <c r="A160" s="5">
        <v>15450</v>
      </c>
      <c r="B160" s="5"/>
      <c r="C160" s="5">
        <v>2.2937359456382511</v>
      </c>
      <c r="D160" s="5">
        <v>-1.1520044413741161E-2</v>
      </c>
      <c r="E160" s="5">
        <v>-2.8926779851262152E-3</v>
      </c>
      <c r="F160" s="5">
        <v>-1.6705149682876438E-2</v>
      </c>
      <c r="G160" s="5">
        <v>-1.3070032869953814E-3</v>
      </c>
      <c r="H160" s="5">
        <v>-9.2687394415142191E-2</v>
      </c>
      <c r="I160" s="5">
        <v>-7.6955180322952118E-3</v>
      </c>
      <c r="J160" s="5">
        <v>-2.4243096438131918E-2</v>
      </c>
      <c r="K160" s="5">
        <v>-7.5543723167161656E-3</v>
      </c>
      <c r="L160" s="5">
        <v>-4.5902196732483566E-2</v>
      </c>
      <c r="M160" s="5">
        <v>-1.3438137614806295E-2</v>
      </c>
      <c r="N160" s="5">
        <v>-6.2657841059963942E-2</v>
      </c>
      <c r="O160" s="5">
        <v>-1.8367777938029579E-2</v>
      </c>
      <c r="P160" s="5">
        <v>-0.10885818485252448</v>
      </c>
      <c r="Q160" s="5">
        <v>-1.8840365278546111E-2</v>
      </c>
      <c r="R160" s="5">
        <v>-0.11781369897907099</v>
      </c>
      <c r="S160" s="5">
        <v>-6.2901776488204511E-2</v>
      </c>
      <c r="T160" s="5">
        <v>-8.0932812412342917E-2</v>
      </c>
      <c r="U160" s="5">
        <v>2.5800192434734415E-2</v>
      </c>
      <c r="V160" s="5">
        <v>-1.7065140584228924E-4</v>
      </c>
      <c r="W160" s="5">
        <v>-3.8663975551218518E-2</v>
      </c>
      <c r="X160" s="5">
        <v>-3.8467051034680691E-2</v>
      </c>
      <c r="Y160" s="5">
        <v>5.66049507172817E-2</v>
      </c>
      <c r="Z160" s="5">
        <v>0.19855287001160021</v>
      </c>
      <c r="AA160" s="5">
        <v>0.16834695247395801</v>
      </c>
      <c r="AB160" s="5">
        <v>-8.1646363660583796E-2</v>
      </c>
      <c r="AC160" s="5">
        <v>3.856593555497162E-2</v>
      </c>
      <c r="AD160" s="5">
        <v>1.8986467479711961</v>
      </c>
      <c r="AE160" s="5">
        <v>5.0079057186429153E-2</v>
      </c>
      <c r="AF160" s="5">
        <v>0.15378773446432087</v>
      </c>
      <c r="AG160" s="5">
        <v>1.023179733670292E-2</v>
      </c>
      <c r="AH160" s="5">
        <v>0.15180440887829089</v>
      </c>
      <c r="AI160" s="5">
        <v>2.6048254379211953E-2</v>
      </c>
      <c r="AJ160" s="5">
        <v>0.15879685081534425</v>
      </c>
      <c r="AK160" s="5">
        <v>1.3370453156485445</v>
      </c>
      <c r="AL160" s="5">
        <v>0.36362832862743899</v>
      </c>
      <c r="AM160" s="5">
        <v>4.3845873671947075E-2</v>
      </c>
      <c r="AN160" s="5">
        <v>0.44090925353143601</v>
      </c>
      <c r="AO160" s="5">
        <v>2.7470083716237669E-2</v>
      </c>
      <c r="AP160" s="5">
        <v>3.5743272391782419E-2</v>
      </c>
      <c r="AQ160" s="5">
        <v>3.9177134049010569E-2</v>
      </c>
      <c r="AR160" s="5">
        <v>0.21565296699538616</v>
      </c>
      <c r="AS160" s="5"/>
      <c r="AT160" s="5"/>
      <c r="AU160" s="5"/>
      <c r="AV160" s="5"/>
      <c r="AW160" s="5"/>
      <c r="AX160" s="5"/>
      <c r="AY160" s="5"/>
      <c r="AZ160" s="5"/>
      <c r="BA160" s="5"/>
      <c r="BB160" s="5"/>
    </row>
    <row r="161" spans="1:54" x14ac:dyDescent="0.3">
      <c r="A161" s="5">
        <v>15440</v>
      </c>
      <c r="B161" s="5"/>
      <c r="C161" s="5">
        <v>2.3055448031459713</v>
      </c>
      <c r="D161" s="5">
        <v>-1.1117518494134499E-2</v>
      </c>
      <c r="E161" s="5">
        <v>-2.7948761488841281E-3</v>
      </c>
      <c r="F161" s="5">
        <v>-1.615932149545251E-2</v>
      </c>
      <c r="G161" s="5">
        <v>-1.2657887013989802E-3</v>
      </c>
      <c r="H161" s="5">
        <v>-8.9870780713523557E-2</v>
      </c>
      <c r="I161" s="5">
        <v>-7.4705149081005298E-3</v>
      </c>
      <c r="J161" s="5">
        <v>-2.3562270669664112E-2</v>
      </c>
      <c r="K161" s="5">
        <v>-7.3509820110420855E-3</v>
      </c>
      <c r="L161" s="5">
        <v>-4.471980752682838E-2</v>
      </c>
      <c r="M161" s="5">
        <v>-1.3107702865153073E-2</v>
      </c>
      <c r="N161" s="5">
        <v>-6.1190718822040427E-2</v>
      </c>
      <c r="O161" s="5">
        <v>-1.7959364261695789E-2</v>
      </c>
      <c r="P161" s="5">
        <v>-0.10656663040368666</v>
      </c>
      <c r="Q161" s="5">
        <v>-1.846617198121225E-2</v>
      </c>
      <c r="R161" s="5">
        <v>-0.11561451888836713</v>
      </c>
      <c r="S161" s="5">
        <v>-6.1803084162430688E-2</v>
      </c>
      <c r="T161" s="5">
        <v>-7.9616697194615504E-2</v>
      </c>
      <c r="U161" s="5">
        <v>2.5411857046568221E-2</v>
      </c>
      <c r="V161" s="5">
        <v>-1.6829023528722192E-4</v>
      </c>
      <c r="W161" s="5">
        <v>-3.8176209874491461E-2</v>
      </c>
      <c r="X161" s="5">
        <v>-3.8028931814406378E-2</v>
      </c>
      <c r="Y161" s="5">
        <v>5.602995422465027E-2</v>
      </c>
      <c r="Z161" s="5">
        <v>0.19678153109523153</v>
      </c>
      <c r="AA161" s="5">
        <v>0.16705421911195334</v>
      </c>
      <c r="AB161" s="5">
        <v>-8.1121277066896855E-2</v>
      </c>
      <c r="AC161" s="5">
        <v>3.8366243179800481E-2</v>
      </c>
      <c r="AD161" s="5">
        <v>1.8912057801283322</v>
      </c>
      <c r="AE161" s="5">
        <v>4.9946116462275106E-2</v>
      </c>
      <c r="AF161" s="5">
        <v>0.15357481766883535</v>
      </c>
      <c r="AG161" s="5">
        <v>1.0230685653644883E-2</v>
      </c>
      <c r="AH161" s="5">
        <v>0.15198246514329078</v>
      </c>
      <c r="AI161" s="5">
        <v>2.6112341041878095E-2</v>
      </c>
      <c r="AJ161" s="5">
        <v>0.15939289722350158</v>
      </c>
      <c r="AK161" s="5">
        <v>1.3438008803361594</v>
      </c>
      <c r="AL161" s="5">
        <v>0.36594014190876722</v>
      </c>
      <c r="AM161" s="5">
        <v>4.4182111080935511E-2</v>
      </c>
      <c r="AN161" s="5">
        <v>0.44487110432180232</v>
      </c>
      <c r="AO161" s="5">
        <v>2.7753265202945288E-2</v>
      </c>
      <c r="AP161" s="5">
        <v>3.6159249950212191E-2</v>
      </c>
      <c r="AQ161" s="5">
        <v>3.9685390564878249E-2</v>
      </c>
      <c r="AR161" s="5">
        <v>0.21874001318559153</v>
      </c>
      <c r="AS161" s="5"/>
      <c r="AT161" s="5"/>
      <c r="AU161" s="5"/>
      <c r="AV161" s="5"/>
      <c r="AW161" s="5"/>
      <c r="AX161" s="5"/>
      <c r="AY161" s="5"/>
      <c r="AZ161" s="5"/>
      <c r="BA161" s="5"/>
      <c r="BB161" s="5"/>
    </row>
    <row r="162" spans="1:54" x14ac:dyDescent="0.3">
      <c r="A162" s="5">
        <v>15430</v>
      </c>
      <c r="B162" s="5"/>
      <c r="C162" s="5">
        <v>2.3166786422684265</v>
      </c>
      <c r="D162" s="5">
        <v>-1.0726045079726045E-2</v>
      </c>
      <c r="E162" s="5">
        <v>-2.6996248949539845E-3</v>
      </c>
      <c r="F162" s="5">
        <v>-1.5626962931412421E-2</v>
      </c>
      <c r="G162" s="5">
        <v>-1.2255323840831445E-3</v>
      </c>
      <c r="H162" s="5">
        <v>-8.7115559414164018E-2</v>
      </c>
      <c r="I162" s="5">
        <v>-7.2500820481320501E-3</v>
      </c>
      <c r="J162" s="5">
        <v>-2.2894240186727012E-2</v>
      </c>
      <c r="K162" s="5">
        <v>-7.1510977232966347E-3</v>
      </c>
      <c r="L162" s="5">
        <v>-4.3555910440754436E-2</v>
      </c>
      <c r="M162" s="5">
        <v>-1.2781892008020618E-2</v>
      </c>
      <c r="N162" s="5">
        <v>-5.9741630875872545E-2</v>
      </c>
      <c r="O162" s="5">
        <v>-1.7555250406845184E-2</v>
      </c>
      <c r="P162" s="5">
        <v>-0.10429499084307617</v>
      </c>
      <c r="Q162" s="5">
        <v>-1.8094510802555881E-2</v>
      </c>
      <c r="R162" s="5">
        <v>-0.11342576486128271</v>
      </c>
      <c r="S162" s="5">
        <v>-6.0707239490694752E-2</v>
      </c>
      <c r="T162" s="5">
        <v>-7.8300967224893311E-2</v>
      </c>
      <c r="U162" s="5">
        <v>2.5022670211372083E-2</v>
      </c>
      <c r="V162" s="5">
        <v>-1.6591746439693824E-4</v>
      </c>
      <c r="W162" s="5">
        <v>-3.7684572842221847E-2</v>
      </c>
      <c r="X162" s="5">
        <v>-3.7585834263835903E-2</v>
      </c>
      <c r="Y162" s="5">
        <v>5.5446138239065842E-2</v>
      </c>
      <c r="Z162" s="5">
        <v>0.19497459987814475</v>
      </c>
      <c r="AA162" s="5">
        <v>0.1657278616844613</v>
      </c>
      <c r="AB162" s="5">
        <v>-8.0578458163733671E-2</v>
      </c>
      <c r="AC162" s="5">
        <v>3.8157619763016612E-2</v>
      </c>
      <c r="AD162" s="5">
        <v>1.8833036840941968</v>
      </c>
      <c r="AE162" s="5">
        <v>4.9800604743488255E-2</v>
      </c>
      <c r="AF162" s="5">
        <v>0.15332253292795475</v>
      </c>
      <c r="AG162" s="5">
        <v>1.0226936965703906E-2</v>
      </c>
      <c r="AH162" s="5">
        <v>0.15212163033135861</v>
      </c>
      <c r="AI162" s="5">
        <v>2.6169880708586883E-2</v>
      </c>
      <c r="AJ162" s="5">
        <v>0.15995033559170274</v>
      </c>
      <c r="AK162" s="5">
        <v>1.3502469076287746</v>
      </c>
      <c r="AL162" s="5">
        <v>0.36817325340897317</v>
      </c>
      <c r="AM162" s="5">
        <v>4.450967315512231E-2</v>
      </c>
      <c r="AN162" s="5">
        <v>0.44875547151245582</v>
      </c>
      <c r="AO162" s="5">
        <v>2.803232577761073E-2</v>
      </c>
      <c r="AP162" s="5">
        <v>3.6570915216689426E-2</v>
      </c>
      <c r="AQ162" s="5">
        <v>4.0190215909139626E-2</v>
      </c>
      <c r="AR162" s="5">
        <v>0.221816111139715</v>
      </c>
      <c r="AS162" s="5"/>
      <c r="AT162" s="5"/>
      <c r="AU162" s="5"/>
      <c r="AV162" s="5"/>
      <c r="AW162" s="5"/>
      <c r="AX162" s="5"/>
      <c r="AY162" s="5"/>
      <c r="AZ162" s="5"/>
      <c r="BA162" s="5"/>
      <c r="BB162" s="5"/>
    </row>
    <row r="163" spans="1:54" x14ac:dyDescent="0.3">
      <c r="A163" s="5">
        <v>15420</v>
      </c>
      <c r="B163" s="5"/>
      <c r="C163" s="5">
        <v>2.3271328043271264</v>
      </c>
      <c r="D163" s="5">
        <v>-1.0345445440704482E-2</v>
      </c>
      <c r="E163" s="5">
        <v>-2.606888347520432E-3</v>
      </c>
      <c r="F163" s="5">
        <v>-1.5107914661294145E-2</v>
      </c>
      <c r="G163" s="5">
        <v>-1.1862252966639011E-3</v>
      </c>
      <c r="H163" s="5">
        <v>-8.4421310716946321E-2</v>
      </c>
      <c r="I163" s="5">
        <v>-7.03420118911158E-3</v>
      </c>
      <c r="J163" s="5">
        <v>-2.2238994293674447E-2</v>
      </c>
      <c r="K163" s="5">
        <v>-6.9547290732615728E-3</v>
      </c>
      <c r="L163" s="5">
        <v>-4.2410632952888841E-2</v>
      </c>
      <c r="M163" s="5">
        <v>-1.2460759830500325E-2</v>
      </c>
      <c r="N163" s="5">
        <v>-5.8310901781435456E-2</v>
      </c>
      <c r="O163" s="5">
        <v>-1.7155548290568558E-2</v>
      </c>
      <c r="P163" s="5">
        <v>-0.10204400903993602</v>
      </c>
      <c r="Q163" s="5">
        <v>-1.7725520799418061E-2</v>
      </c>
      <c r="R163" s="5">
        <v>-0.11124835241006563</v>
      </c>
      <c r="S163" s="5">
        <v>-5.9614745845126202E-2</v>
      </c>
      <c r="T163" s="5">
        <v>-7.6986276778283264E-2</v>
      </c>
      <c r="U163" s="5">
        <v>2.4632838962242592E-2</v>
      </c>
      <c r="V163" s="5">
        <v>-1.6353442976473949E-4</v>
      </c>
      <c r="W163" s="5">
        <v>-3.7189355083093026E-2</v>
      </c>
      <c r="X163" s="5">
        <v>-3.7138031011182411E-2</v>
      </c>
      <c r="Y163" s="5">
        <v>5.4853873725169866E-2</v>
      </c>
      <c r="Z163" s="5">
        <v>0.19313325288202904</v>
      </c>
      <c r="AA163" s="5">
        <v>0.16436875782904795</v>
      </c>
      <c r="AB163" s="5">
        <v>-8.0018268434328854E-2</v>
      </c>
      <c r="AC163" s="5">
        <v>3.7940203322742796E-2</v>
      </c>
      <c r="AD163" s="5">
        <v>1.8749455451229093</v>
      </c>
      <c r="AE163" s="5">
        <v>4.9642609048939704E-2</v>
      </c>
      <c r="AF163" s="5">
        <v>0.1530309983960583</v>
      </c>
      <c r="AG163" s="5">
        <v>1.0220549046391296E-2</v>
      </c>
      <c r="AH163" s="5">
        <v>0.15222172110873616</v>
      </c>
      <c r="AI163" s="5">
        <v>2.622081635267412E-2</v>
      </c>
      <c r="AJ163" s="5">
        <v>0.1604686658266162</v>
      </c>
      <c r="AK163" s="5">
        <v>1.3563779500467006</v>
      </c>
      <c r="AL163" s="5">
        <v>0.37032586298657655</v>
      </c>
      <c r="AM163" s="5">
        <v>4.4828307175334217E-2</v>
      </c>
      <c r="AN163" s="5">
        <v>0.45255948934305684</v>
      </c>
      <c r="AO163" s="5">
        <v>2.8307069217817765E-2</v>
      </c>
      <c r="AP163" s="5">
        <v>3.6977993722410063E-2</v>
      </c>
      <c r="AQ163" s="5">
        <v>4.0691293091351201E-2</v>
      </c>
      <c r="AR163" s="5">
        <v>0.22487945715321658</v>
      </c>
      <c r="AS163" s="5"/>
      <c r="AT163" s="5"/>
      <c r="AU163" s="5"/>
      <c r="AV163" s="5"/>
      <c r="AW163" s="5"/>
      <c r="AX163" s="5"/>
      <c r="AY163" s="5"/>
      <c r="AZ163" s="5"/>
      <c r="BA163" s="5"/>
      <c r="BB163" s="5"/>
    </row>
    <row r="164" spans="1:54" x14ac:dyDescent="0.3">
      <c r="A164" s="5">
        <v>15410</v>
      </c>
      <c r="B164" s="5"/>
      <c r="C164" s="5">
        <v>2.3369030945988278</v>
      </c>
      <c r="D164" s="5">
        <v>-9.9755387435267132E-3</v>
      </c>
      <c r="E164" s="5">
        <v>-2.5166299220937471E-3</v>
      </c>
      <c r="F164" s="5">
        <v>-1.4602012442897685E-2</v>
      </c>
      <c r="G164" s="5">
        <v>-1.1478579682550484E-3</v>
      </c>
      <c r="H164" s="5">
        <v>-8.1787581782291091E-2</v>
      </c>
      <c r="I164" s="5">
        <v>-6.8228512072314364E-3</v>
      </c>
      <c r="J164" s="5">
        <v>-2.1596513139902591E-2</v>
      </c>
      <c r="K164" s="5">
        <v>-6.7618828466190582E-3</v>
      </c>
      <c r="L164" s="5">
        <v>-4.1284085777160605E-2</v>
      </c>
      <c r="M164" s="5">
        <v>-1.214435643329927E-2</v>
      </c>
      <c r="N164" s="5">
        <v>-5.6898835635937395E-2</v>
      </c>
      <c r="O164" s="5">
        <v>-1.6760364326682427E-2</v>
      </c>
      <c r="P164" s="5">
        <v>-9.9814398614874913E-2</v>
      </c>
      <c r="Q164" s="5">
        <v>-1.7359336608620428E-2</v>
      </c>
      <c r="R164" s="5">
        <v>-0.10908317370135009</v>
      </c>
      <c r="S164" s="5">
        <v>-5.8526096527000006E-2</v>
      </c>
      <c r="T164" s="5">
        <v>-7.5673270322891145E-2</v>
      </c>
      <c r="U164" s="5">
        <v>2.4242568215002858E-2</v>
      </c>
      <c r="V164" s="5">
        <v>-1.6114246057141981E-4</v>
      </c>
      <c r="W164" s="5">
        <v>-3.6690846996930739E-2</v>
      </c>
      <c r="X164" s="5">
        <v>-3.6685795834730792E-2</v>
      </c>
      <c r="Y164" s="5">
        <v>5.4253535239906149E-2</v>
      </c>
      <c r="Z164" s="5">
        <v>0.19125868534547527</v>
      </c>
      <c r="AA164" s="5">
        <v>0.16297780569521253</v>
      </c>
      <c r="AB164" s="5">
        <v>-7.9441081263688818E-2</v>
      </c>
      <c r="AC164" s="5">
        <v>3.7714138266754647E-2</v>
      </c>
      <c r="AD164" s="5">
        <v>1.8661367925951986</v>
      </c>
      <c r="AE164" s="5">
        <v>4.9472226022913783E-2</v>
      </c>
      <c r="AF164" s="5">
        <v>0.15270036272909007</v>
      </c>
      <c r="AG164" s="5">
        <v>1.0211521710318033E-2</v>
      </c>
      <c r="AH164" s="5">
        <v>0.15228258382863616</v>
      </c>
      <c r="AI164" s="5">
        <v>2.6265095806209095E-2</v>
      </c>
      <c r="AJ164" s="5">
        <v>0.16094741521521932</v>
      </c>
      <c r="AK164" s="5">
        <v>1.3621887651477267</v>
      </c>
      <c r="AL164" s="5">
        <v>0.37239621758576924</v>
      </c>
      <c r="AM164" s="5">
        <v>4.5137764854714102E-2</v>
      </c>
      <c r="AN164" s="5">
        <v>0.4562803222484984</v>
      </c>
      <c r="AO164" s="5">
        <v>2.8577300182670979E-2</v>
      </c>
      <c r="AP164" s="5">
        <v>3.7380210727245934E-2</v>
      </c>
      <c r="AQ164" s="5">
        <v>4.1188303163495261E-2</v>
      </c>
      <c r="AR164" s="5">
        <v>0.22792822717415362</v>
      </c>
      <c r="AS164" s="5"/>
      <c r="AT164" s="5"/>
      <c r="AU164" s="5"/>
      <c r="AV164" s="5"/>
      <c r="AW164" s="5"/>
      <c r="AX164" s="5"/>
      <c r="AY164" s="5"/>
      <c r="AZ164" s="5"/>
      <c r="BA164" s="5"/>
      <c r="BB164" s="5"/>
    </row>
    <row r="165" spans="1:54" x14ac:dyDescent="0.3">
      <c r="A165" s="5">
        <v>15400</v>
      </c>
      <c r="B165" s="5"/>
      <c r="C165" s="5">
        <v>2.3459857860440123</v>
      </c>
      <c r="D165" s="5">
        <v>-9.6161422935802619E-3</v>
      </c>
      <c r="E165" s="5">
        <v>-2.4288123828559473E-3</v>
      </c>
      <c r="F165" s="5">
        <v>-1.4109087426440788E-2</v>
      </c>
      <c r="G165" s="5">
        <v>-1.1104205169843949E-3</v>
      </c>
      <c r="H165" s="5">
        <v>-7.9213888072807548E-2</v>
      </c>
      <c r="I165" s="5">
        <v>-6.616008213314979E-3</v>
      </c>
      <c r="J165" s="5">
        <v>-2.0966767966883675E-2</v>
      </c>
      <c r="K165" s="5">
        <v>-6.572563055372271E-3</v>
      </c>
      <c r="L165" s="5">
        <v>-4.0176363130696766E-2</v>
      </c>
      <c r="M165" s="5">
        <v>-1.1832727281070737E-2</v>
      </c>
      <c r="N165" s="5">
        <v>-5.5505716184198507E-2</v>
      </c>
      <c r="O165" s="5">
        <v>-1.6369799424199971E-2</v>
      </c>
      <c r="P165" s="5">
        <v>-9.7606843748015468E-2</v>
      </c>
      <c r="Q165" s="5">
        <v>-1.6996088385669666E-2</v>
      </c>
      <c r="R165" s="5">
        <v>-0.10693109702146138</v>
      </c>
      <c r="S165" s="5">
        <v>-5.7441774414226154E-2</v>
      </c>
      <c r="T165" s="5">
        <v>-7.4362581998515559E-2</v>
      </c>
      <c r="U165" s="5">
        <v>2.3852060586446171E-2</v>
      </c>
      <c r="V165" s="5">
        <v>-1.5874287732006232E-4</v>
      </c>
      <c r="W165" s="5">
        <v>-3.6189338462716991E-2</v>
      </c>
      <c r="X165" s="5">
        <v>-3.6229403375670433E-2</v>
      </c>
      <c r="Y165" s="5">
        <v>5.3645500526967184E-2</v>
      </c>
      <c r="Z165" s="5">
        <v>0.18935210990086235</v>
      </c>
      <c r="AA165" s="5">
        <v>0.16155592293770915</v>
      </c>
      <c r="AB165" s="5">
        <v>-7.8847281519525664E-2</v>
      </c>
      <c r="AC165" s="5">
        <v>3.7479575232613672E-2</v>
      </c>
      <c r="AD165" s="5">
        <v>1.8568831942411308</v>
      </c>
      <c r="AE165" s="5">
        <v>4.9289561842321368E-2</v>
      </c>
      <c r="AF165" s="5">
        <v>0.15233080499158499</v>
      </c>
      <c r="AG165" s="5">
        <v>1.0199856820060169E-2</v>
      </c>
      <c r="AH165" s="5">
        <v>0.15230409482600357</v>
      </c>
      <c r="AI165" s="5">
        <v>2.6302671842689425E-2</v>
      </c>
      <c r="AJ165" s="5">
        <v>0.16138613911342162</v>
      </c>
      <c r="AK165" s="5">
        <v>1.3676743227389441</v>
      </c>
      <c r="AL165" s="5">
        <v>0.37438261353232022</v>
      </c>
      <c r="AM165" s="5">
        <v>4.5437802648478388E-2</v>
      </c>
      <c r="AN165" s="5">
        <v>0.45991516821686107</v>
      </c>
      <c r="AO165" s="5">
        <v>2.8842824430893893E-2</v>
      </c>
      <c r="AP165" s="5">
        <v>3.7777291506033414E-2</v>
      </c>
      <c r="AQ165" s="5">
        <v>4.1680925525722584E-2</v>
      </c>
      <c r="AR165" s="5">
        <v>0.23096057837848721</v>
      </c>
      <c r="AS165" s="5"/>
      <c r="AT165" s="5"/>
      <c r="AU165" s="5"/>
      <c r="AV165" s="5"/>
      <c r="AW165" s="5"/>
      <c r="AX165" s="5"/>
      <c r="AY165" s="5"/>
      <c r="AZ165" s="5"/>
      <c r="BA165" s="5"/>
      <c r="BB165" s="5"/>
    </row>
    <row r="166" spans="1:54" x14ac:dyDescent="0.3">
      <c r="A166" s="5">
        <v>15390</v>
      </c>
      <c r="B166" s="5"/>
      <c r="C166" s="5">
        <v>2.3543776225569863</v>
      </c>
      <c r="D166" s="5">
        <v>-9.2670717726037709E-3</v>
      </c>
      <c r="E166" s="5">
        <v>-2.3433978990927405E-3</v>
      </c>
      <c r="F166" s="5">
        <v>-1.3628966456604979E-2</v>
      </c>
      <c r="G166" s="5">
        <v>-1.0739026714217195E-3</v>
      </c>
      <c r="H166" s="5">
        <v>-7.6699714698506519E-2</v>
      </c>
      <c r="I166" s="5">
        <v>-6.4136456489821275E-3</v>
      </c>
      <c r="J166" s="5">
        <v>-2.0349721360245585E-2</v>
      </c>
      <c r="K166" s="5">
        <v>-6.3867710003113962E-3</v>
      </c>
      <c r="L166" s="5">
        <v>-3.9087543016332153E-2</v>
      </c>
      <c r="M166" s="5">
        <v>-1.1525913257463835E-2</v>
      </c>
      <c r="N166" s="5">
        <v>-5.4131806952204833E-2</v>
      </c>
      <c r="O166" s="5">
        <v>-1.5983948992689307E-2</v>
      </c>
      <c r="P166" s="5">
        <v>-9.5421999027164389E-2</v>
      </c>
      <c r="Q166" s="5">
        <v>-1.6635901750036292E-2</v>
      </c>
      <c r="R166" s="5">
        <v>-0.10479296627945782</v>
      </c>
      <c r="S166" s="5">
        <v>-5.6362251626650241E-2</v>
      </c>
      <c r="T166" s="5">
        <v>-7.3054835114684441E-2</v>
      </c>
      <c r="U166" s="5">
        <v>2.3461516217466429E-2</v>
      </c>
      <c r="V166" s="5">
        <v>-1.5633699059408094E-4</v>
      </c>
      <c r="W166" s="5">
        <v>-3.5685118549738902E-2</v>
      </c>
      <c r="X166" s="5">
        <v>-3.5769128851909554E-2</v>
      </c>
      <c r="Y166" s="5">
        <v>5.3030150109613969E-2</v>
      </c>
      <c r="Z166" s="5">
        <v>0.18741475523533122</v>
      </c>
      <c r="AA166" s="5">
        <v>0.16010404568844214</v>
      </c>
      <c r="AB166" s="5">
        <v>-7.8237265119412064E-2</v>
      </c>
      <c r="AC166" s="5">
        <v>3.7236670919953654E-2</v>
      </c>
      <c r="AD166" s="5">
        <v>1.8471908499255179</v>
      </c>
      <c r="AE166" s="5">
        <v>4.9094732111466047E-2</v>
      </c>
      <c r="AF166" s="5">
        <v>0.15192253452409943</v>
      </c>
      <c r="AG166" s="5">
        <v>1.0185558290397675E-2</v>
      </c>
      <c r="AH166" s="5">
        <v>0.15228616067491654</v>
      </c>
      <c r="AI166" s="5">
        <v>2.633350225385548E-2</v>
      </c>
      <c r="AJ166" s="5">
        <v>0.16178442160356701</v>
      </c>
      <c r="AK166" s="5">
        <v>1.3728298118780959</v>
      </c>
      <c r="AL166" s="5">
        <v>0.37628339878913308</v>
      </c>
      <c r="AM166" s="5">
        <v>4.5728182061144582E-2</v>
      </c>
      <c r="AN166" s="5">
        <v>0.46346126214774597</v>
      </c>
      <c r="AO166" s="5">
        <v>2.9103449040660034E-2</v>
      </c>
      <c r="AP166" s="5">
        <v>3.8168961639406328E-2</v>
      </c>
      <c r="AQ166" s="5">
        <v>4.2168838239570128E-2</v>
      </c>
      <c r="AR166" s="5">
        <v>0.23397465079969706</v>
      </c>
      <c r="AS166" s="5"/>
      <c r="AT166" s="5"/>
      <c r="AU166" s="5"/>
      <c r="AV166" s="5"/>
      <c r="AW166" s="5"/>
      <c r="AX166" s="5"/>
      <c r="AY166" s="5"/>
      <c r="AZ166" s="5"/>
      <c r="BA166" s="5"/>
      <c r="BB166" s="5"/>
    </row>
    <row r="167" spans="1:54" x14ac:dyDescent="0.3">
      <c r="A167" s="5">
        <v>15380</v>
      </c>
      <c r="B167" s="5"/>
      <c r="C167" s="5">
        <v>2.3620758217323243</v>
      </c>
      <c r="D167" s="5">
        <v>-8.9281414706772148E-3</v>
      </c>
      <c r="E167" s="5">
        <v>-2.2603481006551905E-3</v>
      </c>
      <c r="F167" s="5">
        <v>-1.316147237111338E-2</v>
      </c>
      <c r="G167" s="5">
        <v>-1.0382937918892996E-3</v>
      </c>
      <c r="H167" s="5">
        <v>-7.4244517763497442E-2</v>
      </c>
      <c r="I167" s="5">
        <v>-6.2157343836525252E-3</v>
      </c>
      <c r="J167" s="5">
        <v>-1.974532750640786E-2</v>
      </c>
      <c r="K167" s="5">
        <v>-6.2045053353876499E-3</v>
      </c>
      <c r="L167" s="5">
        <v>-3.8017687519010336E-2</v>
      </c>
      <c r="M167" s="5">
        <v>-1.1223950724719257E-2</v>
      </c>
      <c r="N167" s="5">
        <v>-5.2777351403208696E-2</v>
      </c>
      <c r="O167" s="5">
        <v>-1.5602902954392674E-2</v>
      </c>
      <c r="P167" s="5">
        <v>-9.3260489335585423E-2</v>
      </c>
      <c r="Q167" s="5">
        <v>-1.6278897736992891E-2</v>
      </c>
      <c r="R167" s="5">
        <v>-0.10266960054814118</v>
      </c>
      <c r="S167" s="5">
        <v>-5.5287989209444902E-2</v>
      </c>
      <c r="T167" s="5">
        <v>-7.1750641668569398E-2</v>
      </c>
      <c r="U167" s="5">
        <v>2.3071132601296163E-2</v>
      </c>
      <c r="V167" s="5">
        <v>-1.539260998401956E-4</v>
      </c>
      <c r="W167" s="5">
        <v>-3.5178475232286253E-2</v>
      </c>
      <c r="X167" s="5">
        <v>-3.5305247773301615E-2</v>
      </c>
      <c r="Y167" s="5">
        <v>5.2407866882501777E-2</v>
      </c>
      <c r="Z167" s="5">
        <v>0.18544786473796282</v>
      </c>
      <c r="AA167" s="5">
        <v>0.15862312750857374</v>
      </c>
      <c r="AB167" s="5">
        <v>-7.7611438584843123E-2</v>
      </c>
      <c r="AC167" s="5">
        <v>3.698558791518046E-2</v>
      </c>
      <c r="AD167" s="5">
        <v>1.8370661850051433</v>
      </c>
      <c r="AE167" s="5">
        <v>4.8887861744497503E-2</v>
      </c>
      <c r="AF167" s="5">
        <v>0.15147579077110684</v>
      </c>
      <c r="AG167" s="5">
        <v>1.0168632089906954E-2</v>
      </c>
      <c r="AH167" s="5">
        <v>0.15222871840799093</v>
      </c>
      <c r="AI167" s="5">
        <v>2.6357549920459585E-2</v>
      </c>
      <c r="AJ167" s="5">
        <v>0.16214187611950448</v>
      </c>
      <c r="AK167" s="5">
        <v>1.3776506476512698</v>
      </c>
      <c r="AL167" s="5">
        <v>0.37809697516743274</v>
      </c>
      <c r="AM167" s="5">
        <v>4.6008669950707702E-2</v>
      </c>
      <c r="AN167" s="5">
        <v>0.46691587920565236</v>
      </c>
      <c r="AO167" s="5">
        <v>2.9358982630834259E-2</v>
      </c>
      <c r="AP167" s="5">
        <v>3.8554947308784747E-2</v>
      </c>
      <c r="AQ167" s="5">
        <v>4.2651718348290207E-2</v>
      </c>
      <c r="AR167" s="5">
        <v>0.23696856901116831</v>
      </c>
      <c r="AS167" s="5"/>
      <c r="AT167" s="5"/>
      <c r="AU167" s="5"/>
      <c r="AV167" s="5"/>
      <c r="AW167" s="5"/>
      <c r="AX167" s="5"/>
      <c r="AY167" s="5"/>
      <c r="AZ167" s="5"/>
      <c r="BA167" s="5"/>
      <c r="BB167" s="5"/>
    </row>
    <row r="168" spans="1:54" x14ac:dyDescent="0.3">
      <c r="A168" s="5">
        <v>15370</v>
      </c>
      <c r="B168" s="5"/>
      <c r="C168" s="5">
        <v>2.3690780771430173</v>
      </c>
      <c r="D168" s="5">
        <v>-8.5991645126063925E-3</v>
      </c>
      <c r="E168" s="5">
        <v>-2.1796241323978555E-3</v>
      </c>
      <c r="F168" s="5">
        <v>-1.2706424295498753E-2</v>
      </c>
      <c r="G168" s="5">
        <v>-1.0035828916266176E-3</v>
      </c>
      <c r="H168" s="5">
        <v>-7.1847725712142319E-2</v>
      </c>
      <c r="I168" s="5">
        <v>-6.0222428122230004E-3</v>
      </c>
      <c r="J168" s="5">
        <v>-1.9153532453284557E-2</v>
      </c>
      <c r="K168" s="5">
        <v>-6.0257621338563943E-3</v>
      </c>
      <c r="L168" s="5">
        <v>-3.696684311533914E-2</v>
      </c>
      <c r="M168" s="5">
        <v>-1.092687158762938E-2</v>
      </c>
      <c r="N168" s="5">
        <v>-5.1442573115717413E-2</v>
      </c>
      <c r="O168" s="5">
        <v>-1.5226745762968877E-2</v>
      </c>
      <c r="P168" s="5">
        <v>-9.1122909778895964E-2</v>
      </c>
      <c r="Q168" s="5">
        <v>-1.5925192755983749E-2</v>
      </c>
      <c r="R168" s="5">
        <v>-0.10056179364319535</v>
      </c>
      <c r="S168" s="5">
        <v>-5.4219436834838167E-2</v>
      </c>
      <c r="T168" s="5">
        <v>-7.0450601883280353E-2</v>
      </c>
      <c r="U168" s="5">
        <v>2.2681104417057774E-2</v>
      </c>
      <c r="V168" s="5">
        <v>-1.5151149217796386E-4</v>
      </c>
      <c r="W168" s="5">
        <v>-3.466969510830601E-2</v>
      </c>
      <c r="X168" s="5">
        <v>-3.4838035658709833E-2</v>
      </c>
      <c r="Y168" s="5">
        <v>5.177903570314054E-2</v>
      </c>
      <c r="Z168" s="5">
        <v>0.18345269513529414</v>
      </c>
      <c r="AA168" s="5">
        <v>0.15711413832251792</v>
      </c>
      <c r="AB168" s="5">
        <v>-7.6970218582914599E-2</v>
      </c>
      <c r="AC168" s="5">
        <v>3.6726494508858995E-2</v>
      </c>
      <c r="AD168" s="5">
        <v>1.8265159432677067</v>
      </c>
      <c r="AE168" s="5">
        <v>4.8669084835707185E-2</v>
      </c>
      <c r="AF168" s="5">
        <v>0.15099084306949145</v>
      </c>
      <c r="AG168" s="5">
        <v>1.0149086239892198E-2</v>
      </c>
      <c r="AH168" s="5">
        <v>0.15213173569721708</v>
      </c>
      <c r="AI168" s="5">
        <v>2.6374782876835097E-2</v>
      </c>
      <c r="AJ168" s="5">
        <v>0.1624581460379701</v>
      </c>
      <c r="AK168" s="5">
        <v>1.3821324777140713</v>
      </c>
      <c r="AL168" s="5">
        <v>0.37982180048959902</v>
      </c>
      <c r="AM168" s="5">
        <v>4.6279038829249351E-2</v>
      </c>
      <c r="AN168" s="5">
        <v>0.47027633816303427</v>
      </c>
      <c r="AO168" s="5">
        <v>2.9609235583295666E-2</v>
      </c>
      <c r="AP168" s="5">
        <v>3.8934975595121671E-2</v>
      </c>
      <c r="AQ168" s="5">
        <v>4.312924220390725E-2</v>
      </c>
      <c r="AR168" s="5">
        <v>0.23994044385965901</v>
      </c>
      <c r="AS168" s="5"/>
      <c r="AT168" s="5"/>
      <c r="AU168" s="5"/>
      <c r="AV168" s="5"/>
      <c r="AW168" s="5"/>
      <c r="AX168" s="5"/>
      <c r="AY168" s="5"/>
      <c r="AZ168" s="5"/>
      <c r="BA168" s="5"/>
      <c r="BB168" s="5"/>
    </row>
    <row r="169" spans="1:54" x14ac:dyDescent="0.3">
      <c r="A169" s="5">
        <v>15360</v>
      </c>
      <c r="B169" s="5"/>
      <c r="C169" s="5">
        <v>2.3753825601263894</v>
      </c>
      <c r="D169" s="5">
        <v>-8.2799530785420371E-3</v>
      </c>
      <c r="E169" s="5">
        <v>-2.1011867075439255E-3</v>
      </c>
      <c r="F169" s="5">
        <v>-1.2263637933736322E-2</v>
      </c>
      <c r="G169" s="5">
        <v>-9.6975865778216948E-4</v>
      </c>
      <c r="H169" s="5">
        <v>-6.9508740672692471E-2</v>
      </c>
      <c r="I169" s="5">
        <v>-5.833136953257159E-3</v>
      </c>
      <c r="J169" s="5">
        <v>-1.8574274374571813E-2</v>
      </c>
      <c r="K169" s="5">
        <v>-5.8505349560513901E-3</v>
      </c>
      <c r="L169" s="5">
        <v>-3.5935040995555362E-2</v>
      </c>
      <c r="M169" s="5">
        <v>-1.0634703361680807E-2</v>
      </c>
      <c r="N169" s="5">
        <v>-5.012767598268858E-2</v>
      </c>
      <c r="O169" s="5">
        <v>-1.4855556428712743E-2</v>
      </c>
      <c r="P169" s="5">
        <v>-8.9009825650541344E-2</v>
      </c>
      <c r="Q169" s="5">
        <v>-1.5574898555487987E-2</v>
      </c>
      <c r="R169" s="5">
        <v>-9.8470313740546364E-2</v>
      </c>
      <c r="S169" s="5">
        <v>-5.3157032522394232E-2</v>
      </c>
      <c r="T169" s="5">
        <v>-6.9155303767002255E-2</v>
      </c>
      <c r="U169" s="5">
        <v>2.2291623368826695E-2</v>
      </c>
      <c r="V169" s="5">
        <v>-1.4909444123743207E-4</v>
      </c>
      <c r="W169" s="5">
        <v>-3.4159063122411723E-2</v>
      </c>
      <c r="X169" s="5">
        <v>-3.4367767755330444E-2</v>
      </c>
      <c r="Y169" s="5">
        <v>5.114404298362115E-2</v>
      </c>
      <c r="Z169" s="5">
        <v>0.18143051511732106</v>
      </c>
      <c r="AA169" s="5">
        <v>0.15557806333551244</v>
      </c>
      <c r="AB169" s="5">
        <v>-7.6314031456349379E-2</v>
      </c>
      <c r="AC169" s="5">
        <v>3.6459564506075279E-2</v>
      </c>
      <c r="AD169" s="5">
        <v>1.8155471794631997</v>
      </c>
      <c r="AE169" s="5">
        <v>4.8438544517846086E-2</v>
      </c>
      <c r="AF169" s="5">
        <v>0.15046799039784367</v>
      </c>
      <c r="AG169" s="5">
        <v>1.012693081064534E-2</v>
      </c>
      <c r="AH169" s="5">
        <v>0.15199521099572566</v>
      </c>
      <c r="AI169" s="5">
        <v>2.6385174369120558E-2</v>
      </c>
      <c r="AJ169" s="5">
        <v>0.16273290523506795</v>
      </c>
      <c r="AK169" s="5">
        <v>1.3862711885836903</v>
      </c>
      <c r="AL169" s="5">
        <v>0.3814563906997035</v>
      </c>
      <c r="AM169" s="5">
        <v>4.6539067159458887E-2</v>
      </c>
      <c r="AN169" s="5">
        <v>0.47354000472758767</v>
      </c>
      <c r="AO169" s="5">
        <v>2.9854020266004654E-2</v>
      </c>
      <c r="AP169" s="5">
        <v>3.9308774780991054E-2</v>
      </c>
      <c r="AQ169" s="5">
        <v>4.3601085800599029E-2</v>
      </c>
      <c r="AR169" s="5">
        <v>0.2428883742480536</v>
      </c>
      <c r="AS169" s="5"/>
      <c r="AT169" s="5"/>
      <c r="AU169" s="5"/>
      <c r="AV169" s="5"/>
      <c r="AW169" s="5"/>
      <c r="AX169" s="5"/>
      <c r="AY169" s="5"/>
      <c r="AZ169" s="5"/>
      <c r="BA169" s="5"/>
      <c r="BB169" s="5"/>
    </row>
    <row r="170" spans="1:54" x14ac:dyDescent="0.3">
      <c r="A170" s="5">
        <v>15350</v>
      </c>
      <c r="B170" s="5"/>
      <c r="C170" s="5">
        <v>2.38098792107444</v>
      </c>
      <c r="D170" s="5">
        <v>-7.9703186186887258E-3</v>
      </c>
      <c r="E170" s="5">
        <v>-2.0249961599307182E-3</v>
      </c>
      <c r="F170" s="5">
        <v>-1.1832925854431879E-2</v>
      </c>
      <c r="G170" s="5">
        <v>-9.368094722060074E-4</v>
      </c>
      <c r="H170" s="5">
        <v>-6.7226939796484059E-2</v>
      </c>
      <c r="I170" s="5">
        <v>-5.6483805475288362E-3</v>
      </c>
      <c r="J170" s="5">
        <v>-1.8007483837140657E-2</v>
      </c>
      <c r="K170" s="5">
        <v>-5.6788149186521499E-3</v>
      </c>
      <c r="L170" s="5">
        <v>-3.4922297397153024E-2</v>
      </c>
      <c r="M170" s="5">
        <v>-1.0347469245189879E-2</v>
      </c>
      <c r="N170" s="5">
        <v>-4.8832844431221864E-2</v>
      </c>
      <c r="O170" s="5">
        <v>-1.4489408550096417E-2</v>
      </c>
      <c r="P170" s="5">
        <v>-8.6921772435252204E-2</v>
      </c>
      <c r="Q170" s="5">
        <v>-1.5228122194326723E-2</v>
      </c>
      <c r="R170" s="5">
        <v>-9.6395903031965519E-2</v>
      </c>
      <c r="S170" s="5">
        <v>-5.2101202378021017E-2</v>
      </c>
      <c r="T170" s="5">
        <v>-6.7865322693384272E-2</v>
      </c>
      <c r="U170" s="5">
        <v>2.1902878030390129E-2</v>
      </c>
      <c r="V170" s="5">
        <v>-1.4667620602640732E-4</v>
      </c>
      <c r="W170" s="5">
        <v>-3.3646862293631993E-2</v>
      </c>
      <c r="X170" s="5">
        <v>-3.3894718760686594E-2</v>
      </c>
      <c r="Y170" s="5">
        <v>5.0503276283229891E-2</v>
      </c>
      <c r="Z170" s="5">
        <v>0.17938260395614575</v>
      </c>
      <c r="AA170" s="5">
        <v>0.15401590193650244</v>
      </c>
      <c r="AB170" s="5">
        <v>-7.5643312742622343E-2</v>
      </c>
      <c r="AC170" s="5">
        <v>3.6184977030072799E-2</v>
      </c>
      <c r="AD170" s="5">
        <v>1.8041672514391336</v>
      </c>
      <c r="AE170" s="5">
        <v>4.8196392808664043E-2</v>
      </c>
      <c r="AF170" s="5">
        <v>0.14990756108683453</v>
      </c>
      <c r="AG170" s="5">
        <v>1.0102177915029259E-2</v>
      </c>
      <c r="AH170" s="5">
        <v>0.15181917364004477</v>
      </c>
      <c r="AI170" s="5">
        <v>2.638870290700427E-2</v>
      </c>
      <c r="AJ170" s="5">
        <v>0.16296585860669321</v>
      </c>
      <c r="AK170" s="5">
        <v>1.3900629116695846</v>
      </c>
      <c r="AL170" s="5">
        <v>0.38299932191785113</v>
      </c>
      <c r="AM170" s="5">
        <v>4.6788539646547132E-2</v>
      </c>
      <c r="AN170" s="5">
        <v>0.4767042948482792</v>
      </c>
      <c r="AO170" s="5">
        <v>3.0093151256468997E-2</v>
      </c>
      <c r="AP170" s="5">
        <v>3.9676074655589796E-2</v>
      </c>
      <c r="AQ170" s="5">
        <v>4.4066925113978341E-2</v>
      </c>
      <c r="AR170" s="5">
        <v>0.24581044896547749</v>
      </c>
      <c r="AS170" s="5"/>
      <c r="AT170" s="5"/>
      <c r="AU170" s="5"/>
      <c r="AV170" s="5"/>
      <c r="AW170" s="5"/>
      <c r="AX170" s="5"/>
      <c r="AY170" s="5"/>
      <c r="AZ170" s="5"/>
      <c r="BA170" s="5"/>
      <c r="BB170" s="5"/>
    </row>
    <row r="171" spans="1:54" x14ac:dyDescent="0.3">
      <c r="A171" s="5">
        <v>15340</v>
      </c>
      <c r="B171" s="5"/>
      <c r="C171" s="5">
        <v>2.3858932902260257</v>
      </c>
      <c r="D171" s="5">
        <v>-7.6700720619718903E-3</v>
      </c>
      <c r="E171" s="5">
        <v>-1.9510124950923764E-3</v>
      </c>
      <c r="F171" s="5">
        <v>-1.141409777227083E-2</v>
      </c>
      <c r="G171" s="5">
        <v>-9.047234320178763E-4</v>
      </c>
      <c r="H171" s="5">
        <v>-6.5001676590830448E-2</v>
      </c>
      <c r="I171" s="5">
        <v>-5.4679351567643144E-3</v>
      </c>
      <c r="J171" s="5">
        <v>-1.745308407106232E-2</v>
      </c>
      <c r="K171" s="5">
        <v>-5.5105907653061701E-3</v>
      </c>
      <c r="L171" s="5">
        <v>-3.3928613949419123E-2</v>
      </c>
      <c r="M171" s="5">
        <v>-1.0065188195241749E-2</v>
      </c>
      <c r="N171" s="5">
        <v>-4.755824366201801E-2</v>
      </c>
      <c r="O171" s="5">
        <v>-1.4128370351468193E-2</v>
      </c>
      <c r="P171" s="5">
        <v>-8.4859255849819001E-2</v>
      </c>
      <c r="Q171" s="5">
        <v>-1.4884966019355132E-2</v>
      </c>
      <c r="R171" s="5">
        <v>-9.4339277418871548E-2</v>
      </c>
      <c r="S171" s="5">
        <v>-5.1052360351844531E-2</v>
      </c>
      <c r="T171" s="5">
        <v>-6.658122100356384E-2</v>
      </c>
      <c r="U171" s="5">
        <v>2.1515053695873886E-2</v>
      </c>
      <c r="V171" s="5">
        <v>-1.44258029828784E-4</v>
      </c>
      <c r="W171" s="5">
        <v>-3.3133373448276007E-2</v>
      </c>
      <c r="X171" s="5">
        <v>-3.341916254770113E-2</v>
      </c>
      <c r="Y171" s="5">
        <v>4.985712390257286E-2</v>
      </c>
      <c r="Z171" s="5">
        <v>0.1773102501194305</v>
      </c>
      <c r="AA171" s="5">
        <v>0.15242866658807486</v>
      </c>
      <c r="AB171" s="5">
        <v>-7.4958506682954965E-2</v>
      </c>
      <c r="AC171" s="5">
        <v>3.5902916319475967E-2</v>
      </c>
      <c r="AD171" s="5">
        <v>1.7923838118918229</v>
      </c>
      <c r="AE171" s="5">
        <v>4.7942790445894827E-2</v>
      </c>
      <c r="AF171" s="5">
        <v>0.14930991249101877</v>
      </c>
      <c r="AG171" s="5">
        <v>1.0074841699383719E-2</v>
      </c>
      <c r="AH171" s="5">
        <v>0.15160368391248236</v>
      </c>
      <c r="AI171" s="5">
        <v>2.6385352308866055E-2</v>
      </c>
      <c r="AJ171" s="5">
        <v>0.1631567425517963</v>
      </c>
      <c r="AK171" s="5">
        <v>1.3935040290309071</v>
      </c>
      <c r="AL171" s="5">
        <v>0.38444923243449586</v>
      </c>
      <c r="AM171" s="5">
        <v>4.7027247525037535E-2</v>
      </c>
      <c r="AN171" s="5">
        <v>0.47976667799458561</v>
      </c>
      <c r="AO171" s="5">
        <v>3.032644556526078E-2</v>
      </c>
      <c r="AP171" s="5">
        <v>4.0036606822212932E-2</v>
      </c>
      <c r="AQ171" s="5">
        <v>4.4526436445836266E-2</v>
      </c>
      <c r="AR171" s="5">
        <v>0.24870474856270053</v>
      </c>
      <c r="AS171" s="5"/>
      <c r="AT171" s="5"/>
      <c r="AU171" s="5"/>
      <c r="AV171" s="5"/>
      <c r="AW171" s="5"/>
      <c r="AX171" s="5"/>
      <c r="AY171" s="5"/>
      <c r="AZ171" s="5"/>
      <c r="BA171" s="5"/>
      <c r="BB171" s="5"/>
    </row>
    <row r="172" spans="1:54" x14ac:dyDescent="0.3">
      <c r="A172" s="5">
        <v>15330</v>
      </c>
      <c r="B172" s="5"/>
      <c r="C172" s="5">
        <v>2.3900982779589088</v>
      </c>
      <c r="D172" s="5">
        <v>-7.3790240185473048E-3</v>
      </c>
      <c r="E172" s="5">
        <v>-1.8791954401398254E-3</v>
      </c>
      <c r="F172" s="5">
        <v>-1.1006960824452554E-2</v>
      </c>
      <c r="G172" s="5">
        <v>-8.7348836992687544E-4</v>
      </c>
      <c r="H172" s="5">
        <v>-6.2832282243803175E-2</v>
      </c>
      <c r="I172" s="5">
        <v>-5.2917602624312924E-3</v>
      </c>
      <c r="J172" s="5">
        <v>-1.6910991241799393E-2</v>
      </c>
      <c r="K172" s="5">
        <v>-5.3458489384694257E-3</v>
      </c>
      <c r="L172" s="5">
        <v>-3.2953978028117933E-2</v>
      </c>
      <c r="M172" s="5">
        <v>-9.7878750072385931E-3</v>
      </c>
      <c r="N172" s="5">
        <v>-4.6304019907852059E-2</v>
      </c>
      <c r="O172" s="5">
        <v>-1.3772504726738471E-2</v>
      </c>
      <c r="P172" s="5">
        <v>-8.2822751920474738E-2</v>
      </c>
      <c r="Q172" s="5">
        <v>-1.4545527649467904E-2</v>
      </c>
      <c r="R172" s="5">
        <v>-9.2301126244219142E-2</v>
      </c>
      <c r="S172" s="5">
        <v>-5.0010908015059932E-2</v>
      </c>
      <c r="T172" s="5">
        <v>-6.5303547630149422E-2</v>
      </c>
      <c r="U172" s="5">
        <v>2.1128332236399164E-2</v>
      </c>
      <c r="V172" s="5">
        <v>-1.418411391352914E-4</v>
      </c>
      <c r="W172" s="5">
        <v>-3.2618874958276686E-2</v>
      </c>
      <c r="X172" s="5">
        <v>-3.2941371893244545E-2</v>
      </c>
      <c r="Y172" s="5">
        <v>4.9205974479823354E-2</v>
      </c>
      <c r="Z172" s="5">
        <v>0.1752147498808215</v>
      </c>
      <c r="AA172" s="5">
        <v>0.15081738170521206</v>
      </c>
      <c r="AB172" s="5">
        <v>-7.4260065721966001E-2</v>
      </c>
      <c r="AC172" s="5">
        <v>3.5613571519424139E-2</v>
      </c>
      <c r="AD172" s="5">
        <v>1.780204799746586</v>
      </c>
      <c r="AE172" s="5">
        <v>4.7677906710929821E-2</v>
      </c>
      <c r="AF172" s="5">
        <v>0.14867543062248428</v>
      </c>
      <c r="AG172" s="5">
        <v>1.0044938331758485E-2</v>
      </c>
      <c r="AH172" s="5">
        <v>0.15134883306333843</v>
      </c>
      <c r="AI172" s="5">
        <v>2.6375111740203561E-2</v>
      </c>
      <c r="AJ172" s="5">
        <v>0.16330532541744391</v>
      </c>
      <c r="AK172" s="5">
        <v>1.3965911788491296</v>
      </c>
      <c r="AL172" s="5">
        <v>0.38580482464095578</v>
      </c>
      <c r="AM172" s="5">
        <v>4.7254988839919528E-2</v>
      </c>
      <c r="AN172" s="5">
        <v>0.48272468040338545</v>
      </c>
      <c r="AO172" s="5">
        <v>3.0553722859227826E-2</v>
      </c>
      <c r="AP172" s="5">
        <v>4.0390105007749491E-2</v>
      </c>
      <c r="AQ172" s="5">
        <v>4.4979296773884056E-2</v>
      </c>
      <c r="AR172" s="5">
        <v>0.25156934727065239</v>
      </c>
      <c r="AS172" s="5"/>
      <c r="AT172" s="5"/>
      <c r="AU172" s="5"/>
      <c r="AV172" s="5"/>
      <c r="AW172" s="5"/>
      <c r="AX172" s="5"/>
      <c r="AY172" s="5"/>
      <c r="AZ172" s="5"/>
      <c r="BA172" s="5"/>
      <c r="BB172" s="5"/>
    </row>
    <row r="173" spans="1:54" x14ac:dyDescent="0.3">
      <c r="A173" s="5">
        <v>15320</v>
      </c>
      <c r="B173" s="5"/>
      <c r="C173" s="5">
        <v>2.3936029745804572</v>
      </c>
      <c r="D173" s="5">
        <v>-7.096984976050544E-3</v>
      </c>
      <c r="E173" s="5">
        <v>-1.8095044924013239E-3</v>
      </c>
      <c r="F173" s="5">
        <v>-1.0611319841848628E-2</v>
      </c>
      <c r="G173" s="5">
        <v>-8.430918742795187E-4</v>
      </c>
      <c r="H173" s="5">
        <v>-6.0718066939159057E-2</v>
      </c>
      <c r="I173" s="5">
        <v>-5.1198133644269738E-3</v>
      </c>
      <c r="J173" s="5">
        <v>-1.6381114724103283E-2</v>
      </c>
      <c r="K173" s="5">
        <v>-5.1845736523287887E-3</v>
      </c>
      <c r="L173" s="5">
        <v>-3.1998363119568524E-2</v>
      </c>
      <c r="M173" s="5">
        <v>-9.5155403978604176E-3</v>
      </c>
      <c r="N173" s="5">
        <v>-4.507030071029091E-2</v>
      </c>
      <c r="O173" s="5">
        <v>-1.3421869288872337E-2</v>
      </c>
      <c r="P173" s="5">
        <v>-8.0812707096118888E-2</v>
      </c>
      <c r="Q173" s="5">
        <v>-1.4209899965839542E-2</v>
      </c>
      <c r="R173" s="5">
        <v>-9.028211206229772E-2</v>
      </c>
      <c r="S173" s="5">
        <v>-4.8977234355825586E-2</v>
      </c>
      <c r="T173" s="5">
        <v>-6.4032837743458401E-2</v>
      </c>
      <c r="U173" s="5">
        <v>2.0742891962916753E-2</v>
      </c>
      <c r="V173" s="5">
        <v>-1.3942674260795544E-4</v>
      </c>
      <c r="W173" s="5">
        <v>-3.2103642485362668E-2</v>
      </c>
      <c r="X173" s="5">
        <v>-3.2461618210547764E-2</v>
      </c>
      <c r="Y173" s="5">
        <v>4.8550216589700441E-2</v>
      </c>
      <c r="Z173" s="5">
        <v>0.1730974059295019</v>
      </c>
      <c r="AA173" s="5">
        <v>0.14918308252464696</v>
      </c>
      <c r="AB173" s="5">
        <v>-7.354844999878106E-2</v>
      </c>
      <c r="AC173" s="5">
        <v>3.5317136466950581E-2</v>
      </c>
      <c r="AD173" s="5">
        <v>1.7676384311804469</v>
      </c>
      <c r="AE173" s="5">
        <v>4.7401919241447002E-2</v>
      </c>
      <c r="AF173" s="5">
        <v>0.14800452974684203</v>
      </c>
      <c r="AG173" s="5">
        <v>1.0012485987482818E-2</v>
      </c>
      <c r="AH173" s="5">
        <v>0.15105474329272123</v>
      </c>
      <c r="AI173" s="5">
        <v>2.6357975745242474E-2</v>
      </c>
      <c r="AJ173" s="5">
        <v>0.16341140790469727</v>
      </c>
      <c r="AK173" s="5">
        <v>1.3993212606047736</v>
      </c>
      <c r="AL173" s="5">
        <v>0.38706486689244091</v>
      </c>
      <c r="AM173" s="5">
        <v>4.7471568721654187E-2</v>
      </c>
      <c r="AN173" s="5">
        <v>0.48557588828793224</v>
      </c>
      <c r="AO173" s="5">
        <v>3.0774805684038842E-2</v>
      </c>
      <c r="AP173" s="5">
        <v>4.0736305373734974E-2</v>
      </c>
      <c r="AQ173" s="5">
        <v>4.5425184106018965E-2</v>
      </c>
      <c r="AR173" s="5">
        <v>0.25440231495975391</v>
      </c>
      <c r="AS173" s="5"/>
      <c r="AT173" s="5"/>
      <c r="AU173" s="5"/>
      <c r="AV173" s="5"/>
      <c r="AW173" s="5"/>
      <c r="AX173" s="5"/>
      <c r="AY173" s="5"/>
      <c r="AZ173" s="5"/>
      <c r="BA173" s="5"/>
      <c r="BB173" s="5"/>
    </row>
    <row r="174" spans="1:54" x14ac:dyDescent="0.3">
      <c r="A174" s="5">
        <v>15310</v>
      </c>
      <c r="B174" s="5"/>
      <c r="C174" s="5">
        <v>2.396407949616405</v>
      </c>
      <c r="D174" s="5">
        <v>-6.8237654894980184E-3</v>
      </c>
      <c r="E174" s="5">
        <v>-1.7418989667901019E-3</v>
      </c>
      <c r="F174" s="5">
        <v>-1.0226977614641456E-2</v>
      </c>
      <c r="G174" s="5">
        <v>-8.1352130881428533E-4</v>
      </c>
      <c r="H174" s="5">
        <v>-5.8658321159730874E-2</v>
      </c>
      <c r="I174" s="5">
        <v>-4.9520500795204696E-3</v>
      </c>
      <c r="J174" s="5">
        <v>-1.5863357377168028E-2</v>
      </c>
      <c r="K174" s="5">
        <v>-5.0267469666719451E-3</v>
      </c>
      <c r="L174" s="5">
        <v>-3.1061729193354915E-2</v>
      </c>
      <c r="M174" s="5">
        <v>-9.2481910912415935E-3</v>
      </c>
      <c r="N174" s="5">
        <v>-4.3857195213866232E-2</v>
      </c>
      <c r="O174" s="5">
        <v>-1.3076516425003609E-2</v>
      </c>
      <c r="P174" s="5">
        <v>-7.8829538396566548E-2</v>
      </c>
      <c r="Q174" s="5">
        <v>-1.3878171108308319E-2</v>
      </c>
      <c r="R174" s="5">
        <v>-8.8282870446196718E-2</v>
      </c>
      <c r="S174" s="5">
        <v>-4.7951715594240059E-2</v>
      </c>
      <c r="T174" s="5">
        <v>-6.2769612420250059E-2</v>
      </c>
      <c r="U174" s="5">
        <v>2.0358907495353622E-2</v>
      </c>
      <c r="V174" s="5">
        <v>-1.3701603007950348E-4</v>
      </c>
      <c r="W174" s="5">
        <v>-3.1587948731397038E-2</v>
      </c>
      <c r="X174" s="5">
        <v>-3.1980171285858797E-2</v>
      </c>
      <c r="Y174" s="5">
        <v>4.7890238345774591E-2</v>
      </c>
      <c r="Z174" s="5">
        <v>0.1709595259810231</v>
      </c>
      <c r="AA174" s="5">
        <v>0.14752681396660478</v>
      </c>
      <c r="AB174" s="5">
        <v>-7.282412683041746E-2</v>
      </c>
      <c r="AC174" s="5">
        <v>3.5013809470951597E-2</v>
      </c>
      <c r="AD174" s="5">
        <v>1.7546931903015537</v>
      </c>
      <c r="AE174" s="5">
        <v>4.7115013833279602E-2</v>
      </c>
      <c r="AF174" s="5">
        <v>0.14729765194211614</v>
      </c>
      <c r="AG174" s="5">
        <v>9.9775048320856433E-3</v>
      </c>
      <c r="AH174" s="5">
        <v>0.15072156769181788</v>
      </c>
      <c r="AI174" s="5">
        <v>2.6333944271641561E-2</v>
      </c>
      <c r="AJ174" s="5">
        <v>0.16347482343438918</v>
      </c>
      <c r="AK174" s="5">
        <v>1.4016914399475735</v>
      </c>
      <c r="AL174" s="5">
        <v>0.38822819529998243</v>
      </c>
      <c r="AM174" s="5">
        <v>4.7676799654528437E-2</v>
      </c>
      <c r="AN174" s="5">
        <v>0.48831795100332337</v>
      </c>
      <c r="AO174" s="5">
        <v>3.0989519685699109E-2</v>
      </c>
      <c r="AP174" s="5">
        <v>4.1074946828486412E-2</v>
      </c>
      <c r="AQ174" s="5">
        <v>4.586377783861887E-2</v>
      </c>
      <c r="AR174" s="5">
        <v>0.25720171913762235</v>
      </c>
      <c r="AS174" s="5"/>
      <c r="AT174" s="5"/>
      <c r="AU174" s="5"/>
      <c r="AV174" s="5"/>
      <c r="AW174" s="5"/>
      <c r="AX174" s="5"/>
      <c r="AY174" s="5"/>
      <c r="AZ174" s="5"/>
      <c r="BA174" s="5"/>
      <c r="BB174" s="5"/>
    </row>
    <row r="175" spans="1:54" x14ac:dyDescent="0.3">
      <c r="A175" s="5">
        <v>15300</v>
      </c>
      <c r="B175" s="5"/>
      <c r="C175" s="5">
        <v>2.3985142505978687</v>
      </c>
      <c r="D175" s="5">
        <v>-6.5591763647647721E-3</v>
      </c>
      <c r="E175" s="5">
        <v>-1.6763380418689353E-3</v>
      </c>
      <c r="F175" s="5">
        <v>-9.8537351522157805E-3</v>
      </c>
      <c r="G175" s="5">
        <v>-7.8476383210194459E-4</v>
      </c>
      <c r="H175" s="5">
        <v>-5.6652316977664832E-2</v>
      </c>
      <c r="I175" s="5">
        <v>-4.7884242394102368E-3</v>
      </c>
      <c r="J175" s="5">
        <v>-1.5357615820596596E-2</v>
      </c>
      <c r="K175" s="5">
        <v>-4.8723488615709434E-3</v>
      </c>
      <c r="L175" s="5">
        <v>-3.0144023082910233E-2</v>
      </c>
      <c r="M175" s="5">
        <v>-8.9858299081619387E-3</v>
      </c>
      <c r="N175" s="5">
        <v>-4.2664794476900234E-2</v>
      </c>
      <c r="O175" s="5">
        <v>-1.2736493356977616E-2</v>
      </c>
      <c r="P175" s="5">
        <v>-7.6873633594958288E-2</v>
      </c>
      <c r="Q175" s="5">
        <v>-1.3550424477805018E-2</v>
      </c>
      <c r="R175" s="5">
        <v>-8.6304009832633144E-2</v>
      </c>
      <c r="S175" s="5">
        <v>-4.693471501640311E-2</v>
      </c>
      <c r="T175" s="5">
        <v>-6.1514378335158548E-2</v>
      </c>
      <c r="U175" s="5">
        <v>1.9976549638196044E-2</v>
      </c>
      <c r="V175" s="5">
        <v>-1.3461017158885154E-4</v>
      </c>
      <c r="W175" s="5">
        <v>-3.1072063195203316E-2</v>
      </c>
      <c r="X175" s="5">
        <v>-3.149729901971203E-2</v>
      </c>
      <c r="Y175" s="5">
        <v>4.7226427006691996E-2</v>
      </c>
      <c r="Z175" s="5">
        <v>0.16880242139155424</v>
      </c>
      <c r="AA175" s="5">
        <v>0.14584962949073255</v>
      </c>
      <c r="AB175" s="5">
        <v>-7.2087570188272554E-2</v>
      </c>
      <c r="AC175" s="5">
        <v>3.4703793087099179E-2</v>
      </c>
      <c r="AD175" s="5">
        <v>1.7413778195001679</v>
      </c>
      <c r="AE175" s="5">
        <v>4.6817384231832126E-2</v>
      </c>
      <c r="AF175" s="5">
        <v>0.14655526662116508</v>
      </c>
      <c r="AG175" s="5">
        <v>9.9400170015854321E-3</v>
      </c>
      <c r="AH175" s="5">
        <v>0.15034949014354074</v>
      </c>
      <c r="AI175" s="5">
        <v>2.6303022688215733E-2</v>
      </c>
      <c r="AJ175" s="5">
        <v>0.16349543847195031</v>
      </c>
      <c r="AK175" s="5">
        <v>1.4036991532498875</v>
      </c>
      <c r="AL175" s="5">
        <v>0.38929371544775199</v>
      </c>
      <c r="AM175" s="5">
        <v>4.7870501737858936E-2</v>
      </c>
      <c r="AN175" s="5">
        <v>0.49094858416290837</v>
      </c>
      <c r="AO175" s="5">
        <v>3.1197693830668709E-2</v>
      </c>
      <c r="AP175" s="5">
        <v>4.1405771339836583E-2</v>
      </c>
      <c r="AQ175" s="5">
        <v>4.6294759118356024E-2</v>
      </c>
      <c r="AR175" s="5">
        <v>0.25996562698261649</v>
      </c>
      <c r="AS175" s="5"/>
      <c r="AT175" s="5"/>
      <c r="AU175" s="5"/>
      <c r="AV175" s="5"/>
      <c r="AW175" s="5"/>
      <c r="AX175" s="5"/>
      <c r="AY175" s="5"/>
      <c r="AZ175" s="5"/>
      <c r="BA175" s="5"/>
      <c r="BB175" s="5"/>
    </row>
    <row r="176" spans="1:54" x14ac:dyDescent="0.3">
      <c r="A176" s="5">
        <v>15290</v>
      </c>
      <c r="B176" s="5"/>
      <c r="C176" s="5">
        <v>2.3999234013474262</v>
      </c>
      <c r="D176" s="5">
        <v>-6.3030288355784923E-3</v>
      </c>
      <c r="E176" s="5">
        <v>-1.6127808045843374E-3</v>
      </c>
      <c r="F176" s="5">
        <v>-9.4913919370928565E-3</v>
      </c>
      <c r="G176" s="5">
        <v>-7.5680641665178551E-4</v>
      </c>
      <c r="H176" s="5">
        <v>-5.4699309329955335E-2</v>
      </c>
      <c r="I176" s="5">
        <v>-4.6288879882602834E-3</v>
      </c>
      <c r="J176" s="5">
        <v>-1.4863780710747634E-2</v>
      </c>
      <c r="K176" s="5">
        <v>-4.721357312747915E-3</v>
      </c>
      <c r="L176" s="5">
        <v>-2.9245178873223671E-2</v>
      </c>
      <c r="M176" s="5">
        <v>-8.7284558580532044E-3</v>
      </c>
      <c r="N176" s="5">
        <v>-4.1493171798167382E-2</v>
      </c>
      <c r="O176" s="5">
        <v>-1.2401842207124118E-2</v>
      </c>
      <c r="P176" s="5">
        <v>-7.4945351433422333E-2</v>
      </c>
      <c r="Q176" s="5">
        <v>-1.3226738744717786E-2</v>
      </c>
      <c r="R176" s="5">
        <v>-8.4346111403774737E-2</v>
      </c>
      <c r="S176" s="5">
        <v>-4.5926582827525944E-2</v>
      </c>
      <c r="T176" s="5">
        <v>-6.0267627474988109E-2</v>
      </c>
      <c r="U176" s="5">
        <v>1.9595985262618486E-2</v>
      </c>
      <c r="V176" s="5">
        <v>-1.3221031645375281E-4</v>
      </c>
      <c r="W176" s="5">
        <v>-3.0556251936189976E-2</v>
      </c>
      <c r="X176" s="5">
        <v>-3.1013267173167915E-2</v>
      </c>
      <c r="Y176" s="5">
        <v>4.6559168586893164E-2</v>
      </c>
      <c r="Z176" s="5">
        <v>0.16662740577766771</v>
      </c>
      <c r="AA176" s="5">
        <v>0.14415258994801972</v>
      </c>
      <c r="AB176" s="5">
        <v>-7.1339260168553728E-2</v>
      </c>
      <c r="AC176" s="5">
        <v>3.4387293888060583E-2</v>
      </c>
      <c r="AD176" s="5">
        <v>1.7277013094866625</v>
      </c>
      <c r="AE176" s="5">
        <v>4.6509231913367054E-2</v>
      </c>
      <c r="AF176" s="5">
        <v>0.14577787001833295</v>
      </c>
      <c r="AG176" s="5">
        <v>9.9000465801738491E-3</v>
      </c>
      <c r="AH176" s="5">
        <v>0.14993872518254653</v>
      </c>
      <c r="AI176" s="5">
        <v>2.6265221795612533E-2</v>
      </c>
      <c r="AJ176" s="5">
        <v>0.1634731528105027</v>
      </c>
      <c r="AK176" s="5">
        <v>1.4053421118336362</v>
      </c>
      <c r="AL176" s="5">
        <v>0.39026040403235812</v>
      </c>
      <c r="AM176" s="5">
        <v>4.8052502939554292E-2</v>
      </c>
      <c r="AN176" s="5">
        <v>0.49346557270006575</v>
      </c>
      <c r="AO176" s="5">
        <v>3.1399160624211851E-2</v>
      </c>
      <c r="AP176" s="5">
        <v>4.1728524247973436E-2</v>
      </c>
      <c r="AQ176" s="5">
        <v>4.6717811207004405E-2</v>
      </c>
      <c r="AR176" s="5">
        <v>0.26269210741057153</v>
      </c>
      <c r="AS176" s="5"/>
      <c r="AT176" s="5"/>
      <c r="AU176" s="5"/>
      <c r="AV176" s="5"/>
      <c r="AW176" s="5"/>
      <c r="AX176" s="5"/>
      <c r="AY176" s="5"/>
      <c r="AZ176" s="5"/>
      <c r="BA176" s="5"/>
      <c r="BB176" s="5"/>
    </row>
    <row r="177" spans="1:54" x14ac:dyDescent="0.3">
      <c r="A177" s="5">
        <v>15280</v>
      </c>
      <c r="B177" s="5"/>
      <c r="C177" s="5">
        <v>2.4006373997658574</v>
      </c>
      <c r="D177" s="5">
        <v>-6.055134733980512E-3</v>
      </c>
      <c r="E177" s="5">
        <v>-1.5511862936467048E-3</v>
      </c>
      <c r="F177" s="5">
        <v>-9.139746172712012E-3</v>
      </c>
      <c r="G177" s="5">
        <v>-7.2963586766540108E-4</v>
      </c>
      <c r="H177" s="5">
        <v>-5.279853727779367E-2</v>
      </c>
      <c r="I177" s="5">
        <v>-4.4733918795839059E-3</v>
      </c>
      <c r="J177" s="5">
        <v>-1.438173701703975E-2</v>
      </c>
      <c r="K177" s="5">
        <v>-4.5737483674935311E-3</v>
      </c>
      <c r="L177" s="5">
        <v>-2.8365118294919306E-2</v>
      </c>
      <c r="M177" s="5">
        <v>-8.4760642336180782E-3</v>
      </c>
      <c r="N177" s="5">
        <v>-4.0342383058564135E-2</v>
      </c>
      <c r="O177" s="5">
        <v>-1.207260006905646E-2</v>
      </c>
      <c r="P177" s="5">
        <v>-7.3045021871036245E-2</v>
      </c>
      <c r="Q177" s="5">
        <v>-1.2907187863076283E-2</v>
      </c>
      <c r="R177" s="5">
        <v>-8.2409729005630733E-2</v>
      </c>
      <c r="S177" s="5">
        <v>-4.4927656024029372E-2</v>
      </c>
      <c r="T177" s="5">
        <v>-5.9029836875981942E-2</v>
      </c>
      <c r="U177" s="5">
        <v>1.9217377195254601E-2</v>
      </c>
      <c r="V177" s="5">
        <v>-1.2981759238159872E-4</v>
      </c>
      <c r="W177" s="5">
        <v>-3.0040777345064652E-2</v>
      </c>
      <c r="X177" s="5">
        <v>-3.0528339119369408E-2</v>
      </c>
      <c r="Y177" s="5">
        <v>4.5888847472392615E-2</v>
      </c>
      <c r="Z177" s="5">
        <v>0.16443579364376193</v>
      </c>
      <c r="AA177" s="5">
        <v>0.14243676243050643</v>
      </c>
      <c r="AB177" s="5">
        <v>-7.0579682457499113E-2</v>
      </c>
      <c r="AC177" s="5">
        <v>3.406452222939528E-2</v>
      </c>
      <c r="AD177" s="5">
        <v>1.7136728890325568</v>
      </c>
      <c r="AE177" s="5">
        <v>4.6190765856508539E-2</v>
      </c>
      <c r="AF177" s="5">
        <v>0.14496598464109767</v>
      </c>
      <c r="AG177" s="5">
        <v>9.8576195753220745E-3</v>
      </c>
      <c r="AH177" s="5">
        <v>0.14948951781469871</v>
      </c>
      <c r="AI177" s="5">
        <v>2.6220557829890263E-2</v>
      </c>
      <c r="AJ177" s="5">
        <v>0.16340789981151102</v>
      </c>
      <c r="AK177" s="5">
        <v>1.4066183058616064</v>
      </c>
      <c r="AL177" s="5">
        <v>0.39112731042081944</v>
      </c>
      <c r="AM177" s="5">
        <v>4.8222639341555018E-2</v>
      </c>
      <c r="AN177" s="5">
        <v>0.49586677386984246</v>
      </c>
      <c r="AO177" s="5">
        <v>3.159375632660677E-2</v>
      </c>
      <c r="AP177" s="5">
        <v>4.2042954577886697E-2</v>
      </c>
      <c r="AQ177" s="5">
        <v>4.7132619848701263E-2</v>
      </c>
      <c r="AR177" s="5">
        <v>0.2653792331719429</v>
      </c>
      <c r="AS177" s="5"/>
      <c r="AT177" s="5"/>
      <c r="AU177" s="5"/>
      <c r="AV177" s="5"/>
      <c r="AW177" s="5"/>
      <c r="AX177" s="5"/>
      <c r="AY177" s="5"/>
      <c r="AZ177" s="5"/>
      <c r="BA177" s="5"/>
      <c r="BB177" s="5"/>
    </row>
    <row r="178" spans="1:54" x14ac:dyDescent="0.3">
      <c r="A178" s="5">
        <v>15270</v>
      </c>
      <c r="B178" s="5"/>
      <c r="C178" s="5">
        <v>2.4006587151217755</v>
      </c>
      <c r="D178" s="5">
        <v>-5.8153066542194105E-3</v>
      </c>
      <c r="E178" s="5">
        <v>-1.491513541535288E-3</v>
      </c>
      <c r="F178" s="5">
        <v>-8.7985950248831764E-3</v>
      </c>
      <c r="G178" s="5">
        <v>-7.0323884142045958E-4</v>
      </c>
      <c r="H178" s="5">
        <v>-5.0949225248316285E-2</v>
      </c>
      <c r="I178" s="5">
        <v>-4.3218849723483232E-3</v>
      </c>
      <c r="J178" s="5">
        <v>-1.3911364297801123E-2</v>
      </c>
      <c r="K178" s="5">
        <v>-4.4294962210100087E-3</v>
      </c>
      <c r="L178" s="5">
        <v>-2.750375112396115E-2</v>
      </c>
      <c r="M178" s="5">
        <v>-8.2286467078615342E-3</v>
      </c>
      <c r="N178" s="5">
        <v>-3.9212467076948733E-2</v>
      </c>
      <c r="O178" s="5">
        <v>-1.1748799083287726E-2</v>
      </c>
      <c r="P178" s="5">
        <v>-7.1172946363097331E-2</v>
      </c>
      <c r="Q178" s="5">
        <v>-1.2591841090428716E-2</v>
      </c>
      <c r="R178" s="5">
        <v>-8.0495389102525669E-2</v>
      </c>
      <c r="S178" s="5">
        <v>-4.3938258284529484E-2</v>
      </c>
      <c r="T178" s="5">
        <v>-5.7801468384145391E-2</v>
      </c>
      <c r="U178" s="5">
        <v>1.884088411369551E-2</v>
      </c>
      <c r="V178" s="5">
        <v>-1.2743310461928848E-4</v>
      </c>
      <c r="W178" s="5">
        <v>-2.9525897921916573E-2</v>
      </c>
      <c r="X178" s="5">
        <v>-3.0042775600747158E-2</v>
      </c>
      <c r="Y178" s="5">
        <v>4.5215846042172034E-2</v>
      </c>
      <c r="Z178" s="5">
        <v>0.16222889901919268</v>
      </c>
      <c r="AA178" s="5">
        <v>0.14070321912057832</v>
      </c>
      <c r="AB178" s="5">
        <v>-6.9809327792240167E-2</v>
      </c>
      <c r="AC178" s="5">
        <v>3.3735692011507314E-2</v>
      </c>
      <c r="AD178" s="5">
        <v>1.699302014431106</v>
      </c>
      <c r="AE178" s="5">
        <v>4.5862202304322988E-2</v>
      </c>
      <c r="AF178" s="5">
        <v>0.14412015868754605</v>
      </c>
      <c r="AG178" s="5">
        <v>9.8127638903433307E-3</v>
      </c>
      <c r="AH178" s="5">
        <v>0.14900214329612005</v>
      </c>
      <c r="AI178" s="5">
        <v>2.6169052458958536E-2</v>
      </c>
      <c r="AJ178" s="5">
        <v>0.16329964660235419</v>
      </c>
      <c r="AK178" s="5">
        <v>1.4075260078844611</v>
      </c>
      <c r="AL178" s="5">
        <v>0.39189355812403259</v>
      </c>
      <c r="AM178" s="5">
        <v>4.8380755376676764E-2</v>
      </c>
      <c r="AN178" s="5">
        <v>0.49815012018497251</v>
      </c>
      <c r="AO178" s="5">
        <v>3.1781321166841812E-2</v>
      </c>
      <c r="AP178" s="5">
        <v>4.2348815350912755E-2</v>
      </c>
      <c r="AQ178" s="5">
        <v>4.7538873639108997E-2</v>
      </c>
      <c r="AR178" s="5">
        <v>0.2680250829764908</v>
      </c>
      <c r="AS178" s="5"/>
      <c r="AT178" s="5"/>
      <c r="AU178" s="5"/>
      <c r="AV178" s="5"/>
      <c r="AW178" s="5"/>
      <c r="AX178" s="5"/>
      <c r="AY178" s="5"/>
      <c r="AZ178" s="5"/>
      <c r="BA178" s="5"/>
      <c r="BB178" s="5"/>
    </row>
    <row r="179" spans="1:54" x14ac:dyDescent="0.3">
      <c r="A179" s="5">
        <v>15260</v>
      </c>
      <c r="B179" s="5"/>
      <c r="C179" s="5">
        <v>2.3999902848471626</v>
      </c>
      <c r="D179" s="5">
        <v>-5.583358110053927E-3</v>
      </c>
      <c r="E179" s="5">
        <v>-1.4337216151102449E-3</v>
      </c>
      <c r="F179" s="5">
        <v>-8.4677348567480087E-3</v>
      </c>
      <c r="G179" s="5">
        <v>-6.7760186326827382E-4</v>
      </c>
      <c r="H179" s="5">
        <v>-4.9150584257410306E-2</v>
      </c>
      <c r="I179" s="5">
        <v>-4.1743149261780329E-3</v>
      </c>
      <c r="J179" s="5">
        <v>-1.3452536975263548E-2</v>
      </c>
      <c r="K179" s="5">
        <v>-4.2885732930538272E-3</v>
      </c>
      <c r="L179" s="5">
        <v>-2.6660975586250885E-2</v>
      </c>
      <c r="M179" s="5">
        <v>-7.9861914333316502E-3</v>
      </c>
      <c r="N179" s="5">
        <v>-3.8103445979306524E-2</v>
      </c>
      <c r="O179" s="5">
        <v>-1.1430466517451375E-2</v>
      </c>
      <c r="P179" s="5">
        <v>-6.9329398170672046E-2</v>
      </c>
      <c r="Q179" s="5">
        <v>-1.2280763013279425E-2</v>
      </c>
      <c r="R179" s="5">
        <v>-7.8603590767114789E-2</v>
      </c>
      <c r="S179" s="5">
        <v>-4.2958699879578427E-2</v>
      </c>
      <c r="T179" s="5">
        <v>-5.6582968438651057E-2</v>
      </c>
      <c r="U179" s="5">
        <v>1.8466660448785657E-2</v>
      </c>
      <c r="V179" s="5">
        <v>-1.2505793514300251E-4</v>
      </c>
      <c r="W179" s="5">
        <v>-2.9011868061930585E-2</v>
      </c>
      <c r="X179" s="5">
        <v>-2.9556834492196177E-2</v>
      </c>
      <c r="Y179" s="5">
        <v>4.4540544295726528E-2</v>
      </c>
      <c r="Z179" s="5">
        <v>0.16000803410715761</v>
      </c>
      <c r="AA179" s="5">
        <v>0.1389530361416412</v>
      </c>
      <c r="AB179" s="5">
        <v>-6.9028691418167268E-2</v>
      </c>
      <c r="AC179" s="5">
        <v>3.340102043803711E-2</v>
      </c>
      <c r="AD179" s="5">
        <v>1.6845983586945077</v>
      </c>
      <c r="AE179" s="5">
        <v>4.5523764517358747E-2</v>
      </c>
      <c r="AF179" s="5">
        <v>0.14324096543057277</v>
      </c>
      <c r="AG179" s="5">
        <v>9.7655092944503568E-3</v>
      </c>
      <c r="AH179" s="5">
        <v>0.14847690687205722</v>
      </c>
      <c r="AI179" s="5">
        <v>2.6110732771855095E-2</v>
      </c>
      <c r="AJ179" s="5">
        <v>0.16314839423025676</v>
      </c>
      <c r="AK179" s="5">
        <v>1.4080637760354064</v>
      </c>
      <c r="AL179" s="5">
        <v>0.39255834618267826</v>
      </c>
      <c r="AM179" s="5">
        <v>4.8526704056397162E-2</v>
      </c>
      <c r="AN179" s="5">
        <v>0.50031362228085463</v>
      </c>
      <c r="AO179" s="5">
        <v>3.1961699553423775E-2</v>
      </c>
      <c r="AP179" s="5">
        <v>4.2645863894865764E-2</v>
      </c>
      <c r="AQ179" s="5">
        <v>4.7936264395912392E-2</v>
      </c>
      <c r="AR179" s="5">
        <v>0.27062774364253883</v>
      </c>
      <c r="AS179" s="5"/>
      <c r="AT179" s="5"/>
      <c r="AU179" s="5"/>
      <c r="AV179" s="5"/>
      <c r="AW179" s="5"/>
      <c r="AX179" s="5"/>
      <c r="AY179" s="5"/>
      <c r="AZ179" s="5"/>
      <c r="BA179" s="5"/>
      <c r="BB179" s="5"/>
    </row>
    <row r="180" spans="1:54" x14ac:dyDescent="0.3">
      <c r="A180" s="5">
        <v>15250</v>
      </c>
      <c r="B180" s="5"/>
      <c r="C180" s="5">
        <v>2.3986355108424382</v>
      </c>
      <c r="D180" s="5">
        <v>-5.359103685454337E-3</v>
      </c>
      <c r="E180" s="5">
        <v>-1.3777696548168655E-3</v>
      </c>
      <c r="F180" s="5">
        <v>-8.1469614571044145E-3</v>
      </c>
      <c r="G180" s="5">
        <v>-6.5271134523009532E-4</v>
      </c>
      <c r="H180" s="5">
        <v>-4.7401813112300357E-2</v>
      </c>
      <c r="I180" s="5">
        <v>-4.0306280955399714E-3</v>
      </c>
      <c r="J180" s="5">
        <v>-1.3005124609311417E-2</v>
      </c>
      <c r="K180" s="5">
        <v>-4.1509503047552363E-3</v>
      </c>
      <c r="L180" s="5">
        <v>-2.5836678766389082E-2</v>
      </c>
      <c r="M180" s="5">
        <v>-7.7486831433701501E-3</v>
      </c>
      <c r="N180" s="5">
        <v>-3.7015325580389065E-2</v>
      </c>
      <c r="O180" s="5">
        <v>-1.1117624850907873E-2</v>
      </c>
      <c r="P180" s="5">
        <v>-6.7514622699360205E-2</v>
      </c>
      <c r="Q180" s="5">
        <v>-1.1974013577945058E-2</v>
      </c>
      <c r="R180" s="5">
        <v>-7.6734805705344036E-2</v>
      </c>
      <c r="S180" s="5">
        <v>-4.1989277600003025E-2</v>
      </c>
      <c r="T180" s="5">
        <v>-5.5374767878317556E-2</v>
      </c>
      <c r="U180" s="5">
        <v>1.8094856293773314E-2</v>
      </c>
      <c r="V180" s="5">
        <v>-1.2269314188863382E-4</v>
      </c>
      <c r="W180" s="5">
        <v>-2.849893784897569E-2</v>
      </c>
      <c r="X180" s="5">
        <v>-2.9070770570529147E-2</v>
      </c>
      <c r="Y180" s="5">
        <v>4.3863319487285293E-2</v>
      </c>
      <c r="Z180" s="5">
        <v>0.15777450794734188</v>
      </c>
      <c r="AA180" s="5">
        <v>0.13718729241194577</v>
      </c>
      <c r="AB180" s="5">
        <v>-6.8238272543659648E-2</v>
      </c>
      <c r="AC180" s="5">
        <v>3.3060727771083161E-2</v>
      </c>
      <c r="AD180" s="5">
        <v>1.6695718005052136</v>
      </c>
      <c r="AE180" s="5">
        <v>4.5175682518038378E-2</v>
      </c>
      <c r="AF180" s="5">
        <v>0.14232900256976064</v>
      </c>
      <c r="AG180" s="5">
        <v>9.7158873903507009E-3</v>
      </c>
      <c r="AH180" s="5">
        <v>0.14791414347585094</v>
      </c>
      <c r="AI180" s="5">
        <v>2.6045631260845914E-2</v>
      </c>
      <c r="AJ180" s="5">
        <v>0.16295417777209459</v>
      </c>
      <c r="AK180" s="5">
        <v>1.4082304568650132</v>
      </c>
      <c r="AL180" s="5">
        <v>0.39312095046264595</v>
      </c>
      <c r="AM180" s="5">
        <v>4.8660347189135776E-2</v>
      </c>
      <c r="AN180" s="5">
        <v>0.50235537170413724</v>
      </c>
      <c r="AO180" s="5">
        <v>3.2134740281926047E-2</v>
      </c>
      <c r="AP180" s="5">
        <v>4.2933862152236942E-2</v>
      </c>
      <c r="AQ180" s="5">
        <v>4.8324487530073193E-2</v>
      </c>
      <c r="AR180" s="5">
        <v>0.2731853122677162</v>
      </c>
      <c r="AS180" s="5"/>
      <c r="AT180" s="5"/>
      <c r="AU180" s="5"/>
      <c r="AV180" s="5"/>
      <c r="AW180" s="5"/>
      <c r="AX180" s="5"/>
      <c r="AY180" s="5"/>
      <c r="AZ180" s="5"/>
      <c r="BA180" s="5"/>
      <c r="BB180" s="5"/>
    </row>
    <row r="181" spans="1:54" x14ac:dyDescent="0.3">
      <c r="A181" s="5">
        <v>15240</v>
      </c>
      <c r="B181" s="5"/>
      <c r="C181" s="5">
        <v>2.3965982552954745</v>
      </c>
      <c r="D181" s="5">
        <v>-5.1423591787039934E-3</v>
      </c>
      <c r="E181" s="5">
        <v>-1.3236169124699962E-3</v>
      </c>
      <c r="F181" s="5">
        <v>-7.8360702619657222E-3</v>
      </c>
      <c r="G181" s="5">
        <v>-6.2855360317802468E-4</v>
      </c>
      <c r="H181" s="5">
        <v>-4.5702099592716837E-2</v>
      </c>
      <c r="I181" s="5">
        <v>-3.8907696227977809E-3</v>
      </c>
      <c r="J181" s="5">
        <v>-1.2568992169610086E-2</v>
      </c>
      <c r="K181" s="5">
        <v>-4.016596355494755E-3</v>
      </c>
      <c r="L181" s="5">
        <v>-2.5030737019880085E-2</v>
      </c>
      <c r="M181" s="5">
        <v>-7.5161032551721825E-3</v>
      </c>
      <c r="N181" s="5">
        <v>-3.5948095776971986E-2</v>
      </c>
      <c r="O181" s="5">
        <v>-1.081029186351741E-2</v>
      </c>
      <c r="P181" s="5">
        <v>-6.5728837866179848E-2</v>
      </c>
      <c r="Q181" s="5">
        <v>-1.1671648126681509E-2</v>
      </c>
      <c r="R181" s="5">
        <v>-7.4889478315706567E-2</v>
      </c>
      <c r="S181" s="5">
        <v>-4.1030274703642795E-2</v>
      </c>
      <c r="T181" s="5">
        <v>-5.417728177111468E-2</v>
      </c>
      <c r="U181" s="5">
        <v>1.7725617320361941E-2</v>
      </c>
      <c r="V181" s="5">
        <v>-1.2033975802354987E-4</v>
      </c>
      <c r="W181" s="5">
        <v>-2.7987352857299901E-2</v>
      </c>
      <c r="X181" s="5">
        <v>-2.8584835290499971E-2</v>
      </c>
      <c r="Y181" s="5">
        <v>4.3184545767216961E-2</v>
      </c>
      <c r="Z181" s="5">
        <v>0.15552962509429694</v>
      </c>
      <c r="AA181" s="5">
        <v>0.13540706850333367</v>
      </c>
      <c r="AB181" s="5">
        <v>-6.7438573793043105E-2</v>
      </c>
      <c r="AC181" s="5">
        <v>3.2715037083647133E-2</v>
      </c>
      <c r="AD181" s="5">
        <v>1.6542324129392696</v>
      </c>
      <c r="AE181" s="5">
        <v>4.4818192826818017E-2</v>
      </c>
      <c r="AF181" s="5">
        <v>0.14138489155196021</v>
      </c>
      <c r="AG181" s="5">
        <v>9.6639315794279559E-3</v>
      </c>
      <c r="AH181" s="5">
        <v>0.14731421738838571</v>
      </c>
      <c r="AI181" s="5">
        <v>2.5973785796348531E-2</v>
      </c>
      <c r="AJ181" s="5">
        <v>0.16271706639967112</v>
      </c>
      <c r="AK181" s="5">
        <v>1.4080251878093371</v>
      </c>
      <c r="AL181" s="5">
        <v>0.39358072485719664</v>
      </c>
      <c r="AM181" s="5">
        <v>4.8781555588590611E-2</v>
      </c>
      <c r="AN181" s="5">
        <v>0.5042735436196345</v>
      </c>
      <c r="AO181" s="5">
        <v>3.2300296738904222E-2</v>
      </c>
      <c r="AP181" s="5">
        <v>4.3212576985940512E-2</v>
      </c>
      <c r="AQ181" s="5">
        <v>4.8703242417254523E-2</v>
      </c>
      <c r="AR181" s="5">
        <v>0.275695898418024</v>
      </c>
      <c r="AS181" s="5"/>
      <c r="AT181" s="5"/>
      <c r="AU181" s="5"/>
      <c r="AV181" s="5"/>
      <c r="AW181" s="5"/>
      <c r="AX181" s="5"/>
      <c r="AY181" s="5"/>
      <c r="AZ181" s="5"/>
      <c r="BA181" s="5"/>
      <c r="BB181" s="5"/>
    </row>
    <row r="182" spans="1:54" x14ac:dyDescent="0.3">
      <c r="A182" s="5">
        <v>15230</v>
      </c>
      <c r="B182" s="5"/>
      <c r="C182" s="5">
        <v>2.3938828360196163</v>
      </c>
      <c r="D182" s="5">
        <v>-4.9329417399125493E-3</v>
      </c>
      <c r="E182" s="5">
        <v>-1.2712227876095288E-3</v>
      </c>
      <c r="F182" s="5">
        <v>-7.5348565692396592E-3</v>
      </c>
      <c r="G182" s="5">
        <v>-6.051148735878657E-4</v>
      </c>
      <c r="H182" s="5">
        <v>-4.4050621609513604E-2</v>
      </c>
      <c r="I182" s="5">
        <v>-3.7546835300286035E-3</v>
      </c>
      <c r="J182" s="5">
        <v>-1.2144000305747738E-2</v>
      </c>
      <c r="K182" s="5">
        <v>-3.8854789997193038E-3</v>
      </c>
      <c r="L182" s="5">
        <v>-2.4243016388076161E-2</v>
      </c>
      <c r="M182" s="5">
        <v>-7.2884299744564269E-3</v>
      </c>
      <c r="N182" s="5">
        <v>-3.4901730951874863E-2</v>
      </c>
      <c r="O182" s="5">
        <v>-1.0508480728354898E-2</v>
      </c>
      <c r="P182" s="5">
        <v>-6.3972234493446453E-2</v>
      </c>
      <c r="Q182" s="5">
        <v>-1.1373717438926555E-2</v>
      </c>
      <c r="R182" s="5">
        <v>-7.3068025782096396E-2</v>
      </c>
      <c r="S182" s="5">
        <v>-4.0081960880269454E-2</v>
      </c>
      <c r="T182" s="5">
        <v>-5.2990909266597705E-2</v>
      </c>
      <c r="U182" s="5">
        <v>1.7359084701693419E-2</v>
      </c>
      <c r="V182" s="5">
        <v>-1.1799879126027379E-4</v>
      </c>
      <c r="W182" s="5">
        <v>-2.7477353961541152E-2</v>
      </c>
      <c r="X182" s="5">
        <v>-2.8099276567675895E-2</v>
      </c>
      <c r="Y182" s="5">
        <v>4.2504593831107787E-2</v>
      </c>
      <c r="Z182" s="5">
        <v>0.15327468431348193</v>
      </c>
      <c r="AA182" s="5">
        <v>0.13361344550664361</v>
      </c>
      <c r="AB182" s="5">
        <v>-6.6630100658638836E-2</v>
      </c>
      <c r="AC182" s="5">
        <v>3.2364174009701888E-2</v>
      </c>
      <c r="AD182" s="5">
        <v>1.6385904519800132</v>
      </c>
      <c r="AE182" s="5">
        <v>4.4451538190539083E-2</v>
      </c>
      <c r="AF182" s="5">
        <v>0.14040927686164634</v>
      </c>
      <c r="AG182" s="5">
        <v>9.6096770245610325E-3</v>
      </c>
      <c r="AH182" s="5">
        <v>0.14667752185846267</v>
      </c>
      <c r="AI182" s="5">
        <v>2.5895239594692292E-2</v>
      </c>
      <c r="AJ182" s="5">
        <v>0.16243716340013642</v>
      </c>
      <c r="AK182" s="5">
        <v>1.4074473992850962</v>
      </c>
      <c r="AL182" s="5">
        <v>0.39393710239323665</v>
      </c>
      <c r="AM182" s="5">
        <v>4.8890209271709721E-2</v>
      </c>
      <c r="AN182" s="5">
        <v>0.50606639943039622</v>
      </c>
      <c r="AO182" s="5">
        <v>3.2458227101808637E-2</v>
      </c>
      <c r="AP182" s="5">
        <v>4.3481780482081983E-2</v>
      </c>
      <c r="AQ182" s="5">
        <v>4.9072232768817975E-2</v>
      </c>
      <c r="AR182" s="5">
        <v>0.27815762633197899</v>
      </c>
      <c r="AS182" s="5"/>
      <c r="AT182" s="5"/>
      <c r="AU182" s="5"/>
      <c r="AV182" s="5"/>
      <c r="AW182" s="5"/>
      <c r="AX182" s="5"/>
      <c r="AY182" s="5"/>
      <c r="AZ182" s="5"/>
      <c r="BA182" s="5"/>
      <c r="BB182" s="5"/>
    </row>
    <row r="183" spans="1:54" x14ac:dyDescent="0.3">
      <c r="A183" s="5">
        <v>15220</v>
      </c>
      <c r="B183" s="5"/>
      <c r="C183" s="5">
        <v>2.3904940213164605</v>
      </c>
      <c r="D183" s="5">
        <v>-4.7306700019649674E-3</v>
      </c>
      <c r="E183" s="5">
        <v>-1.2205468624206554E-3</v>
      </c>
      <c r="F183" s="5">
        <v>-7.243115746430555E-3</v>
      </c>
      <c r="G183" s="5">
        <v>-5.8238132985208378E-4</v>
      </c>
      <c r="H183" s="5">
        <v>-4.2446548339676718E-2</v>
      </c>
      <c r="I183" s="5">
        <v>-3.6223128094999071E-3</v>
      </c>
      <c r="J183" s="5">
        <v>-1.1730005615041044E-2</v>
      </c>
      <c r="K183" s="5">
        <v>-3.7575643235841392E-3</v>
      </c>
      <c r="L183" s="5">
        <v>-2.3473373015165177E-2</v>
      </c>
      <c r="M183" s="5">
        <v>-7.0656384015495999E-3</v>
      </c>
      <c r="N183" s="5">
        <v>-3.3876190387884732E-2</v>
      </c>
      <c r="O183" s="5">
        <v>-1.0212200108141115E-2</v>
      </c>
      <c r="P183" s="5">
        <v>-6.2244976728497034E-2</v>
      </c>
      <c r="Q183" s="5">
        <v>-1.1080267777497233E-2</v>
      </c>
      <c r="R183" s="5">
        <v>-7.1270838199512368E-2</v>
      </c>
      <c r="S183" s="5">
        <v>-3.9144592234433936E-2</v>
      </c>
      <c r="T183" s="5">
        <v>-5.1816033471147202E-2</v>
      </c>
      <c r="U183" s="5">
        <v>1.6995395042281626E-2</v>
      </c>
      <c r="V183" s="5">
        <v>-1.1567122321259803E-4</v>
      </c>
      <c r="W183" s="5">
        <v>-2.6969177155249695E-2</v>
      </c>
      <c r="X183" s="5">
        <v>-2.7614338568421104E-2</v>
      </c>
      <c r="Y183" s="5">
        <v>4.1823830576985979E-2</v>
      </c>
      <c r="Z183" s="5">
        <v>0.15101097729685026</v>
      </c>
      <c r="AA183" s="5">
        <v>0.13180750390550006</v>
      </c>
      <c r="AB183" s="5">
        <v>-6.5813360952763827E-2</v>
      </c>
      <c r="AC183" s="5">
        <v>3.2008366492283197E-2</v>
      </c>
      <c r="AD183" s="5">
        <v>1.6226563448407614</v>
      </c>
      <c r="AE183" s="5">
        <v>4.4075967303413642E-2</v>
      </c>
      <c r="AF183" s="5">
        <v>0.13940282528218431</v>
      </c>
      <c r="AG183" s="5">
        <v>9.5531606106385464E-3</v>
      </c>
      <c r="AH183" s="5">
        <v>0.14600447868461464</v>
      </c>
      <c r="AI183" s="5">
        <v>2.5810041178742048E-2</v>
      </c>
      <c r="AJ183" s="5">
        <v>0.16211460615130704</v>
      </c>
      <c r="AK183" s="5">
        <v>1.4064968164063094</v>
      </c>
      <c r="AL183" s="5">
        <v>0.39418959623922745</v>
      </c>
      <c r="AM183" s="5">
        <v>4.8986197645890059E-2</v>
      </c>
      <c r="AN183" s="5">
        <v>0.50773228930585912</v>
      </c>
      <c r="AO183" s="5">
        <v>3.2608394534527865E-2</v>
      </c>
      <c r="AP183" s="5">
        <v>4.3741250249223165E-2</v>
      </c>
      <c r="AQ183" s="5">
        <v>4.943116700178711E-2</v>
      </c>
      <c r="AR183" s="5">
        <v>0.28056863713648034</v>
      </c>
      <c r="AS183" s="5"/>
      <c r="AT183" s="5"/>
      <c r="AU183" s="5"/>
      <c r="AV183" s="5"/>
      <c r="AW183" s="5"/>
      <c r="AX183" s="5"/>
      <c r="AY183" s="5"/>
      <c r="AZ183" s="5"/>
      <c r="BA183" s="5"/>
      <c r="BB183" s="5"/>
    </row>
    <row r="184" spans="1:54" x14ac:dyDescent="0.3">
      <c r="A184" s="5">
        <v>15210</v>
      </c>
      <c r="B184" s="5"/>
      <c r="C184" s="5">
        <v>2.3864370243698678</v>
      </c>
      <c r="D184" s="5">
        <v>-4.535364204940032E-3</v>
      </c>
      <c r="E184" s="5">
        <v>-1.1715489352150921E-3</v>
      </c>
      <c r="F184" s="5">
        <v>-6.9606434312807584E-3</v>
      </c>
      <c r="G184" s="5">
        <v>-5.603390981423447E-4</v>
      </c>
      <c r="H184" s="5">
        <v>-4.0889041336738617E-2</v>
      </c>
      <c r="I184" s="5">
        <v>-3.4935995127096768E-3</v>
      </c>
      <c r="J184" s="5">
        <v>-1.1326860907666611E-2</v>
      </c>
      <c r="K184" s="5">
        <v>-3.6328170213096194E-3</v>
      </c>
      <c r="L184" s="5">
        <v>-2.2721653566518212E-2</v>
      </c>
      <c r="M184" s="5">
        <v>-6.8477006386892369E-3</v>
      </c>
      <c r="N184" s="5">
        <v>-3.2871418690727815E-2</v>
      </c>
      <c r="O184" s="5">
        <v>-9.921454255161952E-3</v>
      </c>
      <c r="P184" s="5">
        <v>-6.0547202488084727E-2</v>
      </c>
      <c r="Q184" s="5">
        <v>-1.079134093957421E-2</v>
      </c>
      <c r="R184" s="5">
        <v>-6.9498278731819338E-2</v>
      </c>
      <c r="S184" s="5">
        <v>-3.8218411285960305E-2</v>
      </c>
      <c r="T184" s="5">
        <v>-5.0653021345837365E-2</v>
      </c>
      <c r="U184" s="5">
        <v>1.6634680314903848E-2</v>
      </c>
      <c r="V184" s="5">
        <v>-1.1335800879454817E-4</v>
      </c>
      <c r="W184" s="5">
        <v>-2.64630533781001E-2</v>
      </c>
      <c r="X184" s="5">
        <v>-2.7130261507239989E-2</v>
      </c>
      <c r="Y184" s="5">
        <v>4.1142618771145348E-2</v>
      </c>
      <c r="Z184" s="5">
        <v>0.1487397873998175</v>
      </c>
      <c r="AA184" s="5">
        <v>0.12999032246018655</v>
      </c>
      <c r="AB184" s="5">
        <v>-6.4988864260540236E-2</v>
      </c>
      <c r="AC184" s="5">
        <v>3.1647844530009059E-2</v>
      </c>
      <c r="AD184" s="5">
        <v>1.6064406781154914</v>
      </c>
      <c r="AE184" s="5">
        <v>4.3691734521098688E-2</v>
      </c>
      <c r="AF184" s="5">
        <v>0.13836622512919244</v>
      </c>
      <c r="AG184" s="5">
        <v>9.4944209028292419E-3</v>
      </c>
      <c r="AH184" s="5">
        <v>0.1452955377589546</v>
      </c>
      <c r="AI184" s="5">
        <v>2.5718244331425381E-2</v>
      </c>
      <c r="AJ184" s="5">
        <v>0.16174956605172325</v>
      </c>
      <c r="AK184" s="5">
        <v>1.4051734603174801</v>
      </c>
      <c r="AL184" s="5">
        <v>0.39433780061242313</v>
      </c>
      <c r="AM184" s="5">
        <v>4.9069419685013445E-2</v>
      </c>
      <c r="AN184" s="5">
        <v>0.50926965461311424</v>
      </c>
      <c r="AO184" s="5">
        <v>3.2750667378199164E-2</v>
      </c>
      <c r="AP184" s="5">
        <v>4.3990769713616276E-2</v>
      </c>
      <c r="AQ184" s="5">
        <v>4.9779758607166602E-2</v>
      </c>
      <c r="AR184" s="5">
        <v>0.28292709107099595</v>
      </c>
      <c r="AS184" s="5"/>
      <c r="AT184" s="5"/>
      <c r="AU184" s="5"/>
      <c r="AV184" s="5"/>
      <c r="AW184" s="5"/>
      <c r="AX184" s="5"/>
      <c r="AY184" s="5"/>
      <c r="AZ184" s="5"/>
      <c r="BA184" s="5"/>
      <c r="BB184" s="5"/>
    </row>
    <row r="185" spans="1:54" x14ac:dyDescent="0.3">
      <c r="A185" s="5">
        <v>15200</v>
      </c>
      <c r="B185" s="5"/>
      <c r="C185" s="5">
        <v>2.3817174971782951</v>
      </c>
      <c r="D185" s="5">
        <v>-4.3468463140426111E-3</v>
      </c>
      <c r="E185" s="5">
        <v>-1.124189052472426E-3</v>
      </c>
      <c r="F185" s="5">
        <v>-6.6872357252837191E-3</v>
      </c>
      <c r="G185" s="5">
        <v>-5.3897427281218919E-4</v>
      </c>
      <c r="H185" s="5">
        <v>-3.937725561568127E-2</v>
      </c>
      <c r="I185" s="5">
        <v>-3.3684848378983819E-3</v>
      </c>
      <c r="J185" s="5">
        <v>-1.0934415468794605E-2</v>
      </c>
      <c r="K185" s="5">
        <v>-3.5112004711457092E-3</v>
      </c>
      <c r="L185" s="5">
        <v>-2.1987695647733327E-2</v>
      </c>
      <c r="M185" s="5">
        <v>-6.6345858983537414E-3</v>
      </c>
      <c r="N185" s="5">
        <v>-3.1887346220234383E-2</v>
      </c>
      <c r="O185" s="5">
        <v>-9.6362431144471593E-3</v>
      </c>
      <c r="P185" s="5">
        <v>-5.8879023926248497E-2</v>
      </c>
      <c r="Q185" s="5">
        <v>-1.0506974312301508E-2</v>
      </c>
      <c r="R185" s="5">
        <v>-6.7750683800729558E-2</v>
      </c>
      <c r="S185" s="5">
        <v>-3.7303646987782303E-2</v>
      </c>
      <c r="T185" s="5">
        <v>-4.9502223626732067E-2</v>
      </c>
      <c r="U185" s="5">
        <v>1.6277067804442838E-2</v>
      </c>
      <c r="V185" s="5">
        <v>-1.1106007566254446E-4</v>
      </c>
      <c r="W185" s="5">
        <v>-2.5959208351949946E-2</v>
      </c>
      <c r="X185" s="5">
        <v>-2.6647281451711739E-2</v>
      </c>
      <c r="Y185" s="5">
        <v>4.0461316723003043E-2</v>
      </c>
      <c r="Z185" s="5">
        <v>0.14646238840139089</v>
      </c>
      <c r="AA185" s="5">
        <v>0.12816297710326316</v>
      </c>
      <c r="AB185" s="5">
        <v>-6.4157121394364122E-2</v>
      </c>
      <c r="AC185" s="5">
        <v>3.12828399224322E-2</v>
      </c>
      <c r="AD185" s="5">
        <v>1.5899541857767194</v>
      </c>
      <c r="AE185" s="5">
        <v>4.3299099568323507E-2</v>
      </c>
      <c r="AF185" s="5">
        <v>0.13730018545724035</v>
      </c>
      <c r="AG185" s="5">
        <v>9.433498102674142E-3</v>
      </c>
      <c r="AH185" s="5">
        <v>0.1445511765737216</v>
      </c>
      <c r="AI185" s="5">
        <v>2.5619908042216984E-2</v>
      </c>
      <c r="AJ185" s="5">
        <v>0.16134224840536698</v>
      </c>
      <c r="AK185" s="5">
        <v>1.4034776491390741</v>
      </c>
      <c r="AL185" s="5">
        <v>0.39438139158329566</v>
      </c>
      <c r="AM185" s="5">
        <v>4.9139784093945725E-2</v>
      </c>
      <c r="AN185" s="5">
        <v>0.5106770302464676</v>
      </c>
      <c r="AO185" s="5">
        <v>3.2884919336927006E-2</v>
      </c>
      <c r="AP185" s="5">
        <v>4.4230128409882843E-2</v>
      </c>
      <c r="AQ185" s="5">
        <v>5.0117726515996087E-2</v>
      </c>
      <c r="AR185" s="5">
        <v>0.28523116971658757</v>
      </c>
      <c r="AS185" s="5"/>
      <c r="AT185" s="5"/>
      <c r="AU185" s="5"/>
      <c r="AV185" s="5"/>
      <c r="AW185" s="5"/>
      <c r="AX185" s="5"/>
      <c r="AY185" s="5"/>
      <c r="AZ185" s="5"/>
      <c r="BA185" s="5"/>
      <c r="BB185" s="5"/>
    </row>
    <row r="186" spans="1:54" x14ac:dyDescent="0.3">
      <c r="A186" s="5">
        <v>15190</v>
      </c>
      <c r="B186" s="5"/>
      <c r="C186" s="5">
        <v>2.3763415240332737</v>
      </c>
      <c r="D186" s="5">
        <v>-4.1649401311034317E-3</v>
      </c>
      <c r="E186" s="5">
        <v>-1.0784275394429578E-3</v>
      </c>
      <c r="F186" s="5">
        <v>-6.4226893800153565E-3</v>
      </c>
      <c r="G186" s="5">
        <v>-5.1827293133138415E-4</v>
      </c>
      <c r="H186" s="5">
        <v>-3.7910340711487786E-2</v>
      </c>
      <c r="I186" s="5">
        <v>-3.246909215946251E-3</v>
      </c>
      <c r="J186" s="5">
        <v>-1.0552515317414973E-2</v>
      </c>
      <c r="K186" s="5">
        <v>-3.3926768108398031E-3</v>
      </c>
      <c r="L186" s="5">
        <v>-2.1271328223721939E-2</v>
      </c>
      <c r="M186" s="5">
        <v>-6.4262606124286317E-3</v>
      </c>
      <c r="N186" s="5">
        <v>-3.0923889528851667E-2</v>
      </c>
      <c r="O186" s="5">
        <v>-9.3565624299773355E-3</v>
      </c>
      <c r="P186" s="5">
        <v>-5.7240527924446595E-2</v>
      </c>
      <c r="Q186" s="5">
        <v>-1.0227200932823465E-2</v>
      </c>
      <c r="R186" s="5">
        <v>-6.6028363305129928E-2</v>
      </c>
      <c r="S186" s="5">
        <v>-3.640051476078858E-2</v>
      </c>
      <c r="T186" s="5">
        <v>-4.8363974767358084E-2</v>
      </c>
      <c r="U186" s="5">
        <v>1.5922680058660307E-2</v>
      </c>
      <c r="V186" s="5">
        <v>-1.0877832370102083E-4</v>
      </c>
      <c r="W186" s="5">
        <v>-2.5457862425889644E-2</v>
      </c>
      <c r="X186" s="5">
        <v>-2.6165630135232747E-2</v>
      </c>
      <c r="Y186" s="5">
        <v>3.9780277969403123E-2</v>
      </c>
      <c r="Z186" s="5">
        <v>0.14418004328918693</v>
      </c>
      <c r="AA186" s="5">
        <v>0.12632653984856815</v>
      </c>
      <c r="AB186" s="5">
        <v>-6.3318643850877626E-2</v>
      </c>
      <c r="AC186" s="5">
        <v>3.0913586014630484E-2</v>
      </c>
      <c r="AD186" s="5">
        <v>1.5732077370400703</v>
      </c>
      <c r="AE186" s="5">
        <v>4.2898327240550024E-2</v>
      </c>
      <c r="AF186" s="5">
        <v>0.13620543524116963</v>
      </c>
      <c r="AG186" s="5">
        <v>9.3704340020696261E-3</v>
      </c>
      <c r="AH186" s="5">
        <v>0.14377189969125956</v>
      </c>
      <c r="AI186" s="5">
        <v>2.5515096446646651E-2</v>
      </c>
      <c r="AJ186" s="5">
        <v>0.1608928922610445</v>
      </c>
      <c r="AK186" s="5">
        <v>1.4014099985217632</v>
      </c>
      <c r="AL186" s="5">
        <v>0.39432012777518416</v>
      </c>
      <c r="AM186" s="5">
        <v>4.9197209461144219E-2</v>
      </c>
      <c r="AN186" s="5">
        <v>0.51195304685060483</v>
      </c>
      <c r="AO186" s="5">
        <v>3.3011029658056933E-2</v>
      </c>
      <c r="AP186" s="5">
        <v>4.445912226661182E-2</v>
      </c>
      <c r="AQ186" s="5">
        <v>5.0444795462517497E-2</v>
      </c>
      <c r="AR186" s="5">
        <v>0.28747907822621388</v>
      </c>
      <c r="AS186" s="5"/>
      <c r="AT186" s="5"/>
      <c r="AU186" s="5"/>
      <c r="AV186" s="5"/>
      <c r="AW186" s="5"/>
      <c r="AX186" s="5"/>
      <c r="AY186" s="5"/>
      <c r="AZ186" s="5"/>
      <c r="BA186" s="5"/>
      <c r="BB186" s="5"/>
    </row>
    <row r="187" spans="1:54" x14ac:dyDescent="0.3">
      <c r="A187" s="5">
        <v>15180</v>
      </c>
      <c r="B187" s="5"/>
      <c r="C187" s="5">
        <v>2.3703156145524469</v>
      </c>
      <c r="D187" s="5">
        <v>-3.9894713997100702E-3</v>
      </c>
      <c r="E187" s="5">
        <v>-1.0342250293160352E-3</v>
      </c>
      <c r="F187" s="5">
        <v>-6.1668019762447712E-3</v>
      </c>
      <c r="G187" s="5">
        <v>-4.9822114874469882E-4</v>
      </c>
      <c r="H187" s="5">
        <v>-3.6487441710569134E-2</v>
      </c>
      <c r="I187" s="5">
        <v>-3.1288123945752075E-3</v>
      </c>
      <c r="J187" s="5">
        <v>-1.0181003461560763E-2</v>
      </c>
      <c r="K187" s="5">
        <v>-3.2772070125078072E-3</v>
      </c>
      <c r="L187" s="5">
        <v>-2.057237203720149E-2</v>
      </c>
      <c r="M187" s="5">
        <v>-6.2226885420237849E-3</v>
      </c>
      <c r="N187" s="5">
        <v>-2.9980951806658319E-2</v>
      </c>
      <c r="O187" s="5">
        <v>-9.0824038536894448E-3</v>
      </c>
      <c r="P187" s="5">
        <v>-5.5631776602725433E-2</v>
      </c>
      <c r="Q187" s="5">
        <v>-9.9520495525772072E-3</v>
      </c>
      <c r="R187" s="5">
        <v>-6.4331600869832833E-2</v>
      </c>
      <c r="S187" s="5">
        <v>-3.5509216545316843E-2</v>
      </c>
      <c r="T187" s="5">
        <v>-4.7238592903076901E-2</v>
      </c>
      <c r="U187" s="5">
        <v>1.5571634845871976E-2</v>
      </c>
      <c r="V187" s="5">
        <v>-1.0651362455167801E-4</v>
      </c>
      <c r="W187" s="5">
        <v>-2.4959230430404621E-2</v>
      </c>
      <c r="X187" s="5">
        <v>-2.56855347777648E-2</v>
      </c>
      <c r="Y187" s="5">
        <v>3.9099850968761091E-2</v>
      </c>
      <c r="Z187" s="5">
        <v>0.14189400307100281</v>
      </c>
      <c r="AA187" s="5">
        <v>0.12448207771520392</v>
      </c>
      <c r="AB187" s="5">
        <v>-6.2473943271278254E-2</v>
      </c>
      <c r="AC187" s="5">
        <v>3.0540317441441034E-2</v>
      </c>
      <c r="AD187" s="5">
        <v>1.55621232411517</v>
      </c>
      <c r="AE187" s="5">
        <v>4.2489687100151254E-2</v>
      </c>
      <c r="AF187" s="5">
        <v>0.13508272253337167</v>
      </c>
      <c r="AG187" s="5">
        <v>9.305271935215121E-3</v>
      </c>
      <c r="AH187" s="5">
        <v>0.14295823817822886</v>
      </c>
      <c r="AI187" s="5">
        <v>2.5403878758910915E-2</v>
      </c>
      <c r="AJ187" s="5">
        <v>0.16040177020652502</v>
      </c>
      <c r="AK187" s="5">
        <v>1.3989714218065719</v>
      </c>
      <c r="AL187" s="5">
        <v>0.39415385095738376</v>
      </c>
      <c r="AM187" s="5">
        <v>4.9241624399037065E-2</v>
      </c>
      <c r="AN187" s="5">
        <v>0.51309643293282348</v>
      </c>
      <c r="AO187" s="5">
        <v>3.3128883306657059E-2</v>
      </c>
      <c r="AP187" s="5">
        <v>4.4677553886356379E-2</v>
      </c>
      <c r="AQ187" s="5">
        <v>5.076069634382855E-2</v>
      </c>
      <c r="AR187" s="5">
        <v>0.28966904755271239</v>
      </c>
      <c r="AS187" s="5"/>
      <c r="AT187" s="5"/>
      <c r="AU187" s="5"/>
      <c r="AV187" s="5"/>
      <c r="AW187" s="5"/>
      <c r="AX187" s="5"/>
      <c r="AY187" s="5"/>
      <c r="AZ187" s="5"/>
      <c r="BA187" s="5"/>
      <c r="BB187" s="5"/>
    </row>
    <row r="188" spans="1:54" x14ac:dyDescent="0.3">
      <c r="A188" s="5">
        <v>15170</v>
      </c>
      <c r="B188" s="5"/>
      <c r="C188" s="5">
        <v>2.3636466962762843</v>
      </c>
      <c r="D188" s="5">
        <v>-3.8202679040405868E-3</v>
      </c>
      <c r="E188" s="5">
        <v>-9.9154249096022992E-4</v>
      </c>
      <c r="F188" s="5">
        <v>-5.9193720957984326E-3</v>
      </c>
      <c r="G188" s="5">
        <v>-4.7880501164889583E-4</v>
      </c>
      <c r="H188" s="5">
        <v>-3.5107700254366145E-2</v>
      </c>
      <c r="I188" s="5">
        <v>-3.0141335207792197E-3</v>
      </c>
      <c r="J188" s="5">
        <v>-9.8197201496486152E-3</v>
      </c>
      <c r="K188" s="5">
        <v>-3.1647509568120563E-3</v>
      </c>
      <c r="L188" s="5">
        <v>-1.989064002597881E-2</v>
      </c>
      <c r="M188" s="5">
        <v>-6.0238308877571863E-3</v>
      </c>
      <c r="N188" s="5">
        <v>-2.9058423332049339E-2</v>
      </c>
      <c r="O188" s="5">
        <v>-8.8137550570499303E-3</v>
      </c>
      <c r="P188" s="5">
        <v>-5.4052807850685239E-2</v>
      </c>
      <c r="Q188" s="5">
        <v>-9.6815447056544709E-3</v>
      </c>
      <c r="R188" s="5">
        <v>-6.2660654122806525E-2</v>
      </c>
      <c r="S188" s="5">
        <v>-3.4629940868920052E-2</v>
      </c>
      <c r="T188" s="5">
        <v>-4.6126379837041064E-2</v>
      </c>
      <c r="U188" s="5">
        <v>1.5224045119480504E-2</v>
      </c>
      <c r="V188" s="5">
        <v>-1.0426682118647001E-4</v>
      </c>
      <c r="W188" s="5">
        <v>-2.4463521540756483E-2</v>
      </c>
      <c r="X188" s="5">
        <v>-2.5207217914773695E-2</v>
      </c>
      <c r="Y188" s="5">
        <v>3.8420378805418209E-2</v>
      </c>
      <c r="Z188" s="5">
        <v>0.13960550561454635</v>
      </c>
      <c r="AA188" s="5">
        <v>0.12263065166806471</v>
      </c>
      <c r="AB188" s="5">
        <v>-6.1623530905789169E-2</v>
      </c>
      <c r="AC188" s="5">
        <v>3.0163269871742088E-2</v>
      </c>
      <c r="AD188" s="5">
        <v>1.5389790498626721</v>
      </c>
      <c r="AE188" s="5">
        <v>4.2073453167607099E-2</v>
      </c>
      <c r="AF188" s="5">
        <v>0.13393281359839973</v>
      </c>
      <c r="AG188" s="5">
        <v>9.2380567286026831E-3</v>
      </c>
      <c r="AH188" s="5">
        <v>0.14211074900492704</v>
      </c>
      <c r="AI188" s="5">
        <v>2.5286329197681246E-2</v>
      </c>
      <c r="AJ188" s="5">
        <v>0.15986918811760953</v>
      </c>
      <c r="AK188" s="5">
        <v>1.3961631297888355</v>
      </c>
      <c r="AL188" s="5">
        <v>0.39388248653008179</v>
      </c>
      <c r="AM188" s="5">
        <v>4.9272967671858979E-2</v>
      </c>
      <c r="AN188" s="5">
        <v>0.51410601685996316</v>
      </c>
      <c r="AO188" s="5">
        <v>3.3238371133867115E-2</v>
      </c>
      <c r="AP188" s="5">
        <v>4.4885232819511844E-2</v>
      </c>
      <c r="AQ188" s="5">
        <v>5.1065166575394103E-2</v>
      </c>
      <c r="AR188" s="5">
        <v>0.29179933667080821</v>
      </c>
      <c r="AS188" s="5"/>
      <c r="AT188" s="5"/>
      <c r="AU188" s="5"/>
      <c r="AV188" s="5"/>
      <c r="AW188" s="5"/>
      <c r="AX188" s="5"/>
      <c r="AY188" s="5"/>
      <c r="AZ188" s="5"/>
      <c r="BA188" s="5"/>
      <c r="BB188" s="5"/>
    </row>
    <row r="189" spans="1:54" x14ac:dyDescent="0.3">
      <c r="A189" s="5">
        <v>15160</v>
      </c>
      <c r="B189" s="5"/>
      <c r="C189" s="5">
        <v>2.3563421068381643</v>
      </c>
      <c r="D189" s="5">
        <v>-3.6571595614808793E-3</v>
      </c>
      <c r="E189" s="5">
        <v>-9.5034125524391178E-4</v>
      </c>
      <c r="F189" s="5">
        <v>-5.6801994861670176E-3</v>
      </c>
      <c r="G189" s="5">
        <v>-4.6001063168264538E-4</v>
      </c>
      <c r="H189" s="5">
        <v>-3.3770255514497007E-2</v>
      </c>
      <c r="I189" s="5">
        <v>-2.9028112214133863E-3</v>
      </c>
      <c r="J189" s="5">
        <v>-9.4685031176695196E-3</v>
      </c>
      <c r="K189" s="5">
        <v>-3.0552675063528719E-3</v>
      </c>
      <c r="L189" s="5">
        <v>-1.9225937738422499E-2</v>
      </c>
      <c r="M189" s="5">
        <v>-5.8296464003266884E-3</v>
      </c>
      <c r="N189" s="5">
        <v>-2.8156181927265163E-2</v>
      </c>
      <c r="O189" s="5">
        <v>-8.5505998449654855E-3</v>
      </c>
      <c r="P189" s="5">
        <v>-5.2503635876993436E-2</v>
      </c>
      <c r="Q189" s="5">
        <v>-9.4157067810434272E-3</v>
      </c>
      <c r="R189" s="5">
        <v>-6.1015754999894298E-2</v>
      </c>
      <c r="S189" s="5">
        <v>-3.3762862929994926E-2</v>
      </c>
      <c r="T189" s="5">
        <v>-4.5027621047380326E-2</v>
      </c>
      <c r="U189" s="5">
        <v>1.4880018989311045E-2</v>
      </c>
      <c r="V189" s="5">
        <v>-1.0203872752433895E-4</v>
      </c>
      <c r="W189" s="5">
        <v>-2.3970939149671758E-2</v>
      </c>
      <c r="X189" s="5">
        <v>-2.4730897234522549E-2</v>
      </c>
      <c r="Y189" s="5">
        <v>3.7742198904555296E-2</v>
      </c>
      <c r="Z189" s="5">
        <v>0.13731577451686244</v>
      </c>
      <c r="AA189" s="5">
        <v>0.12077331557642526</v>
      </c>
      <c r="AB189" s="5">
        <v>-6.0767917083100344E-2</v>
      </c>
      <c r="AC189" s="5">
        <v>2.9782679753184455E-2</v>
      </c>
      <c r="AD189" s="5">
        <v>1.5215191153773073</v>
      </c>
      <c r="AE189" s="5">
        <v>4.1649903608219886E-2</v>
      </c>
      <c r="AF189" s="5">
        <v>0.13275649202633211</v>
      </c>
      <c r="AG189" s="5">
        <v>9.1688346491291348E-3</v>
      </c>
      <c r="AH189" s="5">
        <v>0.1412300144106525</v>
      </c>
      <c r="AI189" s="5">
        <v>2.5162526905214727E-2</v>
      </c>
      <c r="AJ189" s="5">
        <v>0.15929548486238992</v>
      </c>
      <c r="AK189" s="5">
        <v>1.3929866300845708</v>
      </c>
      <c r="AL189" s="5">
        <v>0.39350604389973265</v>
      </c>
      <c r="AM189" s="5">
        <v>4.929118831064791E-2</v>
      </c>
      <c r="AN189" s="5">
        <v>0.51498072873583622</v>
      </c>
      <c r="AO189" s="5">
        <v>3.3339390038783098E-2</v>
      </c>
      <c r="AP189" s="5">
        <v>4.5081975831562593E-2</v>
      </c>
      <c r="AQ189" s="5">
        <v>5.1357950441786079E-2</v>
      </c>
      <c r="AR189" s="5">
        <v>0.29386823478943713</v>
      </c>
      <c r="AS189" s="5"/>
      <c r="AT189" s="5"/>
      <c r="AU189" s="5"/>
      <c r="AV189" s="5"/>
      <c r="AW189" s="5"/>
      <c r="AX189" s="5"/>
      <c r="AY189" s="5"/>
      <c r="AZ189" s="5"/>
      <c r="BA189" s="5"/>
      <c r="BB189" s="5"/>
    </row>
    <row r="190" spans="1:54" x14ac:dyDescent="0.3">
      <c r="A190" s="5">
        <v>15150</v>
      </c>
      <c r="B190" s="5"/>
      <c r="C190" s="5">
        <v>2.3484095857181773</v>
      </c>
      <c r="D190" s="5">
        <v>-3.4999785091140239E-3</v>
      </c>
      <c r="E190" s="5">
        <v>-9.105830399470336E-4</v>
      </c>
      <c r="F190" s="5">
        <v>-5.4490852178554778E-3</v>
      </c>
      <c r="G190" s="5">
        <v>-4.4182415852529972E-4</v>
      </c>
      <c r="H190" s="5">
        <v>-3.2474245138887727E-2</v>
      </c>
      <c r="I190" s="5">
        <v>-2.7947836818762624E-3</v>
      </c>
      <c r="J190" s="5">
        <v>-9.1271878319794057E-3</v>
      </c>
      <c r="K190" s="5">
        <v>-2.9487145781852777E-3</v>
      </c>
      <c r="L190" s="5">
        <v>-1.857806374654249E-2</v>
      </c>
      <c r="M190" s="5">
        <v>-5.6400914911937401E-3</v>
      </c>
      <c r="N190" s="5">
        <v>-2.7274093417951357E-2</v>
      </c>
      <c r="O190" s="5">
        <v>-8.2929182718026167E-3</v>
      </c>
      <c r="P190" s="5">
        <v>-5.0984251776190079E-2</v>
      </c>
      <c r="Q190" s="5">
        <v>-9.1545520985569662E-3</v>
      </c>
      <c r="R190" s="5">
        <v>-5.9397110076008432E-2</v>
      </c>
      <c r="S190" s="5">
        <v>-3.2908144696852062E-2</v>
      </c>
      <c r="T190" s="5">
        <v>-4.3942585715241629E-2</v>
      </c>
      <c r="U190" s="5">
        <v>1.4539659699684423E-2</v>
      </c>
      <c r="V190" s="5">
        <v>-9.9830128091637487E-5</v>
      </c>
      <c r="W190" s="5">
        <v>-2.3481680749405494E-2</v>
      </c>
      <c r="X190" s="5">
        <v>-2.4256785423869161E-2</v>
      </c>
      <c r="Y190" s="5">
        <v>3.7065642757991381E-2</v>
      </c>
      <c r="Z190" s="5">
        <v>0.1350260180049275</v>
      </c>
      <c r="AA190" s="5">
        <v>0.11891111519207062</v>
      </c>
      <c r="AB190" s="5">
        <v>-5.9907610685577498E-2</v>
      </c>
      <c r="AC190" s="5">
        <v>2.9398784057771493E-2</v>
      </c>
      <c r="AD190" s="5">
        <v>1.5038438075169192</v>
      </c>
      <c r="AE190" s="5">
        <v>4.1219320414863904E-2</v>
      </c>
      <c r="AF190" s="5">
        <v>0.13155455782634382</v>
      </c>
      <c r="AG190" s="5">
        <v>9.097653350415626E-3</v>
      </c>
      <c r="AH190" s="5">
        <v>0.14031664123611659</v>
      </c>
      <c r="AI190" s="5">
        <v>2.5032555859885924E-2</v>
      </c>
      <c r="AJ190" s="5">
        <v>0.15868103196104283</v>
      </c>
      <c r="AK190" s="5">
        <v>1.3894437260986015</v>
      </c>
      <c r="AL190" s="5">
        <v>0.39302461674366762</v>
      </c>
      <c r="AM190" s="5">
        <v>4.929624571512984E-2</v>
      </c>
      <c r="AN190" s="5">
        <v>0.51571960215515156</v>
      </c>
      <c r="AO190" s="5">
        <v>3.3431843123553663E-2</v>
      </c>
      <c r="AP190" s="5">
        <v>4.526760716319269E-2</v>
      </c>
      <c r="AQ190" s="5">
        <v>5.1638799442023306E-2</v>
      </c>
      <c r="AR190" s="5">
        <v>0.29587406355065482</v>
      </c>
      <c r="AS190" s="5"/>
      <c r="AT190" s="5"/>
      <c r="AU190" s="5"/>
      <c r="AV190" s="5"/>
      <c r="AW190" s="5"/>
      <c r="AX190" s="5"/>
      <c r="AY190" s="5"/>
      <c r="AZ190" s="5"/>
      <c r="BA190" s="5"/>
      <c r="BB190" s="5"/>
    </row>
    <row r="191" spans="1:54" x14ac:dyDescent="0.3">
      <c r="A191" s="5">
        <v>15140</v>
      </c>
      <c r="B191" s="5"/>
      <c r="C191" s="5">
        <v>2.3398572655915908</v>
      </c>
      <c r="D191" s="5">
        <v>-3.3485591841775921E-3</v>
      </c>
      <c r="E191" s="5">
        <v>-8.7222997327704422E-4</v>
      </c>
      <c r="F191" s="5">
        <v>-5.2258318344907528E-3</v>
      </c>
      <c r="G191" s="5">
        <v>-4.2423179240124213E-4</v>
      </c>
      <c r="H191" s="5">
        <v>-3.1218806168394259E-2</v>
      </c>
      <c r="I191" s="5">
        <v>-2.6899887228259223E-3</v>
      </c>
      <c r="J191" s="5">
        <v>-8.7956077274532959E-3</v>
      </c>
      <c r="K191" s="5">
        <v>-2.8450492153757421E-3</v>
      </c>
      <c r="L191" s="5">
        <v>-1.7946810056116987E-2</v>
      </c>
      <c r="M191" s="5">
        <v>-5.4551203432074121E-3</v>
      </c>
      <c r="N191" s="5">
        <v>-2.6412012095947023E-2</v>
      </c>
      <c r="O191" s="5">
        <v>-8.0406867592880838E-3</v>
      </c>
      <c r="P191" s="5">
        <v>-4.9494624111526234E-2</v>
      </c>
      <c r="Q191" s="5">
        <v>-8.8980929882530035E-3</v>
      </c>
      <c r="R191" s="5">
        <v>-5.7804900921754429E-2</v>
      </c>
      <c r="S191" s="5">
        <v>-3.2065935021779561E-2</v>
      </c>
      <c r="T191" s="5">
        <v>-4.287152677326319E-2</v>
      </c>
      <c r="U191" s="5">
        <v>1.4203065614149852E-2</v>
      </c>
      <c r="V191" s="5">
        <v>-9.7641777726094309E-5</v>
      </c>
      <c r="W191" s="5">
        <v>-2.2995937823234103E-2</v>
      </c>
      <c r="X191" s="5">
        <v>-2.3785090022698747E-2</v>
      </c>
      <c r="Y191" s="5">
        <v>3.6391035661170593E-2</v>
      </c>
      <c r="Z191" s="5">
        <v>0.13273742786881143</v>
      </c>
      <c r="AA191" s="5">
        <v>0.11704508714838398</v>
      </c>
      <c r="AB191" s="5">
        <v>-5.9043118631018986E-2</v>
      </c>
      <c r="AC191" s="5">
        <v>2.9011820028683983E-2</v>
      </c>
      <c r="AD191" s="5">
        <v>1.4859644863974659</v>
      </c>
      <c r="AE191" s="5">
        <v>4.0781989087284053E-2</v>
      </c>
      <c r="AF191" s="5">
        <v>0.130327826501975</v>
      </c>
      <c r="AG191" s="5">
        <v>9.0245618174218476E-3</v>
      </c>
      <c r="AH191" s="5">
        <v>0.13937126022396457</v>
      </c>
      <c r="AI191" s="5">
        <v>2.4896504782271105E-2</v>
      </c>
      <c r="AJ191" s="5">
        <v>0.1580262332015864</v>
      </c>
      <c r="AK191" s="5">
        <v>1.3855365155945492</v>
      </c>
      <c r="AL191" s="5">
        <v>0.39243838316292923</v>
      </c>
      <c r="AM191" s="5">
        <v>4.9288109742240821E-2</v>
      </c>
      <c r="AN191" s="5">
        <v>0.51632177583011485</v>
      </c>
      <c r="AO191" s="5">
        <v>3.3515639841374019E-2</v>
      </c>
      <c r="AP191" s="5">
        <v>4.5441958782761679E-2</v>
      </c>
      <c r="AQ191" s="5">
        <v>5.1907472628884753E-2</v>
      </c>
      <c r="AR191" s="5">
        <v>0.29781517921136802</v>
      </c>
      <c r="AS191" s="5"/>
      <c r="AT191" s="5"/>
      <c r="AU191" s="5"/>
      <c r="AV191" s="5"/>
      <c r="AW191" s="5"/>
      <c r="AX191" s="5"/>
      <c r="AY191" s="5"/>
      <c r="AZ191" s="5"/>
      <c r="BA191" s="5"/>
      <c r="BB191" s="5"/>
    </row>
    <row r="192" spans="1:54" x14ac:dyDescent="0.3">
      <c r="A192" s="5">
        <v>15130</v>
      </c>
      <c r="B192" s="5"/>
      <c r="C192" s="5">
        <v>2.3306936632834754</v>
      </c>
      <c r="D192" s="5">
        <v>-3.2027383985924474E-3</v>
      </c>
      <c r="E192" s="5">
        <v>-8.3524461600364822E-4</v>
      </c>
      <c r="F192" s="5">
        <v>-5.0102434957131139E-3</v>
      </c>
      <c r="G192" s="5">
        <v>-4.0721979608765343E-4</v>
      </c>
      <c r="H192" s="5">
        <v>-3.0003075923490524E-2</v>
      </c>
      <c r="I192" s="5">
        <v>-2.5883638748752731E-3</v>
      </c>
      <c r="J192" s="5">
        <v>-8.4735944407820282E-3</v>
      </c>
      <c r="K192" s="5">
        <v>-2.744227657518502E-3</v>
      </c>
      <c r="L192" s="5">
        <v>-1.7331962513324257E-2</v>
      </c>
      <c r="M192" s="5">
        <v>-5.2746850210027146E-3</v>
      </c>
      <c r="N192" s="5">
        <v>-2.5569781184513966E-2</v>
      </c>
      <c r="O192" s="5">
        <v>-7.7938782160652973E-3</v>
      </c>
      <c r="P192" s="5">
        <v>-4.8034699512575468E-2</v>
      </c>
      <c r="Q192" s="5">
        <v>-8.6463378731482365E-3</v>
      </c>
      <c r="R192" s="5">
        <v>-5.6239284484416133E-2</v>
      </c>
      <c r="S192" s="5">
        <v>-3.1236369769634464E-2</v>
      </c>
      <c r="T192" s="5">
        <v>-4.181468097404499E-2</v>
      </c>
      <c r="U192" s="5">
        <v>1.3870330206788564E-2</v>
      </c>
      <c r="V192" s="5">
        <v>-9.5474401324112209E-5</v>
      </c>
      <c r="W192" s="5">
        <v>-2.2513895746409312E-2</v>
      </c>
      <c r="X192" s="5">
        <v>-2.3316013287106321E-2</v>
      </c>
      <c r="Y192" s="5">
        <v>3.5718696461614456E-2</v>
      </c>
      <c r="Z192" s="5">
        <v>0.13045117842873594</v>
      </c>
      <c r="AA192" s="5">
        <v>0.11517625798177988</v>
      </c>
      <c r="AB192" s="5">
        <v>-5.8174945361723573E-2</v>
      </c>
      <c r="AC192" s="5">
        <v>2.8622024928739404E-2</v>
      </c>
      <c r="AD192" s="5">
        <v>1.4678925728739367</v>
      </c>
      <c r="AE192" s="5">
        <v>4.0338198308468978E-2</v>
      </c>
      <c r="AF192" s="5">
        <v>0.12907712810961819</v>
      </c>
      <c r="AG192" s="5">
        <v>8.9496103094462483E-3</v>
      </c>
      <c r="AH192" s="5">
        <v>0.13839452528853516</v>
      </c>
      <c r="AI192" s="5">
        <v>2.4754467034928465E-2</v>
      </c>
      <c r="AJ192" s="5">
        <v>0.15733152421211294</v>
      </c>
      <c r="AK192" s="5">
        <v>1.38126738886751</v>
      </c>
      <c r="AL192" s="5">
        <v>0.39174760572252787</v>
      </c>
      <c r="AM192" s="5">
        <v>4.9266760781059064E-2</v>
      </c>
      <c r="AN192" s="5">
        <v>0.51678649508610297</v>
      </c>
      <c r="AO192" s="5">
        <v>3.3590696137073883E-2</v>
      </c>
      <c r="AP192" s="5">
        <v>4.5604870630656845E-2</v>
      </c>
      <c r="AQ192" s="5">
        <v>5.2163736941572891E-2</v>
      </c>
      <c r="AR192" s="5">
        <v>0.2996899748040962</v>
      </c>
      <c r="AS192" s="5"/>
      <c r="AT192" s="5"/>
      <c r="AU192" s="5"/>
      <c r="AV192" s="5"/>
      <c r="AW192" s="5"/>
      <c r="AX192" s="5"/>
      <c r="AY192" s="5"/>
      <c r="AZ192" s="5"/>
      <c r="BA192" s="5"/>
      <c r="BB192" s="5"/>
    </row>
    <row r="193" spans="1:54" x14ac:dyDescent="0.3">
      <c r="A193" s="5">
        <v>15120</v>
      </c>
      <c r="B193" s="5"/>
      <c r="C193" s="5">
        <v>2.3209276703416042</v>
      </c>
      <c r="D193" s="5">
        <v>-3.062355407672121E-3</v>
      </c>
      <c r="E193" s="5">
        <v>-7.9958998222937321E-4</v>
      </c>
      <c r="F193" s="5">
        <v>-4.8021261128894481E-3</v>
      </c>
      <c r="G193" s="5">
        <v>-3.9077450642444696E-4</v>
      </c>
      <c r="H193" s="5">
        <v>-2.8826192860662809E-2</v>
      </c>
      <c r="I193" s="5">
        <v>-2.4898464512173551E-3</v>
      </c>
      <c r="J193" s="5">
        <v>-8.1609780387054583E-3</v>
      </c>
      <c r="K193" s="5">
        <v>-2.6462054101343306E-3</v>
      </c>
      <c r="L193" s="5">
        <v>-1.673330120735763E-2</v>
      </c>
      <c r="M193" s="5">
        <v>-5.0987355810098453E-3</v>
      </c>
      <c r="N193" s="5">
        <v>-2.4747233305233655E-2</v>
      </c>
      <c r="O193" s="5">
        <v>-7.5524621586822924E-3</v>
      </c>
      <c r="P193" s="5">
        <v>-4.6604403286357773E-2</v>
      </c>
      <c r="Q193" s="5">
        <v>-8.3992913550261714E-3</v>
      </c>
      <c r="R193" s="5">
        <v>-5.4700393492208919E-2</v>
      </c>
      <c r="S193" s="5">
        <v>-3.0419571960483553E-2</v>
      </c>
      <c r="T193" s="5">
        <v>-4.0772268978139806E-2</v>
      </c>
      <c r="U193" s="5">
        <v>1.3541542059990747E-2</v>
      </c>
      <c r="V193" s="5">
        <v>-9.3328693631096026E-5</v>
      </c>
      <c r="W193" s="5">
        <v>-2.2035733696590017E-2</v>
      </c>
      <c r="X193" s="5">
        <v>-2.2849752061425456E-2</v>
      </c>
      <c r="Y193" s="5">
        <v>3.5048937319097154E-2</v>
      </c>
      <c r="Z193" s="5">
        <v>0.12816842553728039</v>
      </c>
      <c r="AA193" s="5">
        <v>0.11330564317679881</v>
      </c>
      <c r="AB193" s="5">
        <v>-5.730359234161346E-2</v>
      </c>
      <c r="AC193" s="5">
        <v>2.8229635790872364E-2</v>
      </c>
      <c r="AD193" s="5">
        <v>1.4496395360270771</v>
      </c>
      <c r="AE193" s="5">
        <v>3.9888239618621826E-2</v>
      </c>
      <c r="AF193" s="5">
        <v>0.12780330630177383</v>
      </c>
      <c r="AG193" s="5">
        <v>8.8728503016055841E-3</v>
      </c>
      <c r="AH193" s="5">
        <v>0.13738711275603871</v>
      </c>
      <c r="AI193" s="5">
        <v>2.4606540516029861E-2</v>
      </c>
      <c r="AJ193" s="5">
        <v>0.15659737199009463</v>
      </c>
      <c r="AK193" s="5">
        <v>1.3766390265210124</v>
      </c>
      <c r="AL193" s="5">
        <v>0.39095263137852376</v>
      </c>
      <c r="AM193" s="5">
        <v>4.9232189813943741E-2</v>
      </c>
      <c r="AN193" s="5">
        <v>0.51711311322301934</v>
      </c>
      <c r="AO193" s="5">
        <v>3.3656934580006126E-2</v>
      </c>
      <c r="AP193" s="5">
        <v>4.5756190855041755E-2</v>
      </c>
      <c r="AQ193" s="5">
        <v>5.2407367531108882E-2</v>
      </c>
      <c r="AR193" s="5">
        <v>0.30149688227296595</v>
      </c>
      <c r="AS193" s="5"/>
      <c r="AT193" s="5"/>
      <c r="AU193" s="5"/>
      <c r="AV193" s="5"/>
      <c r="AW193" s="5"/>
      <c r="AX193" s="5"/>
      <c r="AY193" s="5"/>
      <c r="AZ193" s="5"/>
      <c r="BA193" s="5"/>
      <c r="BB193" s="5"/>
    </row>
    <row r="194" spans="1:54" x14ac:dyDescent="0.3">
      <c r="A194" s="5">
        <v>15110</v>
      </c>
      <c r="B194" s="5"/>
      <c r="C194" s="5">
        <v>2.3105685432402323</v>
      </c>
      <c r="D194" s="5">
        <v>-2.9272519731291815E-3</v>
      </c>
      <c r="E194" s="5">
        <v>-7.6522955881435403E-4</v>
      </c>
      <c r="F194" s="5">
        <v>-4.6012874776970615E-3</v>
      </c>
      <c r="G194" s="5">
        <v>-3.7488234532594242E-4</v>
      </c>
      <c r="H194" s="5">
        <v>-2.7687297398216754E-2</v>
      </c>
      <c r="I194" s="5">
        <v>-2.3943736181366881E-3</v>
      </c>
      <c r="J194" s="5">
        <v>-7.8575872409908463E-3</v>
      </c>
      <c r="K194" s="5">
        <v>-2.5509373128794525E-3</v>
      </c>
      <c r="L194" s="5">
        <v>-1.6150600868525926E-2</v>
      </c>
      <c r="M194" s="5">
        <v>-4.9272201809182278E-3</v>
      </c>
      <c r="N194" s="5">
        <v>-2.3944190945814757E-2</v>
      </c>
      <c r="O194" s="5">
        <v>-7.3164048337913973E-3</v>
      </c>
      <c r="P194" s="5">
        <v>-4.5203640040722234E-2</v>
      </c>
      <c r="Q194" s="5">
        <v>-8.1569543031385604E-3</v>
      </c>
      <c r="R194" s="5">
        <v>-5.3188336880688393E-2</v>
      </c>
      <c r="S194" s="5">
        <v>-2.9615651925789771E-2</v>
      </c>
      <c r="T194" s="5">
        <v>-3.9744495461066461E-2</v>
      </c>
      <c r="U194" s="5">
        <v>1.3216784868596409E-2</v>
      </c>
      <c r="V194" s="5">
        <v>-9.1205319074450758E-5</v>
      </c>
      <c r="W194" s="5">
        <v>-2.1561624573752009E-2</v>
      </c>
      <c r="X194" s="5">
        <v>-2.2386497659183376E-2</v>
      </c>
      <c r="Y194" s="5">
        <v>3.4382063477772118E-2</v>
      </c>
      <c r="Z194" s="5">
        <v>0.12589030561791176</v>
      </c>
      <c r="AA194" s="5">
        <v>0.11143424623613493</v>
      </c>
      <c r="AB194" s="5">
        <v>-5.6429557562135912E-2</v>
      </c>
      <c r="AC194" s="5">
        <v>2.7834889171015075E-2</v>
      </c>
      <c r="AD194" s="5">
        <v>1.4312168806756911</v>
      </c>
      <c r="AE194" s="5">
        <v>3.9432407087260514E-2</v>
      </c>
      <c r="AF194" s="5">
        <v>0.1265072173566473</v>
      </c>
      <c r="AG194" s="5">
        <v>8.7943344248907502E-3</v>
      </c>
      <c r="AH194" s="5">
        <v>0.13634972057639111</v>
      </c>
      <c r="AI194" s="5">
        <v>2.4452827547011356E-2</v>
      </c>
      <c r="AJ194" s="5">
        <v>0.15582427438943763</v>
      </c>
      <c r="AK194" s="5">
        <v>1.3716543968506019</v>
      </c>
      <c r="AL194" s="5">
        <v>0.39005389129154577</v>
      </c>
      <c r="AM194" s="5">
        <v>4.918439846370156E-2</v>
      </c>
      <c r="AN194" s="5">
        <v>0.51730109273916913</v>
      </c>
      <c r="AO194" s="5">
        <v>3.3714284488955394E-2</v>
      </c>
      <c r="AP194" s="5">
        <v>4.5895776038533544E-2</v>
      </c>
      <c r="AQ194" s="5">
        <v>5.2638148077847294E-2</v>
      </c>
      <c r="AR194" s="5">
        <v>0.30323437458114111</v>
      </c>
      <c r="AS194" s="5"/>
      <c r="AT194" s="5"/>
      <c r="AU194" s="5"/>
      <c r="AV194" s="5"/>
      <c r="AW194" s="5"/>
      <c r="AX194" s="5"/>
      <c r="AY194" s="5"/>
      <c r="AZ194" s="5"/>
      <c r="BA194" s="5"/>
      <c r="BB194" s="5"/>
    </row>
    <row r="195" spans="1:54" x14ac:dyDescent="0.3">
      <c r="A195" s="5">
        <v>15100</v>
      </c>
      <c r="B195" s="5"/>
      <c r="C195" s="5">
        <v>2.2996258932279563</v>
      </c>
      <c r="D195" s="5">
        <v>-2.7972724204999725E-3</v>
      </c>
      <c r="E195" s="5">
        <v>-7.3212732347563533E-4</v>
      </c>
      <c r="F195" s="5">
        <v>-4.4075373836390836E-3</v>
      </c>
      <c r="G195" s="5">
        <v>-3.5952983029492773E-4</v>
      </c>
      <c r="H195" s="5">
        <v>-2.6585532711265562E-2</v>
      </c>
      <c r="I195" s="5">
        <v>-2.3018824633674511E-3</v>
      </c>
      <c r="J195" s="5">
        <v>-7.5632496379815489E-3</v>
      </c>
      <c r="K195" s="5">
        <v>-2.458377606496392E-3</v>
      </c>
      <c r="L195" s="5">
        <v>-1.5583631261361034E-2</v>
      </c>
      <c r="M195" s="5">
        <v>-4.7600851884419346E-3</v>
      </c>
      <c r="N195" s="5">
        <v>-2.3160466928071929E-2</v>
      </c>
      <c r="O195" s="5">
        <v>-7.0856693413426375E-3</v>
      </c>
      <c r="P195" s="5">
        <v>-4.3832294318738765E-2</v>
      </c>
      <c r="Q195" s="5">
        <v>-7.9193239455986157E-3</v>
      </c>
      <c r="R195" s="5">
        <v>-5.1703200240184911E-2</v>
      </c>
      <c r="S195" s="5">
        <v>-2.8824707477635346E-2</v>
      </c>
      <c r="T195" s="5">
        <v>-3.873154923882436E-2</v>
      </c>
      <c r="U195" s="5">
        <v>1.289613745028107E-2</v>
      </c>
      <c r="V195" s="5">
        <v>-8.9104911638807906E-5</v>
      </c>
      <c r="W195" s="5">
        <v>-2.1091734929554688E-2</v>
      </c>
      <c r="X195" s="5">
        <v>-2.1926435753043403E-2</v>
      </c>
      <c r="Y195" s="5">
        <v>3.3718373050457204E-2</v>
      </c>
      <c r="Z195" s="5">
        <v>0.1236179347409361</v>
      </c>
      <c r="AA195" s="5">
        <v>0.10956305777681344</v>
      </c>
      <c r="AB195" s="5">
        <v>-5.5553335057645856E-2</v>
      </c>
      <c r="AC195" s="5">
        <v>2.7438020903750849E-2</v>
      </c>
      <c r="AD195" s="5">
        <v>1.4126361349341665</v>
      </c>
      <c r="AE195" s="5">
        <v>3.8970996983974548E-2</v>
      </c>
      <c r="AF195" s="5">
        <v>0.12518972919568344</v>
      </c>
      <c r="AG195" s="5">
        <v>8.7141164048975712E-3</v>
      </c>
      <c r="AH195" s="5">
        <v>0.1352830675079989</v>
      </c>
      <c r="AI195" s="5">
        <v>2.4293434754421563E-2</v>
      </c>
      <c r="AJ195" s="5">
        <v>0.15501275956604627</v>
      </c>
      <c r="AK195" s="5">
        <v>1.3663167528371232</v>
      </c>
      <c r="AL195" s="5">
        <v>0.3890519005265759</v>
      </c>
      <c r="AM195" s="5">
        <v>4.912339902662799E-2</v>
      </c>
      <c r="AN195" s="5">
        <v>0.51735000641472539</v>
      </c>
      <c r="AO195" s="5">
        <v>3.3762682048798023E-2</v>
      </c>
      <c r="AP195" s="5">
        <v>4.6023491415352585E-2</v>
      </c>
      <c r="AQ195" s="5">
        <v>5.2855871100505714E-2</v>
      </c>
      <c r="AR195" s="5">
        <v>0.30490096778587944</v>
      </c>
      <c r="AS195" s="5"/>
      <c r="AT195" s="5"/>
      <c r="AU195" s="5"/>
      <c r="AV195" s="5"/>
      <c r="AW195" s="5"/>
      <c r="AX195" s="5"/>
      <c r="AY195" s="5"/>
      <c r="AZ195" s="5"/>
      <c r="BA195" s="5"/>
      <c r="BB195" s="5"/>
    </row>
    <row r="196" spans="1:54" x14ac:dyDescent="0.3">
      <c r="A196" s="5">
        <v>15090</v>
      </c>
      <c r="B196" s="5"/>
      <c r="C196" s="5">
        <v>2.2881096758332848</v>
      </c>
      <c r="D196" s="5">
        <v>-2.6722636911146454E-3</v>
      </c>
      <c r="E196" s="5">
        <v>-7.0024776158286977E-4</v>
      </c>
      <c r="F196" s="5">
        <v>-4.2206877405610811E-3</v>
      </c>
      <c r="G196" s="5">
        <v>-3.4470358444040701E-4</v>
      </c>
      <c r="H196" s="5">
        <v>-2.5520045495731065E-2</v>
      </c>
      <c r="I196" s="5">
        <v>-2.212310062264888E-3</v>
      </c>
      <c r="J196" s="5">
        <v>-7.2777919025533641E-3</v>
      </c>
      <c r="K196" s="5">
        <v>-2.3684799984422552E-3</v>
      </c>
      <c r="L196" s="5">
        <v>-1.5032157572275537E-2</v>
      </c>
      <c r="M196" s="5">
        <v>-4.5972752892407629E-3</v>
      </c>
      <c r="N196" s="5">
        <v>-2.2395864875354499E-2</v>
      </c>
      <c r="O196" s="5">
        <v>-6.8602157585568747E-3</v>
      </c>
      <c r="P196" s="5">
        <v>-4.249023124285882E-2</v>
      </c>
      <c r="Q196" s="5">
        <v>-7.6863939632632146E-3</v>
      </c>
      <c r="R196" s="5">
        <v>-5.024504628311878E-2</v>
      </c>
      <c r="S196" s="5">
        <v>-2.8046824090451911E-2</v>
      </c>
      <c r="T196" s="5">
        <v>-3.7733603411354323E-2</v>
      </c>
      <c r="U196" s="5">
        <v>1.2579673762059465E-2</v>
      </c>
      <c r="V196" s="5">
        <v>-8.7028074782971354E-5</v>
      </c>
      <c r="W196" s="5">
        <v>-2.0626224906131949E-2</v>
      </c>
      <c r="X196" s="5">
        <v>-2.1469746273781291E-2</v>
      </c>
      <c r="Y196" s="5">
        <v>3.3058156815259615E-2</v>
      </c>
      <c r="Z196" s="5">
        <v>0.12135240773788651</v>
      </c>
      <c r="AA196" s="5">
        <v>0.10769305465366177</v>
      </c>
      <c r="AB196" s="5">
        <v>-5.4675414430948033E-2</v>
      </c>
      <c r="AC196" s="5">
        <v>2.7039265861104961E-2</v>
      </c>
      <c r="AD196" s="5">
        <v>1.3939088378346445</v>
      </c>
      <c r="AE196" s="5">
        <v>3.8504307448371945E-2</v>
      </c>
      <c r="AF196" s="5">
        <v>0.12385172039065166</v>
      </c>
      <c r="AG196" s="5">
        <v>8.6322509993342882E-3</v>
      </c>
      <c r="AH196" s="5">
        <v>0.13418789227683298</v>
      </c>
      <c r="AI196" s="5">
        <v>2.412847294615723E-2</v>
      </c>
      <c r="AJ196" s="5">
        <v>0.15416338538273361</v>
      </c>
      <c r="AK196" s="5">
        <v>1.3606296287535506</v>
      </c>
      <c r="AL196" s="5">
        <v>0.38794725763903259</v>
      </c>
      <c r="AM196" s="5">
        <v>4.9049214491294915E-2</v>
      </c>
      <c r="AN196" s="5">
        <v>0.51725953825209781</v>
      </c>
      <c r="AO196" s="5">
        <v>3.3802070418657792E-2</v>
      </c>
      <c r="AP196" s="5">
        <v>4.613921107850176E-2</v>
      </c>
      <c r="AQ196" s="5">
        <v>5.3060338256114392E-2</v>
      </c>
      <c r="AR196" s="5">
        <v>0.30649522307743082</v>
      </c>
      <c r="AS196" s="5"/>
      <c r="AT196" s="5"/>
      <c r="AU196" s="5"/>
      <c r="AV196" s="5"/>
      <c r="AW196" s="5"/>
      <c r="AX196" s="5"/>
      <c r="AY196" s="5"/>
      <c r="AZ196" s="5"/>
      <c r="BA196" s="5"/>
      <c r="BB196" s="5"/>
    </row>
    <row r="197" spans="1:54" x14ac:dyDescent="0.3">
      <c r="A197" s="5">
        <v>15080</v>
      </c>
      <c r="B197" s="5"/>
      <c r="C197" s="5">
        <v>2.2760301800421048</v>
      </c>
      <c r="D197" s="5">
        <v>-2.5520753887440309E-3</v>
      </c>
      <c r="E197" s="5">
        <v>-6.6955588167371999E-4</v>
      </c>
      <c r="F197" s="5">
        <v>-4.0405526822495721E-3</v>
      </c>
      <c r="G197" s="5">
        <v>-3.3039034600131171E-4</v>
      </c>
      <c r="H197" s="5">
        <v>-2.448998670124776E-2</v>
      </c>
      <c r="I197" s="5">
        <v>-2.1255935417607051E-3</v>
      </c>
      <c r="J197" s="5">
        <v>-7.0010399963336533E-3</v>
      </c>
      <c r="K197" s="5">
        <v>-2.281197727134845E-3</v>
      </c>
      <c r="L197" s="5">
        <v>-1.449594079133954E-2</v>
      </c>
      <c r="M197" s="5">
        <v>-4.4387335938543115E-3</v>
      </c>
      <c r="N197" s="5">
        <v>-2.165017967872334E-2</v>
      </c>
      <c r="O197" s="5">
        <v>-6.6400012644681162E-3</v>
      </c>
      <c r="P197" s="5">
        <v>-4.1177297167616742E-2</v>
      </c>
      <c r="Q197" s="5">
        <v>-7.458154585902663E-3</v>
      </c>
      <c r="R197" s="5">
        <v>-4.8813915330038989E-2</v>
      </c>
      <c r="S197" s="5">
        <v>-2.7282075094717383E-2</v>
      </c>
      <c r="T197" s="5">
        <v>-3.6750815523381927E-2</v>
      </c>
      <c r="U197" s="5">
        <v>1.2267462922769897E-2</v>
      </c>
      <c r="V197" s="5">
        <v>-8.4975381398006539E-5</v>
      </c>
      <c r="W197" s="5">
        <v>-2.0165248184252985E-2</v>
      </c>
      <c r="X197" s="5">
        <v>-2.101660331832219E-2</v>
      </c>
      <c r="Y197" s="5">
        <v>3.2401698024697619E-2</v>
      </c>
      <c r="Z197" s="5">
        <v>0.11909479735528558</v>
      </c>
      <c r="AA197" s="5">
        <v>0.10582519911117143</v>
      </c>
      <c r="AB197" s="5">
        <v>-5.3796280389653298E-2</v>
      </c>
      <c r="AC197" s="5">
        <v>2.6638857714830693E-2</v>
      </c>
      <c r="AD197" s="5">
        <v>1.3750465270330581</v>
      </c>
      <c r="AE197" s="5">
        <v>3.8032638159742872E-2</v>
      </c>
      <c r="AF197" s="5">
        <v>0.12249407916190928</v>
      </c>
      <c r="AG197" s="5">
        <v>8.5487939344088496E-3</v>
      </c>
      <c r="AH197" s="5">
        <v>0.13306495271118352</v>
      </c>
      <c r="AI197" s="5">
        <v>2.3958056982286969E-2</v>
      </c>
      <c r="AJ197" s="5">
        <v>0.15327673877439824</v>
      </c>
      <c r="AK197" s="5">
        <v>1.3545968363899312</v>
      </c>
      <c r="AL197" s="5">
        <v>0.38674064414741149</v>
      </c>
      <c r="AM197" s="5">
        <v>4.8961878542983402E-2</v>
      </c>
      <c r="AN197" s="5">
        <v>0.51702948427077489</v>
      </c>
      <c r="AO197" s="5">
        <v>3.3832399831316404E-2</v>
      </c>
      <c r="AP197" s="5">
        <v>4.6242818176547178E-2</v>
      </c>
      <c r="AQ197" s="5">
        <v>5.3251360630299879E-2</v>
      </c>
      <c r="AR197" s="5">
        <v>0.30801574877801552</v>
      </c>
      <c r="AS197" s="5"/>
      <c r="AT197" s="5"/>
      <c r="AU197" s="5"/>
      <c r="AV197" s="5"/>
      <c r="AW197" s="5"/>
      <c r="AX197" s="5"/>
      <c r="AY197" s="5"/>
      <c r="AZ197" s="5"/>
      <c r="BA197" s="5"/>
      <c r="BB197" s="5"/>
    </row>
    <row r="198" spans="1:54" x14ac:dyDescent="0.3">
      <c r="A198" s="5">
        <v>15070</v>
      </c>
      <c r="B198" s="5"/>
      <c r="C198" s="5">
        <v>2.2633980171616352</v>
      </c>
      <c r="D198" s="5">
        <v>-2.4365598210598165E-3</v>
      </c>
      <c r="E198" s="5">
        <v>-6.4001722971374477E-4</v>
      </c>
      <c r="F198" s="5">
        <v>-3.8669486672019185E-3</v>
      </c>
      <c r="G198" s="5">
        <v>-3.1657697737920741E-4</v>
      </c>
      <c r="H198" s="5">
        <v>-2.3494512232920869E-2</v>
      </c>
      <c r="I198" s="5">
        <v>-2.0416701420784122E-3</v>
      </c>
      <c r="J198" s="5">
        <v>-6.7328193700508503E-3</v>
      </c>
      <c r="K198" s="5">
        <v>-2.1964836247606763E-3</v>
      </c>
      <c r="L198" s="5">
        <v>-1.3974738087765087E-2</v>
      </c>
      <c r="M198" s="5">
        <v>-4.2844017435140769E-3</v>
      </c>
      <c r="N198" s="5">
        <v>-2.0923197961194476E-2</v>
      </c>
      <c r="O198" s="5">
        <v>-6.4249802648295396E-3</v>
      </c>
      <c r="P198" s="5">
        <v>-3.9893320339656271E-2</v>
      </c>
      <c r="Q198" s="5">
        <v>-7.234592690455505E-3</v>
      </c>
      <c r="R198" s="5">
        <v>-4.7409825813219668E-2</v>
      </c>
      <c r="S198" s="5">
        <v>-2.6530521882071095E-2</v>
      </c>
      <c r="T198" s="5">
        <v>-3.5783327742044312E-2</v>
      </c>
      <c r="U198" s="5">
        <v>1.1959569241393291E-2</v>
      </c>
      <c r="V198" s="5">
        <v>-8.2947373805829759E-5</v>
      </c>
      <c r="W198" s="5">
        <v>-1.9708951940785306E-2</v>
      </c>
      <c r="X198" s="5">
        <v>-2.0567175066849349E-2</v>
      </c>
      <c r="Y198" s="5">
        <v>3.1749272227449298E-2</v>
      </c>
      <c r="Z198" s="5">
        <v>0.11684615344863195</v>
      </c>
      <c r="AA198" s="5">
        <v>0.10396043796477987</v>
      </c>
      <c r="AB198" s="5">
        <v>-5.2916412293978046E-2</v>
      </c>
      <c r="AC198" s="5">
        <v>2.6237028702536701E-2</v>
      </c>
      <c r="AD198" s="5">
        <v>1.3560607266179692</v>
      </c>
      <c r="AE198" s="5">
        <v>3.7556290006970527E-2</v>
      </c>
      <c r="AF198" s="5">
        <v>0.12111770236948112</v>
      </c>
      <c r="AG198" s="5">
        <v>8.463801840201738E-3</v>
      </c>
      <c r="AH198" s="5">
        <v>0.13191502485352527</v>
      </c>
      <c r="AI198" s="5">
        <v>2.3782305640673608E-2</v>
      </c>
      <c r="AJ198" s="5">
        <v>0.15235343507445784</v>
      </c>
      <c r="AK198" s="5">
        <v>1.3482224609017381</v>
      </c>
      <c r="AL198" s="5">
        <v>0.38543282389294786</v>
      </c>
      <c r="AM198" s="5">
        <v>4.8861435553686425E-2</v>
      </c>
      <c r="AN198" s="5">
        <v>0.51665975315446044</v>
      </c>
      <c r="AO198" s="5">
        <v>3.3853627683651431E-2</v>
      </c>
      <c r="AP198" s="5">
        <v>4.6334205099587959E-2</v>
      </c>
      <c r="AQ198" s="5">
        <v>5.3428759017330275E-2</v>
      </c>
      <c r="AR198" s="5">
        <v>0.30946120229713131</v>
      </c>
      <c r="AS198" s="5"/>
      <c r="AT198" s="5"/>
      <c r="AU198" s="5"/>
      <c r="AV198" s="5"/>
      <c r="AW198" s="5"/>
      <c r="AX198" s="5"/>
      <c r="AY198" s="5"/>
      <c r="AZ198" s="5"/>
      <c r="BA198" s="5"/>
      <c r="BB198" s="5"/>
    </row>
    <row r="199" spans="1:54" x14ac:dyDescent="0.3">
      <c r="A199" s="5">
        <v>15060</v>
      </c>
      <c r="B199" s="5"/>
      <c r="C199" s="5">
        <v>2.2502241093859596</v>
      </c>
      <c r="D199" s="5">
        <v>-2.3255720360474534E-3</v>
      </c>
      <c r="E199" s="5">
        <v>-6.1159790212681809E-4</v>
      </c>
      <c r="F199" s="5">
        <v>-3.6996945726662988E-3</v>
      </c>
      <c r="G199" s="5">
        <v>-3.0325047368373641E-4</v>
      </c>
      <c r="H199" s="5">
        <v>-2.2532783621944129E-2</v>
      </c>
      <c r="I199" s="5">
        <v>-1.9604772761892138E-3</v>
      </c>
      <c r="J199" s="5">
        <v>-6.4729551578977017E-3</v>
      </c>
      <c r="K199" s="5">
        <v>-2.114290178593688E-3</v>
      </c>
      <c r="L199" s="5">
        <v>-1.3468303178709779E-2</v>
      </c>
      <c r="M199" s="5">
        <v>-4.1342200147030123E-3</v>
      </c>
      <c r="N199" s="5">
        <v>-2.0214698539389585E-2</v>
      </c>
      <c r="O199" s="5">
        <v>-6.2151045171806862E-3</v>
      </c>
      <c r="P199" s="5">
        <v>-3.8638111563882152E-2</v>
      </c>
      <c r="Q199" s="5">
        <v>-7.0156919011675227E-3</v>
      </c>
      <c r="R199" s="5">
        <v>-4.6032774796640259E-2</v>
      </c>
      <c r="S199" s="5">
        <v>-2.5792214121286093E-2</v>
      </c>
      <c r="T199" s="5">
        <v>-3.4831267050695683E-2</v>
      </c>
      <c r="U199" s="5">
        <v>1.1656052251054762E-2</v>
      </c>
      <c r="V199" s="5">
        <v>-8.0944563797592288E-5</v>
      </c>
      <c r="W199" s="5">
        <v>-1.925747681537646E-2</v>
      </c>
      <c r="X199" s="5">
        <v>-2.012162370897886E-2</v>
      </c>
      <c r="Y199" s="5">
        <v>3.1101147102837561E-2</v>
      </c>
      <c r="Z199" s="5">
        <v>0.11460750221738158</v>
      </c>
      <c r="AA199" s="5">
        <v>0.10209970181253154</v>
      </c>
      <c r="AB199" s="5">
        <v>-5.2036283716589124E-2</v>
      </c>
      <c r="AC199" s="5">
        <v>2.5834009397994611E-2</v>
      </c>
      <c r="AD199" s="5">
        <v>1.336962935040837</v>
      </c>
      <c r="AE199" s="5">
        <v>3.707556475921131E-2</v>
      </c>
      <c r="AF199" s="5">
        <v>0.11972349449860278</v>
      </c>
      <c r="AG199" s="5">
        <v>8.3773321851309517E-3</v>
      </c>
      <c r="AH199" s="5">
        <v>0.1307389020509728</v>
      </c>
      <c r="AI199" s="5">
        <v>2.3601341477615709E-2</v>
      </c>
      <c r="AJ199" s="5">
        <v>0.15139411730360897</v>
      </c>
      <c r="AK199" s="5">
        <v>1.3415108562877014</v>
      </c>
      <c r="AL199" s="5">
        <v>0.38402464228698963</v>
      </c>
      <c r="AM199" s="5">
        <v>4.8747940557633242E-2</v>
      </c>
      <c r="AN199" s="5">
        <v>0.51615036674859427</v>
      </c>
      <c r="AO199" s="5">
        <v>3.3865718617890353E-2</v>
      </c>
      <c r="AP199" s="5">
        <v>4.6413273654018809E-2</v>
      </c>
      <c r="AQ199" s="5">
        <v>5.3592364189361988E-2</v>
      </c>
      <c r="AR199" s="5">
        <v>0.31083029203949619</v>
      </c>
      <c r="AS199" s="5"/>
      <c r="AT199" s="5"/>
      <c r="AU199" s="5"/>
      <c r="AV199" s="5"/>
      <c r="AW199" s="5"/>
      <c r="AX199" s="5"/>
      <c r="AY199" s="5"/>
      <c r="AZ199" s="5"/>
      <c r="BA199" s="5"/>
      <c r="BB199" s="5"/>
    </row>
    <row r="200" spans="1:54" x14ac:dyDescent="0.3">
      <c r="A200" s="5">
        <v>15050</v>
      </c>
      <c r="B200" s="5"/>
      <c r="C200" s="5">
        <v>2.2365196780785612</v>
      </c>
      <c r="D200" s="5">
        <v>-2.2189698535157948E-3</v>
      </c>
      <c r="E200" s="5">
        <v>-5.8426455762326812E-4</v>
      </c>
      <c r="F200" s="5">
        <v>-3.5386117820580243E-3</v>
      </c>
      <c r="G200" s="5">
        <v>-2.9039797079533417E-4</v>
      </c>
      <c r="H200" s="5">
        <v>-2.1603968665139257E-2</v>
      </c>
      <c r="I200" s="5">
        <v>-1.8819525869936255E-3</v>
      </c>
      <c r="J200" s="5">
        <v>-6.2212723658052558E-3</v>
      </c>
      <c r="K200" s="5">
        <v>-2.0345695907770652E-3</v>
      </c>
      <c r="L200" s="5">
        <v>-1.2976386691037085E-2</v>
      </c>
      <c r="M200" s="5">
        <v>-3.9881274223379348E-3</v>
      </c>
      <c r="N200" s="5">
        <v>-1.9524452881955218E-2</v>
      </c>
      <c r="O200" s="5">
        <v>-6.0103232558795707E-3</v>
      </c>
      <c r="P200" s="5">
        <v>-3.7411464874555218E-2</v>
      </c>
      <c r="Q200" s="5">
        <v>-6.801432691414885E-3</v>
      </c>
      <c r="R200" s="5">
        <v>-4.4682738511171882E-2</v>
      </c>
      <c r="S200" s="5">
        <v>-2.5067189984528289E-2</v>
      </c>
      <c r="T200" s="5">
        <v>-3.3894745458257311E-2</v>
      </c>
      <c r="U200" s="5">
        <v>1.1356966748545957E-2</v>
      </c>
      <c r="V200" s="5">
        <v>-7.8967432711092236E-5</v>
      </c>
      <c r="W200" s="5">
        <v>-1.8810956886252207E-2</v>
      </c>
      <c r="X200" s="5">
        <v>-1.9680105378977825E-2</v>
      </c>
      <c r="Y200" s="5">
        <v>3.0457582308131771E-2</v>
      </c>
      <c r="Z200" s="5">
        <v>0.11237984548160747</v>
      </c>
      <c r="AA200" s="5">
        <v>0.10024390427801746</v>
      </c>
      <c r="AB200" s="5">
        <v>-5.1156362015068499E-2</v>
      </c>
      <c r="AC200" s="5">
        <v>2.5430028485953892E-2</v>
      </c>
      <c r="AD200" s="5">
        <v>1.3177646131859955</v>
      </c>
      <c r="AE200" s="5">
        <v>3.6590764737866932E-2</v>
      </c>
      <c r="AF200" s="5">
        <v>0.11831236664137564</v>
      </c>
      <c r="AG200" s="5">
        <v>8.2894432096178427E-3</v>
      </c>
      <c r="AH200" s="5">
        <v>0.12953739402583581</v>
      </c>
      <c r="AI200" s="5">
        <v>2.3415290683738457E-2</v>
      </c>
      <c r="AJ200" s="5">
        <v>0.15039945542205208</v>
      </c>
      <c r="AK200" s="5">
        <v>1.3344666405038201</v>
      </c>
      <c r="AL200" s="5">
        <v>0.38251702544697619</v>
      </c>
      <c r="AM200" s="5">
        <v>4.8621459212314928E-2</v>
      </c>
      <c r="AN200" s="5">
        <v>0.51550146040662248</v>
      </c>
      <c r="AO200" s="5">
        <v>3.3868644593484702E-2</v>
      </c>
      <c r="AP200" s="5">
        <v>4.6479935225707189E-2</v>
      </c>
      <c r="AQ200" s="5">
        <v>5.3742017154342681E-2</v>
      </c>
      <c r="AR200" s="5">
        <v>0.31212177926197121</v>
      </c>
      <c r="AS200" s="5"/>
      <c r="AT200" s="5"/>
      <c r="AU200" s="5"/>
      <c r="AV200" s="5"/>
      <c r="AW200" s="5"/>
      <c r="AX200" s="5"/>
      <c r="AY200" s="5"/>
      <c r="AZ200" s="5"/>
      <c r="BA200" s="5"/>
      <c r="BB200" s="5"/>
    </row>
    <row r="201" spans="1:54" x14ac:dyDescent="0.3">
      <c r="A201" s="6">
        <v>15040</v>
      </c>
      <c r="B201" s="5"/>
      <c r="C201" s="6">
        <v>2.2222962317877681</v>
      </c>
      <c r="D201" s="6">
        <v>-2.1166138918498794E-3</v>
      </c>
      <c r="E201" s="6">
        <v>-5.5798442785417947E-4</v>
      </c>
      <c r="F201" s="6">
        <v>-3.3835242658675985E-3</v>
      </c>
      <c r="G201" s="6">
        <v>-2.7800675295045298E-4</v>
      </c>
      <c r="H201" s="6">
        <v>-2.0707242033531564E-2</v>
      </c>
      <c r="I201" s="6">
        <v>-1.8060340022187551E-3</v>
      </c>
      <c r="J201" s="6">
        <v>-5.9775960535387532E-3</v>
      </c>
      <c r="K201" s="6">
        <v>-1.957273836525289E-3</v>
      </c>
      <c r="L201" s="6">
        <v>-1.2498736515691344E-2</v>
      </c>
      <c r="M201" s="6">
        <v>-3.8460618214571224E-3</v>
      </c>
      <c r="N201" s="6">
        <v>-1.885222556413562E-2</v>
      </c>
      <c r="O201" s="6">
        <v>-5.810583316907857E-3</v>
      </c>
      <c r="P201" s="6">
        <v>-3.6213158210168975E-2</v>
      </c>
      <c r="Q201" s="6">
        <v>-6.5917924870134191E-3</v>
      </c>
      <c r="R201" s="6">
        <v>-4.3359672903790766E-2</v>
      </c>
      <c r="S201" s="6">
        <v>-2.4355476383330774E-2</v>
      </c>
      <c r="T201" s="6">
        <v>-3.2973860223469209E-2</v>
      </c>
      <c r="U201" s="6">
        <v>1.1062362839199754E-2</v>
      </c>
      <c r="V201" s="6">
        <v>-7.7016431546387623E-5</v>
      </c>
      <c r="W201" s="6">
        <v>-1.8369519655018641E-2</v>
      </c>
      <c r="X201" s="6">
        <v>-1.9242770099987198E-2</v>
      </c>
      <c r="Y201" s="6">
        <v>2.9818829338723936E-2</v>
      </c>
      <c r="Z201" s="6">
        <v>0.11016416000093684</v>
      </c>
      <c r="AA201" s="6">
        <v>9.8393941285428249E-2</v>
      </c>
      <c r="AB201" s="6">
        <v>-5.027710791754373E-2</v>
      </c>
      <c r="AC201" s="6">
        <v>2.5025312541780233E-2</v>
      </c>
      <c r="AD201" s="6">
        <v>1.2984771725982518</v>
      </c>
      <c r="AE201" s="6">
        <v>3.6102192490362006E-2</v>
      </c>
      <c r="AF201" s="6">
        <v>0.11688523547618528</v>
      </c>
      <c r="AG201" s="6">
        <v>8.200193859063374E-3</v>
      </c>
      <c r="AH201" s="6">
        <v>0.12831132592782205</v>
      </c>
      <c r="AI201" s="6">
        <v>2.3224282935372511E-2</v>
      </c>
      <c r="AJ201" s="6">
        <v>0.14937014554639441</v>
      </c>
      <c r="AK201" s="6">
        <v>1.3270946902210559</v>
      </c>
      <c r="AL201" s="6">
        <v>0.38091097922213896</v>
      </c>
      <c r="AM201" s="6">
        <v>4.8482067745017156E-2</v>
      </c>
      <c r="AN201" s="6">
        <v>0.51471328318365173</v>
      </c>
      <c r="AO201" s="6">
        <v>3.3862384949424972E-2</v>
      </c>
      <c r="AP201" s="6">
        <v>4.6534110931225739E-2</v>
      </c>
      <c r="AQ201" s="5">
        <v>5.3877569402041373E-2</v>
      </c>
      <c r="AR201" s="5">
        <v>0.31333447987585716</v>
      </c>
    </row>
    <row r="202" spans="1:54" x14ac:dyDescent="0.3">
      <c r="A202" s="6">
        <v>15030</v>
      </c>
      <c r="B202" s="5"/>
      <c r="C202" s="6">
        <v>2.2075655540112828</v>
      </c>
      <c r="D202" s="6">
        <v>-2.0183675901561233E-3</v>
      </c>
      <c r="E202" s="6">
        <v>-5.3272532692113367E-4</v>
      </c>
      <c r="F202" s="6">
        <v>-3.2342586561817993E-3</v>
      </c>
      <c r="G202" s="6">
        <v>-2.6606425985510487E-4</v>
      </c>
      <c r="H202" s="6">
        <v>-1.9841785850127292E-2</v>
      </c>
      <c r="I202" s="6">
        <v>-1.7326597870251086E-3</v>
      </c>
      <c r="J202" s="6">
        <v>-5.7417515105412089E-3</v>
      </c>
      <c r="K202" s="6">
        <v>-1.8823547207073039E-3</v>
      </c>
      <c r="L202" s="6">
        <v>-1.2035098154368234E-2</v>
      </c>
      <c r="M202" s="6">
        <v>-3.7079600072998228E-3</v>
      </c>
      <c r="N202" s="6">
        <v>-1.8197774717907546E-2</v>
      </c>
      <c r="O202" s="6">
        <v>-5.6158292622625E-3</v>
      </c>
      <c r="P202" s="6">
        <v>-3.5042954090967096E-2</v>
      </c>
      <c r="Q202" s="6">
        <v>-6.386745770816887E-3</v>
      </c>
      <c r="R202" s="6">
        <v>-4.2063514199639579E-2</v>
      </c>
      <c r="S202" s="6">
        <v>-2.3657089213697954E-2</v>
      </c>
      <c r="T202" s="6">
        <v>-3.2068694093385385E-2</v>
      </c>
      <c r="U202" s="6">
        <v>1.0772285986943244E-2</v>
      </c>
      <c r="V202" s="6">
        <v>-7.5091981118734639E-5</v>
      </c>
      <c r="W202" s="6">
        <v>-1.7933286040336331E-2</v>
      </c>
      <c r="X202" s="6">
        <v>-1.8809761737195139E-2</v>
      </c>
      <c r="Y202" s="6">
        <v>2.9185131401213288E-2</v>
      </c>
      <c r="Z202" s="6">
        <v>0.10796139683628089</v>
      </c>
      <c r="AA202" s="6">
        <v>9.6550690367472936E-2</v>
      </c>
      <c r="AB202" s="6">
        <v>-4.9398975122000123E-2</v>
      </c>
      <c r="AC202" s="6">
        <v>2.4620085816223068E-2</v>
      </c>
      <c r="AD202" s="6">
        <v>1.2791119638855621</v>
      </c>
      <c r="AE202" s="6">
        <v>3.5610150466236348E-2</v>
      </c>
      <c r="AF202" s="6">
        <v>0.11544302224652932</v>
      </c>
      <c r="AG202" s="6">
        <v>8.1096437162450543E-3</v>
      </c>
      <c r="AH202" s="6">
        <v>0.12706153736947001</v>
      </c>
      <c r="AI202" s="6">
        <v>2.3028451241668031E-2</v>
      </c>
      <c r="AJ202" s="6">
        <v>0.14830690913250549</v>
      </c>
      <c r="AK202" s="6">
        <v>1.319400135234811</v>
      </c>
      <c r="AL202" s="6">
        <v>0.3792075881102519</v>
      </c>
      <c r="AM202" s="6">
        <v>4.8329852884894629E-2</v>
      </c>
      <c r="AN202" s="6">
        <v>0.51378619787641211</v>
      </c>
      <c r="AO202" s="6">
        <v>3.3846926456833411E-2</v>
      </c>
      <c r="AP202" s="6">
        <v>4.6575731756799597E-2</v>
      </c>
      <c r="AQ202" s="5">
        <v>5.3998883137693542E-2</v>
      </c>
      <c r="AR202" s="5">
        <v>0.31446726619102944</v>
      </c>
    </row>
    <row r="203" spans="1:54" x14ac:dyDescent="0.3">
      <c r="A203" s="6">
        <v>15020</v>
      </c>
      <c r="B203" s="5"/>
      <c r="C203" s="6">
        <v>2.1923396907263983</v>
      </c>
      <c r="D203" s="6">
        <v>-1.92409722595175E-3</v>
      </c>
      <c r="E203" s="6">
        <v>-5.0845565977166904E-4</v>
      </c>
      <c r="F203" s="6">
        <v>-3.0906443149469952E-3</v>
      </c>
      <c r="G203" s="6">
        <v>-2.5455809333329395E-4</v>
      </c>
      <c r="H203" s="6">
        <v>-1.9006790237107163E-2</v>
      </c>
      <c r="I203" s="6">
        <v>-1.6617685943216987E-3</v>
      </c>
      <c r="J203" s="6">
        <v>-5.5135644254623662E-3</v>
      </c>
      <c r="K203" s="6">
        <v>-1.8097639327761292E-3</v>
      </c>
      <c r="L203" s="6">
        <v>-1.158521505818837E-2</v>
      </c>
      <c r="M203" s="6">
        <v>-3.5737578136722827E-3</v>
      </c>
      <c r="N203" s="6">
        <v>-1.7560852477109767E-2</v>
      </c>
      <c r="O203" s="6">
        <v>-5.4260035037532982E-3</v>
      </c>
      <c r="P203" s="6">
        <v>-3.3900600297984716E-2</v>
      </c>
      <c r="Q203" s="6">
        <v>-6.1862641884111134E-3</v>
      </c>
      <c r="R203" s="6">
        <v>-4.0794179475760986E-2</v>
      </c>
      <c r="S203" s="6">
        <v>-2.2972033609757556E-2</v>
      </c>
      <c r="T203" s="6">
        <v>-3.11793155554362E-2</v>
      </c>
      <c r="U203" s="6">
        <v>1.0486777069347791E-2</v>
      </c>
      <c r="V203" s="6">
        <v>-7.3194472247910716E-5</v>
      </c>
      <c r="W203" s="6">
        <v>-1.7502370380323214E-2</v>
      </c>
      <c r="X203" s="6">
        <v>-1.8381217959889347E-2</v>
      </c>
      <c r="Y203" s="6">
        <v>2.8556723299406162E-2</v>
      </c>
      <c r="Z203" s="6">
        <v>0.10577248075478421</v>
      </c>
      <c r="AA203" s="6">
        <v>9.4715010006867412E-2</v>
      </c>
      <c r="AB203" s="6">
        <v>-4.8522409909760492E-2</v>
      </c>
      <c r="AC203" s="6">
        <v>2.4214570025603944E-2</v>
      </c>
      <c r="AD203" s="6">
        <v>1.2596802653138339</v>
      </c>
      <c r="AE203" s="6">
        <v>3.5114940696054628E-2</v>
      </c>
      <c r="AF203" s="6">
        <v>0.11398665174089587</v>
      </c>
      <c r="AG203" s="6">
        <v>8.017852933246316E-3</v>
      </c>
      <c r="AH203" s="6">
        <v>0.12578888144641664</v>
      </c>
      <c r="AI203" s="6">
        <v>2.2827931787698978E-2</v>
      </c>
      <c r="AJ203" s="6">
        <v>0.14721049212567067</v>
      </c>
      <c r="AK203" s="6">
        <v>1.3113883525350276</v>
      </c>
      <c r="AL203" s="6">
        <v>0.37740801406696645</v>
      </c>
      <c r="AM203" s="6">
        <v>4.8164911780648509E-2</v>
      </c>
      <c r="AN203" s="6">
        <v>0.51272068090873457</v>
      </c>
      <c r="AO203" s="6">
        <v>3.3822263361689878E-2</v>
      </c>
      <c r="AP203" s="6">
        <v>4.6604738684649864E-2</v>
      </c>
      <c r="AQ203" s="5">
        <v>5.4105831502768688E-2</v>
      </c>
      <c r="AR203" s="5">
        <v>0.31551906859845041</v>
      </c>
    </row>
    <row r="204" spans="1:54" x14ac:dyDescent="0.3">
      <c r="A204" s="6">
        <v>15010</v>
      </c>
      <c r="B204" s="5"/>
      <c r="C204" s="6">
        <v>2.1766309377027309</v>
      </c>
      <c r="D204" s="6">
        <v>-1.8336719285515861E-3</v>
      </c>
      <c r="E204" s="6">
        <v>-4.8514442951152949E-4</v>
      </c>
      <c r="F204" s="6">
        <v>-2.952513396109478E-3</v>
      </c>
      <c r="G204" s="6">
        <v>-2.4347602351736558E-4</v>
      </c>
      <c r="H204" s="6">
        <v>-1.8201453832697653E-2</v>
      </c>
      <c r="I204" s="6">
        <v>-1.5932995127917783E-3</v>
      </c>
      <c r="J204" s="6">
        <v>-5.2928610493257113E-3</v>
      </c>
      <c r="K204" s="6">
        <v>-1.7394531000138526E-3</v>
      </c>
      <c r="L204" s="6">
        <v>-1.1148828958100911E-2</v>
      </c>
      <c r="M204" s="6">
        <v>-3.4433902094992549E-3</v>
      </c>
      <c r="N204" s="6">
        <v>-1.6941205417024062E-2</v>
      </c>
      <c r="O204" s="6">
        <v>-5.2410464260310144E-3</v>
      </c>
      <c r="P204" s="6">
        <v>-3.2785830552523008E-2</v>
      </c>
      <c r="Q204" s="6">
        <v>-5.9903166547117847E-3</v>
      </c>
      <c r="R204" s="6">
        <v>-3.9551567245333541E-2</v>
      </c>
      <c r="S204" s="6">
        <v>-2.2300304205370894E-2</v>
      </c>
      <c r="T204" s="6">
        <v>-3.0305779102379637E-2</v>
      </c>
      <c r="U204" s="6">
        <v>1.0205872437488776E-2</v>
      </c>
      <c r="V204" s="6">
        <v>-7.132426598294381E-5</v>
      </c>
      <c r="W204" s="6">
        <v>-1.707688044352966E-2</v>
      </c>
      <c r="X204" s="6">
        <v>-1.7957270212304397E-2</v>
      </c>
      <c r="Y204" s="6">
        <v>2.7933831333218188E-2</v>
      </c>
      <c r="Z204" s="6">
        <v>0.10359830967833843</v>
      </c>
      <c r="AA204" s="6">
        <v>9.2887739012005074E-2</v>
      </c>
      <c r="AB204" s="6">
        <v>-4.7647850773586534E-2</v>
      </c>
      <c r="AC204" s="6">
        <v>2.3808984147706345E-2</v>
      </c>
      <c r="AD204" s="6">
        <v>1.2401932716103716</v>
      </c>
      <c r="AE204" s="6">
        <v>3.461686447362386E-2</v>
      </c>
      <c r="AF204" s="6">
        <v>0.11251705127532152</v>
      </c>
      <c r="AG204" s="6">
        <v>7.9248821630294574E-3</v>
      </c>
      <c r="AH204" s="6">
        <v>0.12449422374413459</v>
      </c>
      <c r="AI204" s="6">
        <v>2.2622863773819814E-2</v>
      </c>
      <c r="AJ204" s="6">
        <v>0.1460816640794449</v>
      </c>
      <c r="AK204" s="6">
        <v>1.3030649600463895</v>
      </c>
      <c r="AL204" s="6">
        <v>0.37551349520947896</v>
      </c>
      <c r="AM204" s="6">
        <v>4.7987351903896545E-2</v>
      </c>
      <c r="AN204" s="6">
        <v>0.51151732206204126</v>
      </c>
      <c r="AO204" s="6">
        <v>3.3788397417563086E-2</v>
      </c>
      <c r="AP204" s="6">
        <v>4.6621082806434858E-2</v>
      </c>
      <c r="AQ204" s="5">
        <v>5.4198298782386266E-2</v>
      </c>
      <c r="AR204" s="5">
        <v>0.31648887718766405</v>
      </c>
    </row>
    <row r="205" spans="1:54" x14ac:dyDescent="0.3">
      <c r="A205" s="6">
        <v>15000</v>
      </c>
      <c r="B205" s="5"/>
      <c r="C205" s="6">
        <v>2.1604518276146281</v>
      </c>
      <c r="D205" s="6">
        <v>-1.7469636883074857E-3</v>
      </c>
      <c r="E205" s="6">
        <v>-4.627612436655032E-4</v>
      </c>
      <c r="F205" s="6">
        <v>-2.819700901773995E-3</v>
      </c>
      <c r="G205" s="6">
        <v>-2.328059945879523E-4</v>
      </c>
      <c r="H205" s="6">
        <v>-1.7424984278026419E-2</v>
      </c>
      <c r="I205" s="6">
        <v>-1.5271921126358717E-3</v>
      </c>
      <c r="J205" s="6">
        <v>-5.0794683522981136E-3</v>
      </c>
      <c r="K205" s="6">
        <v>-1.6713738390652568E-3</v>
      </c>
      <c r="L205" s="6">
        <v>-1.0725680186768416E-2</v>
      </c>
      <c r="M205" s="6">
        <v>-3.3167913934678507E-3</v>
      </c>
      <c r="N205" s="6">
        <v>-1.6338574987890157E-2</v>
      </c>
      <c r="O205" s="6">
        <v>-5.060896508677741E-3</v>
      </c>
      <c r="P205" s="6">
        <v>-3.1698365194991154E-2</v>
      </c>
      <c r="Q205" s="6">
        <v>-5.7988694612778327E-3</v>
      </c>
      <c r="R205" s="6">
        <v>-3.8335558051247359E-2</v>
      </c>
      <c r="S205" s="6">
        <v>-2.1641885403109976E-2</v>
      </c>
      <c r="T205" s="6">
        <v>-2.9448125509443118E-2</v>
      </c>
      <c r="U205" s="6">
        <v>9.9296039804242144E-3</v>
      </c>
      <c r="V205" s="6">
        <v>-6.9481693861214844E-5</v>
      </c>
      <c r="W205" s="6">
        <v>-1.6656917448312894E-2</v>
      </c>
      <c r="X205" s="6">
        <v>-1.7538043693162399E-2</v>
      </c>
      <c r="Y205" s="6">
        <v>2.7316673210438607E-2</v>
      </c>
      <c r="Z205" s="6">
        <v>0.10143975417591836</v>
      </c>
      <c r="AA205" s="6">
        <v>9.1069695927366606E-2</v>
      </c>
      <c r="AB205" s="6">
        <v>-4.6775728060824764E-2</v>
      </c>
      <c r="AC205" s="6">
        <v>2.3403544223633613E-2</v>
      </c>
      <c r="AD205" s="6">
        <v>1.2206620829919932</v>
      </c>
      <c r="AE205" s="6">
        <v>3.4116222042005373E-2</v>
      </c>
      <c r="AF205" s="6">
        <v>0.11103514968024686</v>
      </c>
      <c r="AG205" s="6">
        <v>7.8307924907646785E-3</v>
      </c>
      <c r="AH205" s="6">
        <v>0.12317844133278955</v>
      </c>
      <c r="AI205" s="6">
        <v>2.2413389251543861E-2</v>
      </c>
      <c r="AJ205" s="6">
        <v>0.14492121724467549</v>
      </c>
      <c r="AK205" s="6">
        <v>1.2944358100487086</v>
      </c>
      <c r="AL205" s="6">
        <v>0.37352534441648294</v>
      </c>
      <c r="AM205" s="6">
        <v>4.7797290938352971E-2</v>
      </c>
      <c r="AN205" s="6">
        <v>0.51017682405064213</v>
      </c>
      <c r="AO205" s="6">
        <v>3.3745337908238575E-2</v>
      </c>
      <c r="AP205" s="6">
        <v>4.6624725423514125E-2</v>
      </c>
      <c r="AQ205" s="5">
        <v>5.42761805989289E-2</v>
      </c>
      <c r="AR205" s="5">
        <v>0.31737574329598373</v>
      </c>
    </row>
    <row r="206" spans="1:54" x14ac:dyDescent="0.3">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4.4" x14ac:dyDescent="0.3"/>
  <cols>
    <col min="1" max="1" width="23.44140625" bestFit="1" customWidth="1"/>
    <col min="2" max="3" width="12.44140625" bestFit="1" customWidth="1"/>
    <col min="4" max="4" width="7.88671875" bestFit="1" customWidth="1"/>
    <col min="5" max="5" width="9.88671875" bestFit="1" customWidth="1"/>
    <col min="6" max="6" width="11.5546875" bestFit="1" customWidth="1"/>
  </cols>
  <sheetData>
    <row r="1" spans="1:6" x14ac:dyDescent="0.3">
      <c r="A1" t="s">
        <v>94</v>
      </c>
      <c r="B1" t="s">
        <v>95</v>
      </c>
      <c r="C1" t="s">
        <v>122</v>
      </c>
      <c r="D1" t="s">
        <v>97</v>
      </c>
      <c r="E1" t="s">
        <v>96</v>
      </c>
      <c r="F1" t="s">
        <v>73</v>
      </c>
    </row>
    <row r="2" spans="1:6" x14ac:dyDescent="0.3">
      <c r="A2" t="s">
        <v>98</v>
      </c>
      <c r="B2" t="s">
        <v>400</v>
      </c>
      <c r="C2" t="s">
        <v>401</v>
      </c>
      <c r="D2">
        <v>26</v>
      </c>
      <c r="E2">
        <v>4128</v>
      </c>
      <c r="F2" t="s">
        <v>402</v>
      </c>
    </row>
    <row r="3" spans="1:6" x14ac:dyDescent="0.3">
      <c r="A3" t="s">
        <v>70</v>
      </c>
      <c r="B3" t="s">
        <v>401</v>
      </c>
      <c r="C3" t="s">
        <v>397</v>
      </c>
      <c r="D3">
        <v>24</v>
      </c>
      <c r="E3">
        <v>3716</v>
      </c>
      <c r="F3" t="s">
        <v>399</v>
      </c>
    </row>
    <row r="4" spans="1:6" x14ac:dyDescent="0.3">
      <c r="A4" t="s">
        <v>395</v>
      </c>
      <c r="B4" t="s">
        <v>403</v>
      </c>
      <c r="C4" t="s">
        <v>404</v>
      </c>
      <c r="D4">
        <v>47</v>
      </c>
      <c r="E4">
        <v>7443</v>
      </c>
      <c r="F4" t="s">
        <v>405</v>
      </c>
    </row>
    <row r="5" spans="1:6" x14ac:dyDescent="0.3">
      <c r="A5" t="s">
        <v>139</v>
      </c>
      <c r="B5" t="s">
        <v>406</v>
      </c>
      <c r="C5" t="s">
        <v>407</v>
      </c>
      <c r="D5">
        <v>44</v>
      </c>
      <c r="E5">
        <v>6980</v>
      </c>
      <c r="F5" t="s">
        <v>408</v>
      </c>
    </row>
    <row r="6" spans="1:6" x14ac:dyDescent="0.3">
      <c r="A6" t="s">
        <v>99</v>
      </c>
      <c r="B6" t="s">
        <v>409</v>
      </c>
      <c r="C6" t="s">
        <v>410</v>
      </c>
      <c r="D6">
        <v>44</v>
      </c>
      <c r="E6">
        <v>6957</v>
      </c>
      <c r="F6" t="s">
        <v>408</v>
      </c>
    </row>
    <row r="7" spans="1:6" x14ac:dyDescent="0.3">
      <c r="A7" t="s">
        <v>372</v>
      </c>
      <c r="B7" t="s">
        <v>400</v>
      </c>
      <c r="C7" t="s">
        <v>411</v>
      </c>
      <c r="D7">
        <v>55</v>
      </c>
      <c r="E7">
        <v>8600</v>
      </c>
      <c r="F7" t="s">
        <v>402</v>
      </c>
    </row>
    <row r="8" spans="1:6" x14ac:dyDescent="0.3">
      <c r="A8" t="s">
        <v>389</v>
      </c>
      <c r="B8" t="s">
        <v>412</v>
      </c>
      <c r="C8" t="s">
        <v>398</v>
      </c>
      <c r="D8">
        <v>-21</v>
      </c>
      <c r="E8">
        <v>-3286</v>
      </c>
      <c r="F8" t="s">
        <v>399</v>
      </c>
    </row>
    <row r="9" spans="1:6" x14ac:dyDescent="0.3">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4.4" x14ac:dyDescent="0.3"/>
  <cols>
    <col min="1" max="1" width="11.6640625" bestFit="1" customWidth="1"/>
    <col min="2" max="2" width="7.88671875" bestFit="1" customWidth="1"/>
    <col min="3" max="4" width="10.44140625" bestFit="1" customWidth="1"/>
    <col min="5" max="5" width="8.88671875" bestFit="1" customWidth="1"/>
  </cols>
  <sheetData>
    <row r="1" spans="1:5" x14ac:dyDescent="0.3">
      <c r="A1" t="s">
        <v>73</v>
      </c>
      <c r="B1" t="s">
        <v>150</v>
      </c>
      <c r="C1" t="s">
        <v>151</v>
      </c>
      <c r="D1" t="s">
        <v>152</v>
      </c>
      <c r="E1" t="s">
        <v>153</v>
      </c>
    </row>
    <row r="2" spans="1:5" x14ac:dyDescent="0.3">
      <c r="A2" t="s">
        <v>814</v>
      </c>
      <c r="B2" t="s">
        <v>144</v>
      </c>
      <c r="C2" t="s">
        <v>815</v>
      </c>
      <c r="D2" t="s">
        <v>815</v>
      </c>
      <c r="E2" t="s">
        <v>144</v>
      </c>
    </row>
    <row r="3" spans="1:5" x14ac:dyDescent="0.3">
      <c r="A3" t="s">
        <v>816</v>
      </c>
      <c r="B3" t="s">
        <v>144</v>
      </c>
      <c r="C3" t="s">
        <v>815</v>
      </c>
      <c r="D3" t="s">
        <v>815</v>
      </c>
      <c r="E3" t="s">
        <v>144</v>
      </c>
    </row>
    <row r="4" spans="1:5" x14ac:dyDescent="0.3">
      <c r="A4" t="s">
        <v>817</v>
      </c>
      <c r="B4" t="s">
        <v>144</v>
      </c>
      <c r="C4" t="s">
        <v>815</v>
      </c>
      <c r="D4" t="s">
        <v>815</v>
      </c>
      <c r="E4" t="s">
        <v>144</v>
      </c>
    </row>
    <row r="5" spans="1:5" x14ac:dyDescent="0.3">
      <c r="A5" t="s">
        <v>818</v>
      </c>
      <c r="B5" t="s">
        <v>144</v>
      </c>
      <c r="C5" t="s">
        <v>815</v>
      </c>
      <c r="D5" t="s">
        <v>815</v>
      </c>
      <c r="E5" t="s">
        <v>144</v>
      </c>
    </row>
    <row r="6" spans="1:5" x14ac:dyDescent="0.3">
      <c r="A6" t="s">
        <v>819</v>
      </c>
      <c r="B6" t="s">
        <v>144</v>
      </c>
      <c r="C6" t="s">
        <v>815</v>
      </c>
      <c r="D6" t="s">
        <v>815</v>
      </c>
      <c r="E6" t="s">
        <v>144</v>
      </c>
    </row>
    <row r="7" spans="1:5" x14ac:dyDescent="0.3">
      <c r="A7" t="s">
        <v>820</v>
      </c>
      <c r="B7" t="s">
        <v>144</v>
      </c>
      <c r="C7" t="s">
        <v>815</v>
      </c>
      <c r="D7" t="s">
        <v>815</v>
      </c>
      <c r="E7" t="s">
        <v>144</v>
      </c>
    </row>
    <row r="8" spans="1:5" x14ac:dyDescent="0.3">
      <c r="A8" t="s">
        <v>821</v>
      </c>
      <c r="B8" t="s">
        <v>144</v>
      </c>
      <c r="C8" t="s">
        <v>815</v>
      </c>
      <c r="D8" t="s">
        <v>815</v>
      </c>
      <c r="E8" t="s">
        <v>144</v>
      </c>
    </row>
    <row r="9" spans="1:5" x14ac:dyDescent="0.3">
      <c r="A9" t="s">
        <v>822</v>
      </c>
      <c r="B9" t="s">
        <v>144</v>
      </c>
      <c r="C9" t="s">
        <v>815</v>
      </c>
      <c r="D9" t="s">
        <v>815</v>
      </c>
      <c r="E9" t="s">
        <v>144</v>
      </c>
    </row>
    <row r="10" spans="1:5" x14ac:dyDescent="0.3">
      <c r="A10" t="s">
        <v>823</v>
      </c>
      <c r="B10" t="s">
        <v>144</v>
      </c>
      <c r="C10" t="s">
        <v>815</v>
      </c>
      <c r="D10" t="s">
        <v>815</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4.4" x14ac:dyDescent="0.3"/>
  <cols>
    <col min="1" max="1" width="15.88671875" bestFit="1" customWidth="1"/>
    <col min="2" max="2" width="9" bestFit="1" customWidth="1"/>
    <col min="3" max="3" width="5.6640625" bestFit="1" customWidth="1"/>
    <col min="4" max="4" width="8.109375" bestFit="1" customWidth="1"/>
  </cols>
  <sheetData>
    <row r="1" spans="1:4" x14ac:dyDescent="0.3">
      <c r="A1" t="s">
        <v>154</v>
      </c>
      <c r="B1" t="s">
        <v>95</v>
      </c>
      <c r="C1" t="s">
        <v>155</v>
      </c>
      <c r="D1" t="s">
        <v>73</v>
      </c>
    </row>
    <row r="2" spans="1:4" x14ac:dyDescent="0.3">
      <c r="A2" t="s">
        <v>156</v>
      </c>
      <c r="B2">
        <v>15730.63</v>
      </c>
      <c r="C2">
        <v>0.02</v>
      </c>
      <c r="D2" s="74">
        <v>0.91597222222222219</v>
      </c>
    </row>
    <row r="3" spans="1:4" x14ac:dyDescent="0.3">
      <c r="A3" t="s">
        <v>157</v>
      </c>
      <c r="B3">
        <v>15735.5</v>
      </c>
      <c r="C3">
        <v>-0.01</v>
      </c>
      <c r="D3" s="74">
        <v>0.91666666666666663</v>
      </c>
    </row>
    <row r="4" spans="1:4" x14ac:dyDescent="0.3">
      <c r="A4" t="s">
        <v>158</v>
      </c>
      <c r="B4">
        <v>15740.3</v>
      </c>
      <c r="C4">
        <v>0.14000000000000001</v>
      </c>
      <c r="D4" s="74">
        <v>0.77222222222222225</v>
      </c>
    </row>
    <row r="5" spans="1:4" x14ac:dyDescent="0.3">
      <c r="A5" t="s">
        <v>159</v>
      </c>
      <c r="B5">
        <v>27060.639999999999</v>
      </c>
      <c r="C5">
        <v>-0.37</v>
      </c>
      <c r="D5" s="74">
        <v>0.77222222222222225</v>
      </c>
    </row>
    <row r="6" spans="1:4" x14ac:dyDescent="0.3">
      <c r="A6" t="s">
        <v>327</v>
      </c>
      <c r="B6">
        <v>3090.84</v>
      </c>
      <c r="C6">
        <v>-0.61</v>
      </c>
      <c r="D6" s="74">
        <v>0.77222222222222225</v>
      </c>
    </row>
    <row r="7" spans="1:4" x14ac:dyDescent="0.3">
      <c r="A7" t="s">
        <v>160</v>
      </c>
      <c r="B7">
        <v>13080.12</v>
      </c>
      <c r="C7">
        <v>-0.03</v>
      </c>
      <c r="D7" s="74">
        <v>0.77222222222222225</v>
      </c>
    </row>
    <row r="8" spans="1:4" x14ac:dyDescent="0.3">
      <c r="A8" t="s">
        <v>161</v>
      </c>
      <c r="B8">
        <v>-40.14</v>
      </c>
      <c r="D8" s="74">
        <v>0.83333333333333337</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4.4" x14ac:dyDescent="0.3"/>
  <cols>
    <col min="1" max="1" width="9.109375" bestFit="1" customWidth="1"/>
    <col min="2" max="2" width="9.6640625" bestFit="1" customWidth="1"/>
    <col min="3" max="3" width="12" bestFit="1" customWidth="1"/>
    <col min="4" max="4" width="12.5546875" bestFit="1" customWidth="1"/>
  </cols>
  <sheetData>
    <row r="1" spans="1:5" x14ac:dyDescent="0.3">
      <c r="A1" t="s">
        <v>72</v>
      </c>
      <c r="B1" t="s">
        <v>100</v>
      </c>
      <c r="C1" t="s">
        <v>0</v>
      </c>
      <c r="D1" t="s">
        <v>1</v>
      </c>
      <c r="E1" t="s">
        <v>2</v>
      </c>
    </row>
    <row r="2" spans="1:5" x14ac:dyDescent="0.3">
      <c r="A2">
        <v>27122021</v>
      </c>
      <c r="B2">
        <v>15890</v>
      </c>
      <c r="D2">
        <v>15900</v>
      </c>
      <c r="E2">
        <v>15666</v>
      </c>
    </row>
    <row r="3" spans="1:5" x14ac:dyDescent="0.3">
      <c r="A3">
        <v>28122021</v>
      </c>
      <c r="B3">
        <v>15938</v>
      </c>
      <c r="D3">
        <v>15978.5</v>
      </c>
      <c r="E3">
        <v>15831</v>
      </c>
    </row>
    <row r="4" spans="1:5" x14ac:dyDescent="0.3">
      <c r="A4">
        <v>29122021</v>
      </c>
      <c r="B4">
        <v>15860</v>
      </c>
      <c r="D4">
        <v>15967</v>
      </c>
      <c r="E4">
        <v>15801</v>
      </c>
    </row>
    <row r="5" spans="1:5" x14ac:dyDescent="0.3">
      <c r="A5">
        <v>30122021</v>
      </c>
      <c r="B5">
        <v>15894.5</v>
      </c>
      <c r="D5">
        <v>15895</v>
      </c>
      <c r="E5">
        <v>15831.5</v>
      </c>
    </row>
    <row r="6" spans="1:5" x14ac:dyDescent="0.3">
      <c r="A6">
        <v>3012022</v>
      </c>
      <c r="B6">
        <v>16059</v>
      </c>
      <c r="D6">
        <v>16067</v>
      </c>
      <c r="E6">
        <v>15868</v>
      </c>
    </row>
    <row r="7" spans="1:5" x14ac:dyDescent="0.3">
      <c r="A7">
        <v>4012022</v>
      </c>
      <c r="B7">
        <v>16147</v>
      </c>
      <c r="D7">
        <v>16200</v>
      </c>
      <c r="E7">
        <v>16032.5</v>
      </c>
    </row>
    <row r="8" spans="1:5" x14ac:dyDescent="0.3">
      <c r="A8">
        <v>5012022</v>
      </c>
      <c r="B8">
        <v>16086</v>
      </c>
      <c r="D8">
        <v>16284</v>
      </c>
      <c r="E8">
        <v>16077</v>
      </c>
    </row>
    <row r="9" spans="1:5" x14ac:dyDescent="0.3">
      <c r="A9">
        <v>6012022</v>
      </c>
      <c r="B9">
        <v>16032</v>
      </c>
      <c r="D9">
        <v>16153.5</v>
      </c>
      <c r="E9">
        <v>15969</v>
      </c>
    </row>
    <row r="10" spans="1:5" x14ac:dyDescent="0.3">
      <c r="A10">
        <v>7012022</v>
      </c>
      <c r="B10">
        <v>15959</v>
      </c>
      <c r="D10">
        <v>16071</v>
      </c>
      <c r="E10">
        <v>15860.5</v>
      </c>
    </row>
    <row r="11" spans="1:5" x14ac:dyDescent="0.3">
      <c r="A11">
        <v>10012022</v>
      </c>
      <c r="B11">
        <v>15859</v>
      </c>
      <c r="D11">
        <v>16012.5</v>
      </c>
      <c r="E11">
        <v>15724</v>
      </c>
    </row>
    <row r="12" spans="1:5" x14ac:dyDescent="0.3">
      <c r="A12">
        <v>11012022</v>
      </c>
      <c r="B12">
        <v>15984</v>
      </c>
      <c r="D12">
        <v>16004</v>
      </c>
      <c r="E12">
        <v>15855</v>
      </c>
    </row>
    <row r="13" spans="1:5" x14ac:dyDescent="0.3">
      <c r="A13">
        <v>12012022</v>
      </c>
      <c r="B13">
        <v>16011</v>
      </c>
      <c r="D13">
        <v>16080.5</v>
      </c>
      <c r="E13">
        <v>15953.5</v>
      </c>
    </row>
    <row r="14" spans="1:5" x14ac:dyDescent="0.3">
      <c r="A14">
        <v>13012022</v>
      </c>
      <c r="B14">
        <v>15920</v>
      </c>
      <c r="D14">
        <v>16091.5</v>
      </c>
      <c r="E14">
        <v>15893</v>
      </c>
    </row>
    <row r="15" spans="1:5" x14ac:dyDescent="0.3">
      <c r="A15">
        <v>14012022</v>
      </c>
      <c r="B15">
        <v>15963</v>
      </c>
      <c r="D15">
        <v>15974</v>
      </c>
      <c r="E15">
        <v>15835.5</v>
      </c>
    </row>
    <row r="16" spans="1:5" x14ac:dyDescent="0.3">
      <c r="A16">
        <v>17012022</v>
      </c>
      <c r="B16">
        <v>15938</v>
      </c>
      <c r="D16">
        <v>15975</v>
      </c>
      <c r="E16">
        <v>15896</v>
      </c>
    </row>
    <row r="17" spans="1:5" x14ac:dyDescent="0.3">
      <c r="A17">
        <v>18012022</v>
      </c>
      <c r="B17">
        <v>15791</v>
      </c>
      <c r="D17">
        <v>15938</v>
      </c>
      <c r="E17">
        <v>15674</v>
      </c>
    </row>
    <row r="18" spans="1:5" x14ac:dyDescent="0.3">
      <c r="A18">
        <v>19012022</v>
      </c>
      <c r="B18">
        <v>15765</v>
      </c>
      <c r="D18">
        <v>15902.5</v>
      </c>
      <c r="E18">
        <v>15629.5</v>
      </c>
    </row>
    <row r="19" spans="1:5" x14ac:dyDescent="0.3">
      <c r="A19">
        <v>20012022</v>
      </c>
      <c r="B19">
        <v>15733</v>
      </c>
      <c r="D19">
        <v>15923</v>
      </c>
      <c r="E19">
        <v>15673</v>
      </c>
    </row>
    <row r="20" spans="1:5" x14ac:dyDescent="0.3">
      <c r="A20">
        <v>21012022</v>
      </c>
      <c r="B20">
        <v>15441</v>
      </c>
      <c r="D20">
        <v>15745.5</v>
      </c>
      <c r="E20">
        <v>15441</v>
      </c>
    </row>
    <row r="21" spans="1:5" x14ac:dyDescent="0.3">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9.1093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14520</v>
      </c>
      <c r="C2" t="s">
        <v>438</v>
      </c>
      <c r="D2" t="s">
        <v>443</v>
      </c>
      <c r="E2" t="s">
        <v>167</v>
      </c>
      <c r="F2">
        <v>6.7599999999999993E-2</v>
      </c>
      <c r="G2" t="s">
        <v>168</v>
      </c>
      <c r="H2">
        <v>0.18809999999999999</v>
      </c>
      <c r="I2" t="s">
        <v>169</v>
      </c>
      <c r="J2">
        <v>0</v>
      </c>
      <c r="K2" t="s">
        <v>20</v>
      </c>
    </row>
    <row r="3" spans="1:11" x14ac:dyDescent="0.3">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4.4" x14ac:dyDescent="0.3"/>
  <cols>
    <col min="1" max="1" width="9.109375" bestFit="1" customWidth="1"/>
    <col min="2" max="2" width="8.44140625" bestFit="1" customWidth="1"/>
    <col min="3" max="4" width="8" bestFit="1" customWidth="1"/>
    <col min="5" max="5" width="9.6640625" bestFit="1" customWidth="1"/>
    <col min="6" max="6" width="11.109375" bestFit="1" customWidth="1"/>
    <col min="7" max="7" width="9.109375" bestFit="1" customWidth="1"/>
  </cols>
  <sheetData>
    <row r="1" spans="1:8" x14ac:dyDescent="0.3">
      <c r="A1" t="s">
        <v>72</v>
      </c>
      <c r="B1" t="s">
        <v>174</v>
      </c>
      <c r="C1" t="s">
        <v>175</v>
      </c>
      <c r="D1" t="s">
        <v>176</v>
      </c>
      <c r="E1" t="s">
        <v>100</v>
      </c>
      <c r="F1" t="s">
        <v>19</v>
      </c>
      <c r="G1" t="s">
        <v>177</v>
      </c>
      <c r="H1" t="s">
        <v>178</v>
      </c>
    </row>
    <row r="2" spans="1:8" x14ac:dyDescent="0.3">
      <c r="A2">
        <v>201022</v>
      </c>
      <c r="B2">
        <v>12745</v>
      </c>
      <c r="C2">
        <v>12766</v>
      </c>
      <c r="D2">
        <v>12700</v>
      </c>
      <c r="E2">
        <v>12701</v>
      </c>
      <c r="F2" t="s">
        <v>449</v>
      </c>
      <c r="G2" t="s">
        <v>144</v>
      </c>
      <c r="H2" t="s">
        <v>144</v>
      </c>
    </row>
    <row r="3" spans="1:8" x14ac:dyDescent="0.3">
      <c r="A3">
        <v>191022</v>
      </c>
      <c r="B3">
        <v>12907</v>
      </c>
      <c r="C3">
        <v>12974</v>
      </c>
      <c r="D3">
        <v>12671</v>
      </c>
      <c r="E3">
        <v>12748</v>
      </c>
      <c r="F3" t="s">
        <v>179</v>
      </c>
      <c r="G3" t="s">
        <v>144</v>
      </c>
      <c r="H3" t="s">
        <v>144</v>
      </c>
    </row>
    <row r="4" spans="1:8" x14ac:dyDescent="0.3">
      <c r="A4">
        <v>181022</v>
      </c>
      <c r="B4">
        <v>12815</v>
      </c>
      <c r="C4">
        <v>12934</v>
      </c>
      <c r="D4">
        <v>12743.5</v>
      </c>
      <c r="E4">
        <v>12902</v>
      </c>
      <c r="F4" t="s">
        <v>179</v>
      </c>
      <c r="G4" t="s">
        <v>144</v>
      </c>
      <c r="H4" t="s">
        <v>144</v>
      </c>
    </row>
    <row r="5" spans="1:8" x14ac:dyDescent="0.3">
      <c r="A5">
        <v>171022</v>
      </c>
      <c r="B5">
        <v>12421</v>
      </c>
      <c r="C5">
        <v>12719.5</v>
      </c>
      <c r="D5">
        <v>12395</v>
      </c>
      <c r="E5">
        <v>12676</v>
      </c>
      <c r="F5" t="s">
        <v>179</v>
      </c>
      <c r="G5" t="s">
        <v>144</v>
      </c>
      <c r="H5" t="s">
        <v>144</v>
      </c>
    </row>
    <row r="6" spans="1:8" x14ac:dyDescent="0.3">
      <c r="A6">
        <v>161022</v>
      </c>
      <c r="B6">
        <v>12346</v>
      </c>
      <c r="C6">
        <v>12373</v>
      </c>
      <c r="D6">
        <v>12341</v>
      </c>
      <c r="E6">
        <v>12373</v>
      </c>
      <c r="F6" t="s">
        <v>179</v>
      </c>
      <c r="G6" t="s">
        <v>144</v>
      </c>
      <c r="H6" t="s">
        <v>144</v>
      </c>
    </row>
    <row r="7" spans="1:8" x14ac:dyDescent="0.3">
      <c r="A7">
        <v>151022</v>
      </c>
      <c r="B7">
        <v>12353</v>
      </c>
      <c r="C7">
        <v>12353</v>
      </c>
      <c r="D7">
        <v>12318</v>
      </c>
      <c r="E7">
        <v>12338</v>
      </c>
      <c r="F7" t="s">
        <v>179</v>
      </c>
      <c r="G7" t="s">
        <v>144</v>
      </c>
      <c r="H7" t="s">
        <v>144</v>
      </c>
    </row>
    <row r="8" spans="1:8" x14ac:dyDescent="0.3">
      <c r="A8">
        <v>141022</v>
      </c>
      <c r="B8">
        <v>12465</v>
      </c>
      <c r="C8">
        <v>12680</v>
      </c>
      <c r="D8">
        <v>12343</v>
      </c>
      <c r="E8">
        <v>12348</v>
      </c>
      <c r="F8" t="s">
        <v>179</v>
      </c>
      <c r="G8" t="s">
        <v>144</v>
      </c>
      <c r="H8" t="s">
        <v>144</v>
      </c>
    </row>
    <row r="9" spans="1:8" x14ac:dyDescent="0.3">
      <c r="A9">
        <v>131022</v>
      </c>
      <c r="B9">
        <v>12151.5</v>
      </c>
      <c r="C9">
        <v>12496.5</v>
      </c>
      <c r="D9">
        <v>11997.5</v>
      </c>
      <c r="E9">
        <v>12465</v>
      </c>
      <c r="F9" t="s">
        <v>179</v>
      </c>
      <c r="G9" t="s">
        <v>144</v>
      </c>
      <c r="H9" t="s">
        <v>144</v>
      </c>
    </row>
    <row r="10" spans="1:8" x14ac:dyDescent="0.3">
      <c r="A10">
        <v>121022</v>
      </c>
      <c r="B10">
        <v>12192.5</v>
      </c>
      <c r="C10">
        <v>12301.5</v>
      </c>
      <c r="D10">
        <v>12102</v>
      </c>
      <c r="E10">
        <v>12182.5</v>
      </c>
      <c r="F10" t="s">
        <v>179</v>
      </c>
      <c r="G10" t="s">
        <v>144</v>
      </c>
      <c r="H10" t="s">
        <v>144</v>
      </c>
    </row>
    <row r="11" spans="1:8" x14ac:dyDescent="0.3">
      <c r="A11">
        <v>111022</v>
      </c>
      <c r="B11">
        <v>12211</v>
      </c>
      <c r="C11">
        <v>12281</v>
      </c>
      <c r="D11">
        <v>12096.5</v>
      </c>
      <c r="E11">
        <v>12161.5</v>
      </c>
      <c r="F11" t="s">
        <v>179</v>
      </c>
      <c r="G11" t="s">
        <v>144</v>
      </c>
      <c r="H11" t="s">
        <v>144</v>
      </c>
    </row>
    <row r="12" spans="1:8" x14ac:dyDescent="0.3">
      <c r="A12">
        <v>101022</v>
      </c>
      <c r="B12">
        <v>12158</v>
      </c>
      <c r="C12">
        <v>12412</v>
      </c>
      <c r="D12">
        <v>12120.5</v>
      </c>
      <c r="E12">
        <v>12323</v>
      </c>
      <c r="F12" t="s">
        <v>179</v>
      </c>
      <c r="G12" t="s">
        <v>144</v>
      </c>
      <c r="H12" t="s">
        <v>144</v>
      </c>
    </row>
    <row r="13" spans="1:8" x14ac:dyDescent="0.3">
      <c r="A13">
        <v>91022</v>
      </c>
      <c r="B13">
        <v>12228</v>
      </c>
      <c r="C13">
        <v>12228</v>
      </c>
      <c r="D13">
        <v>12146</v>
      </c>
      <c r="E13">
        <v>12158</v>
      </c>
      <c r="F13" t="s">
        <v>179</v>
      </c>
      <c r="G13" t="s">
        <v>144</v>
      </c>
      <c r="H13" t="s">
        <v>144</v>
      </c>
    </row>
    <row r="14" spans="1:8" x14ac:dyDescent="0.3">
      <c r="A14">
        <v>81022</v>
      </c>
      <c r="B14">
        <v>12228</v>
      </c>
      <c r="C14">
        <v>12228</v>
      </c>
      <c r="D14">
        <v>12228</v>
      </c>
      <c r="E14">
        <v>12228</v>
      </c>
      <c r="F14" t="s">
        <v>179</v>
      </c>
      <c r="G14" t="s">
        <v>144</v>
      </c>
      <c r="H14" t="s">
        <v>144</v>
      </c>
    </row>
    <row r="15" spans="1:8" x14ac:dyDescent="0.3">
      <c r="A15">
        <v>71022</v>
      </c>
      <c r="B15">
        <v>12433</v>
      </c>
      <c r="C15">
        <v>12498</v>
      </c>
      <c r="D15">
        <v>12195.5</v>
      </c>
      <c r="E15">
        <v>12228</v>
      </c>
      <c r="F15" t="s">
        <v>179</v>
      </c>
      <c r="G15" t="s">
        <v>144</v>
      </c>
      <c r="H15" t="s">
        <v>144</v>
      </c>
    </row>
    <row r="16" spans="1:8" x14ac:dyDescent="0.3">
      <c r="A16">
        <v>61022</v>
      </c>
      <c r="B16">
        <v>12670</v>
      </c>
      <c r="C16">
        <v>12703</v>
      </c>
      <c r="D16">
        <v>12418</v>
      </c>
      <c r="E16">
        <v>12438</v>
      </c>
      <c r="F16" t="s">
        <v>179</v>
      </c>
      <c r="G16" t="s">
        <v>144</v>
      </c>
      <c r="H16" t="s">
        <v>144</v>
      </c>
    </row>
    <row r="17" spans="1:8" x14ac:dyDescent="0.3">
      <c r="A17">
        <v>51022</v>
      </c>
      <c r="B17">
        <v>12649</v>
      </c>
      <c r="C17">
        <v>12665</v>
      </c>
      <c r="D17">
        <v>12455.5</v>
      </c>
      <c r="E17">
        <v>12590</v>
      </c>
      <c r="F17" t="s">
        <v>179</v>
      </c>
      <c r="G17" t="s">
        <v>144</v>
      </c>
      <c r="H17" t="s">
        <v>144</v>
      </c>
    </row>
    <row r="18" spans="1:8" x14ac:dyDescent="0.3">
      <c r="A18">
        <v>41022</v>
      </c>
      <c r="B18">
        <v>12399</v>
      </c>
      <c r="C18">
        <v>12675</v>
      </c>
      <c r="D18">
        <v>12348</v>
      </c>
      <c r="E18">
        <v>12649</v>
      </c>
      <c r="F18" t="s">
        <v>179</v>
      </c>
      <c r="G18" t="s">
        <v>144</v>
      </c>
      <c r="H18" t="s">
        <v>144</v>
      </c>
    </row>
    <row r="19" spans="1:8" x14ac:dyDescent="0.3">
      <c r="A19">
        <v>31022</v>
      </c>
      <c r="B19">
        <v>11909</v>
      </c>
      <c r="C19">
        <v>12274</v>
      </c>
      <c r="D19">
        <v>11850</v>
      </c>
      <c r="E19">
        <v>12243</v>
      </c>
      <c r="F19" t="s">
        <v>179</v>
      </c>
      <c r="G19" t="s">
        <v>144</v>
      </c>
      <c r="H19" t="s">
        <v>144</v>
      </c>
    </row>
    <row r="20" spans="1:8" x14ac:dyDescent="0.3">
      <c r="A20">
        <v>21022</v>
      </c>
      <c r="B20">
        <v>11968</v>
      </c>
      <c r="C20">
        <v>11968</v>
      </c>
      <c r="D20">
        <v>11880</v>
      </c>
      <c r="E20">
        <v>11909</v>
      </c>
      <c r="F20" t="s">
        <v>179</v>
      </c>
      <c r="G20" t="s">
        <v>144</v>
      </c>
      <c r="H20" t="s">
        <v>144</v>
      </c>
    </row>
    <row r="21" spans="1:8" x14ac:dyDescent="0.3">
      <c r="A21">
        <v>11022</v>
      </c>
      <c r="B21">
        <v>11968</v>
      </c>
      <c r="C21">
        <v>11968</v>
      </c>
      <c r="D21">
        <v>11968</v>
      </c>
      <c r="E21">
        <v>11968</v>
      </c>
      <c r="F21" t="s">
        <v>179</v>
      </c>
      <c r="G21" t="s">
        <v>144</v>
      </c>
      <c r="H21" t="s">
        <v>144</v>
      </c>
    </row>
    <row r="22" spans="1:8" x14ac:dyDescent="0.3">
      <c r="A22">
        <v>300922</v>
      </c>
      <c r="B22">
        <v>12004</v>
      </c>
      <c r="C22">
        <v>12138.5</v>
      </c>
      <c r="D22">
        <v>11931</v>
      </c>
      <c r="E22">
        <v>11968</v>
      </c>
      <c r="F22" t="s">
        <v>179</v>
      </c>
      <c r="G22" t="s">
        <v>144</v>
      </c>
      <c r="H22" t="s">
        <v>144</v>
      </c>
    </row>
    <row r="23" spans="1:8" x14ac:dyDescent="0.3">
      <c r="A23">
        <v>290922</v>
      </c>
      <c r="B23">
        <v>12289</v>
      </c>
      <c r="C23">
        <v>12289</v>
      </c>
      <c r="D23">
        <v>11867.5</v>
      </c>
      <c r="E23">
        <v>12004</v>
      </c>
      <c r="F23" t="s">
        <v>179</v>
      </c>
      <c r="G23" t="s">
        <v>144</v>
      </c>
      <c r="H23" t="s">
        <v>144</v>
      </c>
    </row>
    <row r="24" spans="1:8" x14ac:dyDescent="0.3">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4.4" x14ac:dyDescent="0.3"/>
  <cols>
    <col min="1" max="1" width="11.109375" bestFit="1" customWidth="1"/>
    <col min="2" max="2" width="11.88671875" bestFit="1" customWidth="1"/>
    <col min="3" max="3" width="8.33203125" bestFit="1" customWidth="1"/>
    <col min="4" max="4" width="5.88671875" bestFit="1" customWidth="1"/>
    <col min="5" max="5" width="7.88671875" bestFit="1" customWidth="1"/>
    <col min="6" max="7" width="4.33203125" bestFit="1" customWidth="1"/>
  </cols>
  <sheetData>
    <row r="1" spans="1:6" x14ac:dyDescent="0.3">
      <c r="A1" t="s">
        <v>14</v>
      </c>
      <c r="B1" t="s">
        <v>94</v>
      </c>
      <c r="C1" t="s">
        <v>180</v>
      </c>
      <c r="D1" t="s">
        <v>181</v>
      </c>
      <c r="E1" t="s">
        <v>97</v>
      </c>
      <c r="F1" t="s">
        <v>140</v>
      </c>
    </row>
    <row r="2" spans="1:6" x14ac:dyDescent="0.3">
      <c r="A2" t="s">
        <v>20</v>
      </c>
      <c r="B2" t="s">
        <v>182</v>
      </c>
      <c r="C2">
        <v>15948.8</v>
      </c>
      <c r="D2">
        <v>-51.2</v>
      </c>
      <c r="E2">
        <v>-3.2000000000000002E-3</v>
      </c>
      <c r="F2" t="s">
        <v>20</v>
      </c>
    </row>
    <row r="38" ht="17.25" customHeight="1" x14ac:dyDescent="0.3"/>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14</v>
      </c>
      <c r="B1" t="s">
        <v>15</v>
      </c>
    </row>
    <row r="2" spans="1:2" x14ac:dyDescent="0.3">
      <c r="A2">
        <v>8092023</v>
      </c>
      <c r="B2">
        <v>3.7999999999999999E-2</v>
      </c>
    </row>
    <row r="3" spans="1:2" x14ac:dyDescent="0.3">
      <c r="A3">
        <v>7092023</v>
      </c>
      <c r="B3">
        <v>3.7990000000000003E-2</v>
      </c>
    </row>
    <row r="4" spans="1:2" x14ac:dyDescent="0.3">
      <c r="A4">
        <v>6092023</v>
      </c>
      <c r="B4">
        <v>3.7949999999999998E-2</v>
      </c>
    </row>
    <row r="5" spans="1:2" x14ac:dyDescent="0.3">
      <c r="A5">
        <v>5092023</v>
      </c>
      <c r="B5">
        <v>3.8019999999999998E-2</v>
      </c>
    </row>
    <row r="6" spans="1:2" x14ac:dyDescent="0.3">
      <c r="A6">
        <v>4092023</v>
      </c>
      <c r="B6">
        <v>3.798E-2</v>
      </c>
    </row>
    <row r="7" spans="1:2" x14ac:dyDescent="0.3">
      <c r="A7">
        <v>1092023</v>
      </c>
      <c r="B7">
        <v>3.7699999999999997E-2</v>
      </c>
    </row>
    <row r="8" spans="1:2" x14ac:dyDescent="0.3">
      <c r="A8">
        <v>31082023</v>
      </c>
      <c r="B8">
        <v>3.7949999999999998E-2</v>
      </c>
    </row>
    <row r="9" spans="1:2" x14ac:dyDescent="0.3">
      <c r="A9">
        <v>30082023</v>
      </c>
      <c r="B9">
        <v>3.8030000000000001E-2</v>
      </c>
    </row>
    <row r="10" spans="1:2" x14ac:dyDescent="0.3">
      <c r="A10">
        <v>29082023</v>
      </c>
      <c r="B10">
        <v>3.7830000000000003E-2</v>
      </c>
    </row>
    <row r="11" spans="1:2" x14ac:dyDescent="0.3">
      <c r="A11">
        <v>28082023</v>
      </c>
      <c r="B11">
        <v>3.771E-2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72</v>
      </c>
      <c r="B1" t="s">
        <v>0</v>
      </c>
      <c r="C1" t="s">
        <v>100</v>
      </c>
    </row>
    <row r="2" spans="1:3" x14ac:dyDescent="0.3">
      <c r="A2">
        <v>29112022</v>
      </c>
      <c r="B2">
        <v>21.89</v>
      </c>
      <c r="C2">
        <v>21.97</v>
      </c>
    </row>
    <row r="3" spans="1:3" x14ac:dyDescent="0.3">
      <c r="A3">
        <v>28112022</v>
      </c>
      <c r="B3">
        <v>21.51</v>
      </c>
      <c r="C3">
        <v>21.83</v>
      </c>
    </row>
    <row r="4" spans="1:3" x14ac:dyDescent="0.3">
      <c r="A4">
        <v>25112022</v>
      </c>
      <c r="B4">
        <v>21.03</v>
      </c>
      <c r="C4">
        <v>20.87</v>
      </c>
    </row>
    <row r="5" spans="1:3" x14ac:dyDescent="0.3">
      <c r="A5">
        <v>24112022</v>
      </c>
      <c r="B5">
        <v>21.06</v>
      </c>
      <c r="C5">
        <v>20.85</v>
      </c>
    </row>
    <row r="6" spans="1:3" x14ac:dyDescent="0.3">
      <c r="A6">
        <v>23112022</v>
      </c>
      <c r="B6">
        <v>21.72</v>
      </c>
      <c r="C6">
        <v>21.27</v>
      </c>
    </row>
    <row r="7" spans="1:3" x14ac:dyDescent="0.3">
      <c r="A7">
        <v>22112022</v>
      </c>
      <c r="B7">
        <v>22.48</v>
      </c>
      <c r="C7">
        <v>21.9</v>
      </c>
    </row>
    <row r="8" spans="1:3" x14ac:dyDescent="0.3">
      <c r="A8">
        <v>21112022</v>
      </c>
      <c r="B8">
        <v>22.93</v>
      </c>
      <c r="C8">
        <v>22.55</v>
      </c>
    </row>
    <row r="9" spans="1:3" x14ac:dyDescent="0.3">
      <c r="A9">
        <v>18112022</v>
      </c>
      <c r="B9">
        <v>22.74</v>
      </c>
      <c r="C9">
        <v>21.96</v>
      </c>
    </row>
    <row r="10" spans="1:3" x14ac:dyDescent="0.3">
      <c r="A10">
        <v>17112022</v>
      </c>
      <c r="B10">
        <v>22.39</v>
      </c>
      <c r="C10">
        <v>22.89</v>
      </c>
    </row>
    <row r="11" spans="1:3" x14ac:dyDescent="0.3">
      <c r="A11">
        <v>16112022</v>
      </c>
      <c r="B11">
        <v>21.95</v>
      </c>
      <c r="C11">
        <v>22.62</v>
      </c>
    </row>
    <row r="12" spans="1:3" x14ac:dyDescent="0.3">
      <c r="A12">
        <v>15112022</v>
      </c>
      <c r="B12">
        <v>22.2</v>
      </c>
      <c r="C12">
        <v>21.93</v>
      </c>
    </row>
    <row r="13" spans="1:3" x14ac:dyDescent="0.3">
      <c r="A13">
        <v>14112022</v>
      </c>
      <c r="B13">
        <v>22.19</v>
      </c>
      <c r="C13">
        <v>21.67</v>
      </c>
    </row>
    <row r="14" spans="1:3" x14ac:dyDescent="0.3">
      <c r="A14">
        <v>11112022</v>
      </c>
      <c r="B14">
        <v>22.49</v>
      </c>
      <c r="C14">
        <v>22.26</v>
      </c>
    </row>
    <row r="15" spans="1:3" x14ac:dyDescent="0.3">
      <c r="A15">
        <v>10112022</v>
      </c>
      <c r="B15">
        <v>23.33</v>
      </c>
      <c r="C15">
        <v>21.87</v>
      </c>
    </row>
    <row r="16" spans="1:3" x14ac:dyDescent="0.3">
      <c r="A16">
        <v>9112022</v>
      </c>
      <c r="B16">
        <v>22.96</v>
      </c>
      <c r="C16">
        <v>23.1</v>
      </c>
    </row>
    <row r="17" spans="1:3" x14ac:dyDescent="0.3">
      <c r="A17">
        <v>8112022</v>
      </c>
      <c r="B17">
        <v>23.21</v>
      </c>
      <c r="C17">
        <v>22.69</v>
      </c>
    </row>
    <row r="18" spans="1:3" x14ac:dyDescent="0.3">
      <c r="A18">
        <v>7112022</v>
      </c>
      <c r="B18">
        <v>24.06</v>
      </c>
      <c r="C18">
        <v>23.32</v>
      </c>
    </row>
    <row r="19" spans="1:3" x14ac:dyDescent="0.3">
      <c r="A19">
        <v>4112022</v>
      </c>
      <c r="B19">
        <v>24.52</v>
      </c>
      <c r="C19">
        <v>23.55</v>
      </c>
    </row>
    <row r="20" spans="1:3" x14ac:dyDescent="0.3">
      <c r="A20">
        <v>3112022</v>
      </c>
      <c r="B20">
        <v>24.84</v>
      </c>
      <c r="C20">
        <v>24.57</v>
      </c>
    </row>
    <row r="21" spans="1:3" x14ac:dyDescent="0.3">
      <c r="A21">
        <v>2112022</v>
      </c>
      <c r="B21">
        <v>24.96</v>
      </c>
      <c r="C21">
        <v>25.21</v>
      </c>
    </row>
    <row r="22" spans="1:3" x14ac:dyDescent="0.3">
      <c r="A22">
        <v>1112022</v>
      </c>
      <c r="B22">
        <v>25.06</v>
      </c>
      <c r="C22">
        <v>25.15</v>
      </c>
    </row>
    <row r="23" spans="1:3" x14ac:dyDescent="0.3">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1.886718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22.04</v>
      </c>
      <c r="C2" t="s">
        <v>438</v>
      </c>
      <c r="D2" t="s">
        <v>444</v>
      </c>
      <c r="E2" t="s">
        <v>167</v>
      </c>
      <c r="F2">
        <v>-0.31740000000000002</v>
      </c>
      <c r="G2" t="s">
        <v>168</v>
      </c>
      <c r="H2">
        <v>0.83950000000000002</v>
      </c>
      <c r="I2" t="s">
        <v>169</v>
      </c>
      <c r="J2">
        <v>0</v>
      </c>
      <c r="K2" t="s">
        <v>20</v>
      </c>
    </row>
    <row r="3" spans="1:11" x14ac:dyDescent="0.3">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4"/>
  <sheetViews>
    <sheetView workbookViewId="0">
      <selection sqref="A1:C23"/>
    </sheetView>
  </sheetViews>
  <sheetFormatPr baseColWidth="10" defaultRowHeight="14.4" x14ac:dyDescent="0.3"/>
  <cols>
    <col min="1" max="1" width="9" bestFit="1" customWidth="1"/>
    <col min="2" max="2" width="11.6640625" bestFit="1" customWidth="1"/>
    <col min="3" max="3" width="9.33203125" bestFit="1" customWidth="1"/>
  </cols>
  <sheetData>
    <row r="1" spans="1:3" x14ac:dyDescent="0.3">
      <c r="A1" t="s">
        <v>72</v>
      </c>
      <c r="B1" t="s">
        <v>0</v>
      </c>
      <c r="C1" t="s">
        <v>100</v>
      </c>
    </row>
    <row r="2" spans="1:3" x14ac:dyDescent="0.3">
      <c r="A2" s="147">
        <v>8092023</v>
      </c>
      <c r="B2" s="147">
        <v>15.41</v>
      </c>
      <c r="C2" s="147">
        <v>15.31</v>
      </c>
    </row>
    <row r="3" spans="1:3" x14ac:dyDescent="0.3">
      <c r="A3" s="147">
        <v>7092023</v>
      </c>
      <c r="B3" s="147">
        <v>15.78</v>
      </c>
      <c r="C3" s="147">
        <v>15.66</v>
      </c>
    </row>
    <row r="4" spans="1:3" x14ac:dyDescent="0.3">
      <c r="A4" s="147">
        <v>6092023</v>
      </c>
      <c r="B4" s="147">
        <v>15.35</v>
      </c>
      <c r="C4" s="147">
        <v>15.45</v>
      </c>
    </row>
    <row r="5" spans="1:3" x14ac:dyDescent="0.3">
      <c r="A5" s="147">
        <v>5092023</v>
      </c>
      <c r="B5" s="147">
        <v>15.52</v>
      </c>
      <c r="C5" s="147">
        <v>15.07</v>
      </c>
    </row>
    <row r="6" spans="1:3" x14ac:dyDescent="0.3">
      <c r="A6" s="147">
        <v>4092023</v>
      </c>
      <c r="B6" s="147">
        <v>14.77</v>
      </c>
      <c r="C6" s="147">
        <v>15.17</v>
      </c>
    </row>
    <row r="7" spans="1:3" x14ac:dyDescent="0.3">
      <c r="A7" s="147">
        <v>1092023</v>
      </c>
      <c r="B7" s="147">
        <v>14.86</v>
      </c>
      <c r="C7" s="147">
        <v>14.71</v>
      </c>
    </row>
    <row r="8" spans="1:3" x14ac:dyDescent="0.3">
      <c r="A8" s="147">
        <v>31082023</v>
      </c>
      <c r="B8" s="147">
        <v>15.2</v>
      </c>
      <c r="C8" s="147">
        <v>14.66</v>
      </c>
    </row>
    <row r="9" spans="1:3" x14ac:dyDescent="0.3">
      <c r="A9" s="147">
        <v>30082023</v>
      </c>
      <c r="B9" s="147">
        <v>15.31</v>
      </c>
      <c r="C9" s="147">
        <v>15.19</v>
      </c>
    </row>
    <row r="10" spans="1:3" x14ac:dyDescent="0.3">
      <c r="A10" s="147">
        <v>29082023</v>
      </c>
      <c r="B10" s="147">
        <v>16.010000000000002</v>
      </c>
      <c r="C10" s="147">
        <v>15.29</v>
      </c>
    </row>
    <row r="11" spans="1:3" x14ac:dyDescent="0.3">
      <c r="A11" s="147">
        <v>28082023</v>
      </c>
      <c r="B11" s="147">
        <v>17.07</v>
      </c>
      <c r="C11" s="147">
        <v>16.170000000000002</v>
      </c>
    </row>
    <row r="12" spans="1:3" x14ac:dyDescent="0.3">
      <c r="A12" s="147">
        <v>25082023</v>
      </c>
      <c r="B12" s="147">
        <v>17.57</v>
      </c>
      <c r="C12" s="147">
        <v>17.079999999999998</v>
      </c>
    </row>
    <row r="13" spans="1:3" x14ac:dyDescent="0.3">
      <c r="A13" s="147">
        <v>24082023</v>
      </c>
      <c r="B13" s="147">
        <v>17.04</v>
      </c>
      <c r="C13" s="147">
        <v>17.38</v>
      </c>
    </row>
    <row r="14" spans="1:3" x14ac:dyDescent="0.3">
      <c r="A14" s="147">
        <v>23082023</v>
      </c>
      <c r="B14" s="147">
        <v>17.34</v>
      </c>
      <c r="C14" s="147">
        <v>17.21</v>
      </c>
    </row>
    <row r="15" spans="1:3" x14ac:dyDescent="0.3">
      <c r="A15" s="147">
        <v>22082023</v>
      </c>
      <c r="B15" s="147">
        <v>18.16</v>
      </c>
      <c r="C15" s="147">
        <v>17.649999999999999</v>
      </c>
    </row>
    <row r="16" spans="1:3" x14ac:dyDescent="0.3">
      <c r="A16" s="147">
        <v>21082023</v>
      </c>
      <c r="B16" s="147">
        <v>18.600000000000001</v>
      </c>
      <c r="C16" s="147">
        <v>18.45</v>
      </c>
    </row>
    <row r="17" spans="1:3" x14ac:dyDescent="0.3">
      <c r="A17" s="147">
        <v>18082023</v>
      </c>
      <c r="B17" s="147">
        <v>19.28</v>
      </c>
      <c r="C17" s="147">
        <v>19.079999999999998</v>
      </c>
    </row>
    <row r="18" spans="1:3" x14ac:dyDescent="0.3">
      <c r="A18" s="147">
        <v>17082023</v>
      </c>
      <c r="B18" s="147">
        <v>18.28</v>
      </c>
      <c r="C18" s="147">
        <v>18.8</v>
      </c>
    </row>
    <row r="19" spans="1:3" x14ac:dyDescent="0.3">
      <c r="A19" s="147">
        <v>16082023</v>
      </c>
      <c r="B19" s="147">
        <v>18.28</v>
      </c>
      <c r="C19" s="147">
        <v>17.670000000000002</v>
      </c>
    </row>
    <row r="20" spans="1:3" x14ac:dyDescent="0.3">
      <c r="A20" s="147">
        <v>15082023</v>
      </c>
      <c r="B20" s="147">
        <v>17.39</v>
      </c>
      <c r="C20" s="147">
        <v>18.03</v>
      </c>
    </row>
    <row r="21" spans="1:3" x14ac:dyDescent="0.3">
      <c r="A21" s="147">
        <v>14082023</v>
      </c>
      <c r="B21" s="147">
        <v>18.350000000000001</v>
      </c>
      <c r="C21" s="147">
        <v>17.32</v>
      </c>
    </row>
    <row r="22" spans="1:3" x14ac:dyDescent="0.3">
      <c r="A22" s="147">
        <v>11082023</v>
      </c>
      <c r="B22" s="147">
        <v>17.75</v>
      </c>
      <c r="C22" s="147">
        <v>17.88</v>
      </c>
    </row>
    <row r="23" spans="1:3" x14ac:dyDescent="0.3">
      <c r="A23" s="147">
        <v>10082023</v>
      </c>
      <c r="B23" s="147">
        <v>17.88</v>
      </c>
      <c r="C23" s="147">
        <v>17.54</v>
      </c>
    </row>
    <row r="24" spans="1:3" x14ac:dyDescent="0.3">
      <c r="A24" s="147">
        <v>9082023</v>
      </c>
      <c r="B24" s="147">
        <v>18.12</v>
      </c>
      <c r="C24" s="147">
        <v>18.399999999999999</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2023-09-09T12:17:54Z</cp:lastPrinted>
  <dcterms:created xsi:type="dcterms:W3CDTF">2018-08-10T12:34:01Z</dcterms:created>
  <dcterms:modified xsi:type="dcterms:W3CDTF">2023-09-10T11:58:03Z</dcterms:modified>
</cp:coreProperties>
</file>