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ius Henriques\Desktop\Sites\Pedrita\PDF\"/>
    </mc:Choice>
  </mc:AlternateContent>
  <bookViews>
    <workbookView xWindow="120" yWindow="15" windowWidth="18960" windowHeight="11325" activeTab="2"/>
  </bookViews>
  <sheets>
    <sheet name="Table 1" sheetId="1" r:id="rId1"/>
    <sheet name="Table 2" sheetId="2" r:id="rId2"/>
    <sheet name="Table 3" sheetId="3" r:id="rId3"/>
    <sheet name="Table 4" sheetId="4" r:id="rId4"/>
  </sheets>
  <calcPr calcId="152511"/>
</workbook>
</file>

<file path=xl/calcChain.xml><?xml version="1.0" encoding="utf-8"?>
<calcChain xmlns="http://schemas.openxmlformats.org/spreadsheetml/2006/main">
  <c r="E14" i="4" l="1"/>
  <c r="J13" i="2" l="1"/>
  <c r="G10" i="2"/>
  <c r="N13" i="2"/>
  <c r="G9" i="2"/>
  <c r="G8" i="2"/>
  <c r="G7" i="2"/>
  <c r="N11" i="2"/>
  <c r="L11" i="2"/>
  <c r="J11" i="2"/>
  <c r="G11" i="2" l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4" i="1"/>
  <c r="K13" i="1"/>
  <c r="K12" i="1"/>
  <c r="K11" i="1"/>
  <c r="K10" i="1"/>
</calcChain>
</file>

<file path=xl/sharedStrings.xml><?xml version="1.0" encoding="utf-8"?>
<sst xmlns="http://schemas.openxmlformats.org/spreadsheetml/2006/main" count="228" uniqueCount="191">
  <si>
    <r>
      <rPr>
        <sz val="8"/>
        <rFont val="Arial"/>
        <family val="2"/>
      </rPr>
      <t>BDI</t>
    </r>
  </si>
  <si>
    <r>
      <rPr>
        <b/>
        <sz val="8"/>
        <rFont val="Arial"/>
        <family val="2"/>
      </rPr>
      <t xml:space="preserve">Local: </t>
    </r>
    <r>
      <rPr>
        <sz val="8"/>
        <rFont val="Arial"/>
        <family val="2"/>
      </rPr>
      <t>Rua Curitiba esquina com Avenida Beira Mar, s/n – Bairro Nova Tramandaí – Tramandaí/RS</t>
    </r>
  </si>
  <si>
    <r>
      <rPr>
        <b/>
        <sz val="7"/>
        <rFont val="Arial"/>
        <family val="2"/>
      </rPr>
      <t>PLANILHA ORÇAMENTÁRIA TOTAL</t>
    </r>
  </si>
  <si>
    <r>
      <rPr>
        <b/>
        <sz val="7"/>
        <rFont val="Arial"/>
        <family val="2"/>
      </rPr>
      <t>ITEM</t>
    </r>
  </si>
  <si>
    <r>
      <rPr>
        <b/>
        <sz val="7"/>
        <rFont val="Arial"/>
        <family val="2"/>
      </rPr>
      <t>SERVIÇOS</t>
    </r>
  </si>
  <si>
    <r>
      <rPr>
        <b/>
        <sz val="7"/>
        <rFont val="Arial"/>
        <family val="2"/>
      </rPr>
      <t>unid.</t>
    </r>
  </si>
  <si>
    <r>
      <rPr>
        <b/>
        <sz val="7"/>
        <rFont val="Arial"/>
        <family val="2"/>
      </rPr>
      <t>QTDE.</t>
    </r>
  </si>
  <si>
    <r>
      <rPr>
        <b/>
        <sz val="7"/>
        <rFont val="Arial"/>
        <family val="2"/>
      </rPr>
      <t>VALOR UNITÁRIO</t>
    </r>
  </si>
  <si>
    <r>
      <rPr>
        <b/>
        <sz val="7"/>
        <rFont val="Arial"/>
        <family val="2"/>
      </rPr>
      <t>TOTAL</t>
    </r>
  </si>
  <si>
    <r>
      <rPr>
        <b/>
        <sz val="7"/>
        <rFont val="Arial"/>
        <family val="2"/>
      </rPr>
      <t>SEM BDI</t>
    </r>
  </si>
  <si>
    <r>
      <rPr>
        <b/>
        <sz val="7"/>
        <rFont val="Arial"/>
        <family val="2"/>
      </rPr>
      <t>COM BDI</t>
    </r>
  </si>
  <si>
    <r>
      <rPr>
        <b/>
        <sz val="7"/>
        <rFont val="Arial"/>
        <family val="2"/>
      </rPr>
      <t>1</t>
    </r>
  </si>
  <si>
    <r>
      <rPr>
        <b/>
        <sz val="7"/>
        <rFont val="Arial"/>
        <family val="2"/>
      </rPr>
      <t>Serviços Iniciais</t>
    </r>
  </si>
  <si>
    <r>
      <rPr>
        <sz val="7"/>
        <rFont val="Arial"/>
        <family val="2"/>
      </rPr>
      <t>1.1</t>
    </r>
  </si>
  <si>
    <r>
      <rPr>
        <sz val="7"/>
        <rFont val="Arial"/>
        <family val="2"/>
      </rPr>
      <t>Serviços de topografia</t>
    </r>
  </si>
  <si>
    <r>
      <rPr>
        <sz val="7"/>
        <rFont val="Arial"/>
        <family val="2"/>
      </rPr>
      <t>Dia</t>
    </r>
  </si>
  <si>
    <r>
      <rPr>
        <sz val="7"/>
        <rFont val="Arial"/>
        <family val="2"/>
      </rPr>
      <t>R$ 506,96</t>
    </r>
  </si>
  <si>
    <r>
      <rPr>
        <sz val="7"/>
        <rFont val="Arial"/>
        <family val="2"/>
      </rPr>
      <t>R$ 633,70</t>
    </r>
  </si>
  <si>
    <r>
      <rPr>
        <sz val="7"/>
        <rFont val="Arial"/>
        <family val="2"/>
      </rPr>
      <t>Composição Própria</t>
    </r>
  </si>
  <si>
    <r>
      <rPr>
        <sz val="7"/>
        <rFont val="Arial"/>
        <family val="2"/>
      </rPr>
      <t>1.2</t>
    </r>
  </si>
  <si>
    <r>
      <rPr>
        <sz val="7"/>
        <rFont val="Arial"/>
        <family val="2"/>
      </rPr>
      <t>Placa de Obra</t>
    </r>
  </si>
  <si>
    <r>
      <rPr>
        <sz val="7"/>
        <rFont val="Arial"/>
        <family val="2"/>
      </rPr>
      <t>m²</t>
    </r>
  </si>
  <si>
    <r>
      <rPr>
        <sz val="7"/>
        <rFont val="Arial"/>
        <family val="2"/>
      </rPr>
      <t>R$ 227,19</t>
    </r>
  </si>
  <si>
    <r>
      <rPr>
        <sz val="7"/>
        <rFont val="Arial"/>
        <family val="2"/>
      </rPr>
      <t>R$ 283,99</t>
    </r>
  </si>
  <si>
    <r>
      <rPr>
        <sz val="7"/>
        <rFont val="Arial"/>
        <family val="2"/>
      </rPr>
      <t>SINAPI 74209</t>
    </r>
  </si>
  <si>
    <r>
      <rPr>
        <sz val="7"/>
        <rFont val="Arial"/>
        <family val="2"/>
      </rPr>
      <t>1.3</t>
    </r>
  </si>
  <si>
    <r>
      <rPr>
        <sz val="7"/>
        <rFont val="Arial"/>
        <family val="2"/>
      </rPr>
      <t>Contêiner de Obra</t>
    </r>
  </si>
  <si>
    <r>
      <rPr>
        <sz val="7"/>
        <rFont val="Arial"/>
        <family val="2"/>
      </rPr>
      <t>Mês</t>
    </r>
  </si>
  <si>
    <r>
      <rPr>
        <sz val="7"/>
        <rFont val="Arial"/>
        <family val="2"/>
      </rPr>
      <t>R$ 370,00</t>
    </r>
  </si>
  <si>
    <r>
      <rPr>
        <sz val="7"/>
        <rFont val="Arial"/>
        <family val="2"/>
      </rPr>
      <t>R$ 462,50</t>
    </r>
  </si>
  <si>
    <r>
      <rPr>
        <sz val="7"/>
        <rFont val="Arial"/>
        <family val="2"/>
      </rPr>
      <t>SINAPI 10778</t>
    </r>
  </si>
  <si>
    <r>
      <rPr>
        <sz val="7"/>
        <rFont val="Arial"/>
        <family val="2"/>
      </rPr>
      <t>1.4</t>
    </r>
  </si>
  <si>
    <r>
      <rPr>
        <sz val="7"/>
        <rFont val="Arial"/>
        <family val="2"/>
      </rPr>
      <t>Limpeza do terreno</t>
    </r>
  </si>
  <si>
    <r>
      <rPr>
        <sz val="7"/>
        <rFont val="Arial"/>
        <family val="2"/>
      </rPr>
      <t>R$ 0,60</t>
    </r>
  </si>
  <si>
    <r>
      <rPr>
        <sz val="7"/>
        <rFont val="Arial"/>
        <family val="2"/>
      </rPr>
      <t>R$ 0,75</t>
    </r>
  </si>
  <si>
    <r>
      <rPr>
        <b/>
        <sz val="7"/>
        <rFont val="Arial"/>
        <family val="2"/>
      </rPr>
      <t>Total Item</t>
    </r>
  </si>
  <si>
    <r>
      <rPr>
        <b/>
        <sz val="7"/>
        <rFont val="Arial"/>
        <family val="2"/>
      </rPr>
      <t>2</t>
    </r>
  </si>
  <si>
    <r>
      <rPr>
        <b/>
        <sz val="7"/>
        <rFont val="Arial"/>
        <family val="2"/>
      </rPr>
      <t>Pavimentação</t>
    </r>
  </si>
  <si>
    <r>
      <rPr>
        <sz val="7"/>
        <rFont val="Arial"/>
        <family val="2"/>
      </rPr>
      <t>2.1</t>
    </r>
  </si>
  <si>
    <r>
      <rPr>
        <sz val="7"/>
        <rFont val="Arial"/>
        <family val="2"/>
      </rPr>
      <t>Piso em bloco de concreto intertravado 16 faces 6cm espessura</t>
    </r>
  </si>
  <si>
    <r>
      <rPr>
        <sz val="7"/>
        <rFont val="Arial"/>
        <family val="2"/>
      </rPr>
      <t>R$ 47,52</t>
    </r>
  </si>
  <si>
    <r>
      <rPr>
        <sz val="7"/>
        <rFont val="Arial"/>
        <family val="2"/>
      </rPr>
      <t>R$ 59,40</t>
    </r>
  </si>
  <si>
    <r>
      <rPr>
        <sz val="7"/>
        <rFont val="Arial"/>
        <family val="2"/>
      </rPr>
      <t>SINAPI 92402</t>
    </r>
  </si>
  <si>
    <r>
      <rPr>
        <sz val="7"/>
        <rFont val="Arial"/>
        <family val="2"/>
      </rPr>
      <t>2.2</t>
    </r>
  </si>
  <si>
    <r>
      <rPr>
        <sz val="7"/>
        <rFont val="Arial"/>
        <family val="2"/>
      </rPr>
      <t>Meio fio em concreto pré-moldado 20cm (interno)</t>
    </r>
  </si>
  <si>
    <r>
      <rPr>
        <sz val="7"/>
        <rFont val="Arial"/>
        <family val="2"/>
      </rPr>
      <t>m</t>
    </r>
  </si>
  <si>
    <r>
      <rPr>
        <sz val="7"/>
        <rFont val="Arial"/>
        <family val="2"/>
      </rPr>
      <t>R$ 33,17</t>
    </r>
  </si>
  <si>
    <r>
      <rPr>
        <sz val="7"/>
        <rFont val="Arial"/>
        <family val="2"/>
      </rPr>
      <t>R$ 41,46</t>
    </r>
  </si>
  <si>
    <r>
      <rPr>
        <sz val="7"/>
        <rFont val="Arial"/>
        <family val="2"/>
      </rPr>
      <t>SINAPI 94275</t>
    </r>
  </si>
  <si>
    <r>
      <rPr>
        <sz val="7"/>
        <rFont val="Arial"/>
        <family val="2"/>
      </rPr>
      <t>2.3</t>
    </r>
  </si>
  <si>
    <r>
      <rPr>
        <sz val="7"/>
        <rFont val="Arial"/>
        <family val="2"/>
      </rPr>
      <t>Meio fio em concreto pré-moldado 30cm (Externo)</t>
    </r>
  </si>
  <si>
    <r>
      <rPr>
        <sz val="7"/>
        <rFont val="Arial"/>
        <family val="2"/>
      </rPr>
      <t>R$ 34,66</t>
    </r>
  </si>
  <si>
    <r>
      <rPr>
        <sz val="7"/>
        <rFont val="Arial"/>
        <family val="2"/>
      </rPr>
      <t>R$ 43,33</t>
    </r>
  </si>
  <si>
    <r>
      <rPr>
        <sz val="7"/>
        <rFont val="Arial"/>
        <family val="2"/>
      </rPr>
      <t>SINAPI 94273</t>
    </r>
  </si>
  <si>
    <r>
      <rPr>
        <sz val="7"/>
        <rFont val="Arial"/>
        <family val="2"/>
      </rPr>
      <t>2.4</t>
    </r>
  </si>
  <si>
    <r>
      <rPr>
        <sz val="7"/>
        <rFont val="Arial"/>
        <family val="2"/>
      </rPr>
      <t>Passeio em brita graduada</t>
    </r>
  </si>
  <si>
    <r>
      <rPr>
        <sz val="7"/>
        <rFont val="Arial"/>
        <family val="2"/>
      </rPr>
      <t>m³</t>
    </r>
  </si>
  <si>
    <r>
      <rPr>
        <sz val="7"/>
        <rFont val="Arial"/>
        <family val="2"/>
      </rPr>
      <t>R$ 65,00</t>
    </r>
  </si>
  <si>
    <r>
      <rPr>
        <sz val="7"/>
        <rFont val="Arial"/>
        <family val="2"/>
      </rPr>
      <t>R$ 81,25</t>
    </r>
  </si>
  <si>
    <r>
      <rPr>
        <b/>
        <sz val="7"/>
        <rFont val="Arial"/>
        <family val="2"/>
      </rPr>
      <t>3</t>
    </r>
  </si>
  <si>
    <r>
      <rPr>
        <b/>
        <sz val="7"/>
        <rFont val="Arial"/>
        <family val="2"/>
      </rPr>
      <t>Revitalização quadra esportiva</t>
    </r>
  </si>
  <si>
    <r>
      <rPr>
        <sz val="7"/>
        <rFont val="Arial"/>
        <family val="2"/>
      </rPr>
      <t>3.1</t>
    </r>
  </si>
  <si>
    <r>
      <rPr>
        <sz val="7"/>
        <rFont val="Arial"/>
        <family val="2"/>
      </rPr>
      <t>Picoteamento da quadra existente</t>
    </r>
  </si>
  <si>
    <r>
      <rPr>
        <sz val="7"/>
        <rFont val="Arial"/>
        <family val="2"/>
      </rPr>
      <t>R$ 1,95</t>
    </r>
  </si>
  <si>
    <r>
      <rPr>
        <sz val="7"/>
        <rFont val="Arial"/>
        <family val="2"/>
      </rPr>
      <t>R$ 2,44</t>
    </r>
  </si>
  <si>
    <r>
      <rPr>
        <sz val="7"/>
        <rFont val="Arial"/>
        <family val="2"/>
      </rPr>
      <t>3.2</t>
    </r>
  </si>
  <si>
    <r>
      <rPr>
        <sz val="7"/>
        <rFont val="Arial"/>
        <family val="2"/>
      </rPr>
      <t xml:space="preserve">Concreto usinado bombeavel, FCK 30MPA, com brita
</t>
    </r>
    <r>
      <rPr>
        <sz val="7"/>
        <rFont val="Arial"/>
        <family val="2"/>
      </rPr>
      <t>0 e 1, slump = 100 +/- 20 mm, inclui servico de bombeamento E=7cm</t>
    </r>
  </si>
  <si>
    <r>
      <rPr>
        <sz val="7"/>
        <rFont val="Arial"/>
        <family val="2"/>
      </rPr>
      <t>R$ 338,23</t>
    </r>
  </si>
  <si>
    <r>
      <rPr>
        <sz val="7"/>
        <rFont val="Arial"/>
        <family val="2"/>
      </rPr>
      <t>R$ 422,79</t>
    </r>
  </si>
  <si>
    <r>
      <rPr>
        <sz val="7"/>
        <rFont val="Arial"/>
        <family val="2"/>
      </rPr>
      <t>SINAPI 1525</t>
    </r>
  </si>
  <si>
    <r>
      <rPr>
        <sz val="7"/>
        <rFont val="Arial"/>
        <family val="2"/>
      </rPr>
      <t>3.3</t>
    </r>
  </si>
  <si>
    <r>
      <rPr>
        <sz val="7"/>
        <rFont val="Arial"/>
        <family val="2"/>
      </rPr>
      <t xml:space="preserve">Tela de aco soldada nervurada, ca-60, diametro do fio
</t>
    </r>
    <r>
      <rPr>
        <sz val="7"/>
        <rFont val="Arial"/>
        <family val="2"/>
      </rPr>
      <t>= 5,0 mm, largura = 2,45 m, espacamento da malha = 10 x 10</t>
    </r>
  </si>
  <si>
    <r>
      <rPr>
        <sz val="7"/>
        <rFont val="Arial"/>
        <family val="2"/>
      </rPr>
      <t>R$ 20,16</t>
    </r>
  </si>
  <si>
    <r>
      <rPr>
        <sz val="7"/>
        <rFont val="Arial"/>
        <family val="2"/>
      </rPr>
      <t>R$ 25,20</t>
    </r>
  </si>
  <si>
    <r>
      <rPr>
        <sz val="7"/>
        <rFont val="Arial"/>
        <family val="2"/>
      </rPr>
      <t>SINAPI 7156</t>
    </r>
  </si>
  <si>
    <r>
      <rPr>
        <sz val="7"/>
        <rFont val="Arial"/>
        <family val="2"/>
      </rPr>
      <t>3.4</t>
    </r>
  </si>
  <si>
    <r>
      <rPr>
        <sz val="7"/>
        <rFont val="Arial"/>
        <family val="2"/>
      </rPr>
      <t>Polimento do concreto e mão de obra</t>
    </r>
  </si>
  <si>
    <r>
      <rPr>
        <sz val="7"/>
        <rFont val="Arial"/>
        <family val="2"/>
      </rPr>
      <t>R$ 16,00</t>
    </r>
  </si>
  <si>
    <r>
      <rPr>
        <sz val="7"/>
        <rFont val="Arial"/>
        <family val="2"/>
      </rPr>
      <t>R$ 20,00</t>
    </r>
  </si>
  <si>
    <r>
      <rPr>
        <sz val="7"/>
        <rFont val="Arial"/>
        <family val="2"/>
      </rPr>
      <t>3.5</t>
    </r>
  </si>
  <si>
    <r>
      <rPr>
        <sz val="7"/>
        <rFont val="Arial"/>
        <family val="2"/>
      </rPr>
      <t>Postes em madeira 6m 15x15cm</t>
    </r>
  </si>
  <si>
    <r>
      <rPr>
        <sz val="7"/>
        <rFont val="Arial"/>
        <family val="2"/>
      </rPr>
      <t>unid.</t>
    </r>
  </si>
  <si>
    <r>
      <rPr>
        <sz val="7"/>
        <rFont val="Arial"/>
        <family val="2"/>
      </rPr>
      <t>R$ 150,00</t>
    </r>
  </si>
  <si>
    <r>
      <rPr>
        <sz val="7"/>
        <rFont val="Arial"/>
        <family val="2"/>
      </rPr>
      <t>R$ 187,50</t>
    </r>
  </si>
  <si>
    <r>
      <rPr>
        <sz val="7"/>
        <rFont val="Arial"/>
        <family val="2"/>
      </rPr>
      <t>3.6</t>
    </r>
  </si>
  <si>
    <r>
      <rPr>
        <sz val="7"/>
        <rFont val="Arial"/>
        <family val="2"/>
      </rPr>
      <t>Tela de arame galv quadrangular / losangular, fio 2,11 mm (14 bwg), malha 5 x 5 cm, h = 4,2 m</t>
    </r>
  </si>
  <si>
    <r>
      <rPr>
        <sz val="7"/>
        <rFont val="Arial"/>
        <family val="2"/>
      </rPr>
      <t>R$ 11,76</t>
    </r>
  </si>
  <si>
    <r>
      <rPr>
        <sz val="7"/>
        <rFont val="Arial"/>
        <family val="2"/>
      </rPr>
      <t>R$ 14,70</t>
    </r>
  </si>
  <si>
    <r>
      <rPr>
        <sz val="7"/>
        <rFont val="Arial"/>
        <family val="2"/>
      </rPr>
      <t>SINAPI 7167</t>
    </r>
  </si>
  <si>
    <r>
      <rPr>
        <sz val="7"/>
        <rFont val="Arial"/>
        <family val="2"/>
      </rPr>
      <t>3.7</t>
    </r>
  </si>
  <si>
    <r>
      <rPr>
        <sz val="7"/>
        <rFont val="Arial"/>
        <family val="2"/>
      </rPr>
      <t>Pintura acrilica de faixas de demarcação em quadra esportiva, 5cm de largura</t>
    </r>
  </si>
  <si>
    <r>
      <rPr>
        <sz val="7"/>
        <rFont val="Arial"/>
        <family val="2"/>
      </rPr>
      <t>R$ 9,29</t>
    </r>
  </si>
  <si>
    <r>
      <rPr>
        <sz val="7"/>
        <rFont val="Arial"/>
        <family val="2"/>
      </rPr>
      <t>R$ 11,61</t>
    </r>
  </si>
  <si>
    <r>
      <rPr>
        <sz val="7"/>
        <rFont val="Arial"/>
        <family val="2"/>
      </rPr>
      <t>SINAPI 41595</t>
    </r>
  </si>
  <si>
    <r>
      <rPr>
        <sz val="7"/>
        <rFont val="Arial"/>
        <family val="2"/>
      </rPr>
      <t>3.8</t>
    </r>
  </si>
  <si>
    <r>
      <rPr>
        <sz val="7"/>
        <rFont val="Arial"/>
        <family val="2"/>
      </rPr>
      <t xml:space="preserve">Conjunto para futsal com traves oficiais de 3,00 x 2,00 m em tubo de aco galvanizado 3" com requadro em tubo de 1", pintura em primer com tinta esmalte
</t>
    </r>
    <r>
      <rPr>
        <sz val="7"/>
        <rFont val="Arial"/>
        <family val="2"/>
      </rPr>
      <t>sintetico e redes de polietileno fio 4 mm</t>
    </r>
  </si>
  <si>
    <r>
      <rPr>
        <sz val="7"/>
        <rFont val="Arial"/>
        <family val="2"/>
      </rPr>
      <t>R$ 2.922,31</t>
    </r>
  </si>
  <si>
    <r>
      <rPr>
        <sz val="7"/>
        <rFont val="Arial"/>
        <family val="2"/>
      </rPr>
      <t>R$ 3.652,89</t>
    </r>
  </si>
  <si>
    <r>
      <rPr>
        <sz val="7"/>
        <rFont val="Arial"/>
        <family val="2"/>
      </rPr>
      <t>SINAPI 25398</t>
    </r>
  </si>
  <si>
    <r>
      <rPr>
        <b/>
        <sz val="7"/>
        <rFont val="Arial"/>
        <family val="2"/>
      </rPr>
      <t>4</t>
    </r>
  </si>
  <si>
    <r>
      <rPr>
        <b/>
        <sz val="7"/>
        <rFont val="Arial"/>
        <family val="2"/>
      </rPr>
      <t>Paisagismo</t>
    </r>
  </si>
  <si>
    <r>
      <rPr>
        <sz val="7"/>
        <rFont val="Arial"/>
        <family val="2"/>
      </rPr>
      <t>4.1</t>
    </r>
  </si>
  <si>
    <r>
      <rPr>
        <sz val="7"/>
        <rFont val="Arial"/>
        <family val="2"/>
      </rPr>
      <t>Areia Grossa 20cm</t>
    </r>
  </si>
  <si>
    <r>
      <rPr>
        <sz val="7"/>
        <rFont val="Arial"/>
        <family val="2"/>
      </rPr>
      <t>R$ 57,00</t>
    </r>
  </si>
  <si>
    <r>
      <rPr>
        <sz val="7"/>
        <rFont val="Arial"/>
        <family val="2"/>
      </rPr>
      <t>R$ 71,25</t>
    </r>
  </si>
  <si>
    <r>
      <rPr>
        <sz val="7"/>
        <rFont val="Arial"/>
        <family val="2"/>
      </rPr>
      <t>SINAPI 367</t>
    </r>
  </si>
  <si>
    <r>
      <rPr>
        <sz val="7"/>
        <rFont val="Arial"/>
        <family val="2"/>
      </rPr>
      <t>4.2</t>
    </r>
  </si>
  <si>
    <r>
      <rPr>
        <sz val="7"/>
        <rFont val="Arial"/>
        <family val="2"/>
      </rPr>
      <t>Pergolado em concreto</t>
    </r>
  </si>
  <si>
    <r>
      <rPr>
        <sz val="7"/>
        <rFont val="Arial"/>
        <family val="2"/>
      </rPr>
      <t>R$ 4.000,00</t>
    </r>
  </si>
  <si>
    <r>
      <rPr>
        <sz val="7"/>
        <rFont val="Arial"/>
        <family val="2"/>
      </rPr>
      <t>R$ 5.000,00</t>
    </r>
  </si>
  <si>
    <r>
      <rPr>
        <sz val="7"/>
        <rFont val="Arial"/>
        <family val="2"/>
      </rPr>
      <t>4.3</t>
    </r>
  </si>
  <si>
    <r>
      <rPr>
        <sz val="7"/>
        <rFont val="Arial"/>
        <family val="2"/>
      </rPr>
      <t>Playground infantil</t>
    </r>
  </si>
  <si>
    <r>
      <rPr>
        <sz val="7"/>
        <rFont val="Arial"/>
        <family val="2"/>
      </rPr>
      <t>R$ 6.250,00</t>
    </r>
  </si>
  <si>
    <r>
      <rPr>
        <sz val="6.5"/>
        <rFont val="Arial"/>
        <family val="2"/>
      </rPr>
      <t xml:space="preserve">Eng. Civil Guilherme da Rosa
</t>
    </r>
    <r>
      <rPr>
        <sz val="6.5"/>
        <rFont val="Arial"/>
        <family val="2"/>
      </rPr>
      <t>CREA SC 130.237-6</t>
    </r>
  </si>
  <si>
    <r>
      <rPr>
        <b/>
        <sz val="20"/>
        <rFont val="Arial"/>
        <family val="2"/>
      </rPr>
      <t>PREFEITURA MUNICIPAL DE TRAMANDAÍ</t>
    </r>
  </si>
  <si>
    <r>
      <rPr>
        <sz val="10"/>
        <rFont val="Arial"/>
        <family val="2"/>
      </rPr>
      <t>Unid.</t>
    </r>
  </si>
  <si>
    <r>
      <rPr>
        <sz val="10"/>
        <rFont val="Arial"/>
        <family val="2"/>
      </rPr>
      <t>Pavimentação</t>
    </r>
  </si>
  <si>
    <r>
      <rPr>
        <sz val="10"/>
        <rFont val="Arial"/>
        <family val="2"/>
      </rPr>
      <t>Revitalização quadra esportiva</t>
    </r>
  </si>
  <si>
    <r>
      <rPr>
        <sz val="10"/>
        <rFont val="Arial"/>
        <family val="2"/>
      </rPr>
      <t>R$                -</t>
    </r>
  </si>
  <si>
    <r>
      <rPr>
        <sz val="10"/>
        <rFont val="Arial"/>
        <family val="2"/>
      </rPr>
      <t>Paisagismo</t>
    </r>
  </si>
  <si>
    <r>
      <rPr>
        <b/>
        <sz val="10"/>
        <rFont val="Arial"/>
        <family val="2"/>
      </rPr>
      <t>TOTAIS</t>
    </r>
  </si>
  <si>
    <r>
      <rPr>
        <b/>
        <sz val="10"/>
        <rFont val="Arial"/>
        <family val="2"/>
      </rPr>
      <t>R$ 64.947,70</t>
    </r>
  </si>
  <si>
    <r>
      <rPr>
        <b/>
        <sz val="10"/>
        <rFont val="Arial"/>
        <family val="2"/>
      </rPr>
      <t>TOTAL ACUMULADO (R$)</t>
    </r>
  </si>
  <si>
    <r>
      <rPr>
        <b/>
        <sz val="10"/>
        <rFont val="Arial"/>
        <family val="2"/>
      </rPr>
      <t>R$ 119.991,23</t>
    </r>
  </si>
  <si>
    <r>
      <rPr>
        <sz val="7"/>
        <rFont val="Calibri"/>
        <family val="2"/>
      </rPr>
      <t>Administração central</t>
    </r>
  </si>
  <si>
    <r>
      <rPr>
        <b/>
        <sz val="7"/>
        <rFont val="Arial"/>
        <family val="2"/>
      </rPr>
      <t>AC:</t>
    </r>
  </si>
  <si>
    <r>
      <rPr>
        <sz val="7"/>
        <rFont val="Calibri"/>
        <family val="2"/>
      </rPr>
      <t>Seguro e Garantia</t>
    </r>
  </si>
  <si>
    <r>
      <rPr>
        <b/>
        <sz val="7"/>
        <rFont val="Arial"/>
        <family val="2"/>
      </rPr>
      <t>S/G:</t>
    </r>
  </si>
  <si>
    <r>
      <rPr>
        <sz val="7"/>
        <rFont val="Calibri"/>
        <family val="2"/>
      </rPr>
      <t>Risco</t>
    </r>
  </si>
  <si>
    <r>
      <rPr>
        <b/>
        <sz val="7"/>
        <rFont val="Arial"/>
        <family val="2"/>
      </rPr>
      <t>R:</t>
    </r>
  </si>
  <si>
    <r>
      <rPr>
        <sz val="7"/>
        <rFont val="Calibri"/>
        <family val="2"/>
      </rPr>
      <t>Despesas Financeiras</t>
    </r>
  </si>
  <si>
    <r>
      <rPr>
        <b/>
        <sz val="7"/>
        <rFont val="Arial"/>
        <family val="2"/>
      </rPr>
      <t>DF:</t>
    </r>
  </si>
  <si>
    <r>
      <rPr>
        <sz val="7"/>
        <rFont val="Calibri"/>
        <family val="2"/>
      </rPr>
      <t>Lucro</t>
    </r>
  </si>
  <si>
    <r>
      <rPr>
        <b/>
        <sz val="7"/>
        <rFont val="Arial"/>
        <family val="2"/>
      </rPr>
      <t>L</t>
    </r>
  </si>
  <si>
    <r>
      <rPr>
        <sz val="7"/>
        <rFont val="Calibri"/>
        <family val="2"/>
      </rPr>
      <t>Construção de Edifícios</t>
    </r>
  </si>
  <si>
    <r>
      <rPr>
        <sz val="7"/>
        <rFont val="Calibri"/>
        <family val="2"/>
      </rPr>
      <t>PIS, COFINS e INSSQN (Desonerado)</t>
    </r>
  </si>
  <si>
    <r>
      <rPr>
        <sz val="7"/>
        <rFont val="Calibri"/>
        <family val="2"/>
      </rPr>
      <t>conf. Legislação + 2%</t>
    </r>
  </si>
  <si>
    <r>
      <rPr>
        <b/>
        <sz val="7"/>
        <rFont val="Arial"/>
        <family val="2"/>
      </rPr>
      <t>I:</t>
    </r>
  </si>
  <si>
    <r>
      <rPr>
        <sz val="7"/>
        <rFont val="Calibri"/>
        <family val="2"/>
      </rPr>
      <t>conf. Legislação</t>
    </r>
  </si>
  <si>
    <r>
      <rPr>
        <b/>
        <sz val="7"/>
        <rFont val="Arial"/>
        <family val="2"/>
      </rPr>
      <t>Pis</t>
    </r>
  </si>
  <si>
    <r>
      <rPr>
        <b/>
        <sz val="7"/>
        <rFont val="Arial"/>
        <family val="2"/>
      </rPr>
      <t>Cofins</t>
    </r>
  </si>
  <si>
    <r>
      <rPr>
        <b/>
        <sz val="7"/>
        <rFont val="Arial"/>
        <family val="2"/>
      </rPr>
      <t>ISSQN</t>
    </r>
  </si>
  <si>
    <r>
      <rPr>
        <b/>
        <sz val="7"/>
        <rFont val="Arial"/>
        <family val="2"/>
      </rPr>
      <t>Desoneração</t>
    </r>
  </si>
  <si>
    <r>
      <rPr>
        <b/>
        <sz val="7"/>
        <rFont val="Calibri"/>
        <family val="2"/>
      </rPr>
      <t>TOTAL DO BDI</t>
    </r>
  </si>
  <si>
    <r>
      <rPr>
        <b/>
        <sz val="7"/>
        <rFont val="Arial"/>
        <family val="2"/>
      </rPr>
      <t>Fórmula do BDI</t>
    </r>
  </si>
  <si>
    <r>
      <rPr>
        <sz val="8"/>
        <rFont val="Arial"/>
        <family val="2"/>
      </rPr>
      <t>Fonte : Pleo-Franarim</t>
    </r>
  </si>
  <si>
    <r>
      <rPr>
        <sz val="7"/>
        <rFont val="Calibri"/>
        <family val="2"/>
      </rPr>
      <t>.</t>
    </r>
  </si>
  <si>
    <r>
      <rPr>
        <b/>
        <u/>
        <sz val="14.5"/>
        <rFont val="Arial"/>
        <family val="2"/>
      </rPr>
      <t>PREFEITURA MUNICIPAL DE TRAMANDAÍ</t>
    </r>
  </si>
  <si>
    <r>
      <rPr>
        <b/>
        <sz val="11"/>
        <rFont val="Calibri"/>
        <family val="2"/>
      </rPr>
      <t>CÁLCULO DOS ENCARGOS PARA OBRAS EM GERAL</t>
    </r>
  </si>
  <si>
    <r>
      <rPr>
        <b/>
        <sz val="9.5"/>
        <rFont val="Verdana"/>
        <family val="2"/>
      </rPr>
      <t>REVITALIZAÇÃO DE PRAÇA NO BAIRRO NOVA TRAMANDAÍ</t>
    </r>
  </si>
  <si>
    <r>
      <rPr>
        <sz val="9.5"/>
        <rFont val="Calibri"/>
        <family val="2"/>
      </rPr>
      <t>FGTS</t>
    </r>
  </si>
  <si>
    <r>
      <rPr>
        <sz val="9.5"/>
        <rFont val="Calibri"/>
        <family val="2"/>
      </rPr>
      <t>CPP (INSS)</t>
    </r>
  </si>
  <si>
    <r>
      <rPr>
        <sz val="9.5"/>
        <rFont val="Calibri"/>
        <family val="2"/>
      </rPr>
      <t>RAT</t>
    </r>
  </si>
  <si>
    <r>
      <rPr>
        <sz val="9.5"/>
        <rFont val="Calibri"/>
        <family val="2"/>
      </rPr>
      <t>SISTEMAS “S” (SESC, SENAC, SENAI)</t>
    </r>
  </si>
  <si>
    <r>
      <rPr>
        <sz val="9.5"/>
        <rFont val="Calibri"/>
        <family val="2"/>
      </rPr>
      <t>FÉRIAS</t>
    </r>
  </si>
  <si>
    <r>
      <rPr>
        <sz val="9.5"/>
        <rFont val="Calibri"/>
        <family val="2"/>
      </rPr>
      <t>1/3 ABONO DE FÉRIAS</t>
    </r>
  </si>
  <si>
    <r>
      <rPr>
        <sz val="9.5"/>
        <rFont val="Calibri"/>
        <family val="2"/>
      </rPr>
      <t>13° SALÁRIO</t>
    </r>
  </si>
  <si>
    <r>
      <rPr>
        <sz val="9.5"/>
        <rFont val="Calibri"/>
        <family val="2"/>
      </rPr>
      <t>Construção de Edifícios</t>
    </r>
  </si>
  <si>
    <t>TOTAL DO ORÇAMENTO</t>
  </si>
  <si>
    <t>REFERÊNCIA</t>
  </si>
  <si>
    <t>Serviços Iniciais</t>
  </si>
  <si>
    <r>
      <rPr>
        <sz val="8"/>
        <rFont val="Arial"/>
        <family val="2"/>
      </rPr>
      <t xml:space="preserve">
</t>
    </r>
    <r>
      <rPr>
        <b/>
        <u/>
        <sz val="13"/>
        <rFont val="Arial"/>
        <family val="2"/>
      </rPr>
      <t xml:space="preserve">PREFEITURA MUNICIPAL DE TRAMANDAÍ
</t>
    </r>
    <r>
      <rPr>
        <b/>
        <u/>
        <sz val="10.5"/>
        <rFont val="Arial"/>
        <family val="2"/>
      </rPr>
      <t>REVITALIZAÇÃO DE PRAÇA NO BAIRRO NOVA TRAMANDAÍ</t>
    </r>
  </si>
  <si>
    <t>Tramandaí, 11 de Outubro de 2018.</t>
  </si>
  <si>
    <t>CRONOGRAMA FÍSICO/FINANCEIRO</t>
  </si>
  <si>
    <t xml:space="preserve">Local: Rua Curitiba esquina com Avenida Beira Mar, s/n – Bairro Nova Tramandaí – Tramandaí/RS
</t>
  </si>
  <si>
    <t>ITEM</t>
  </si>
  <si>
    <t>DESCRIÇÃO DOS SERVIÇOS</t>
  </si>
  <si>
    <t>UNIT.</t>
  </si>
  <si>
    <t>TOTAL</t>
  </si>
  <si>
    <t>%</t>
  </si>
  <si>
    <t>1° MÊS</t>
  </si>
  <si>
    <t>2° MÊS</t>
  </si>
  <si>
    <t>3°MÊS</t>
  </si>
  <si>
    <t>% mês</t>
  </si>
  <si>
    <t>R$</t>
  </si>
  <si>
    <t>Unid.</t>
  </si>
  <si>
    <t>QUANT.</t>
  </si>
  <si>
    <t>TOTAL ACUMULADO (R$)</t>
  </si>
  <si>
    <r>
      <rPr>
        <sz val="7"/>
        <rFont val="Arial"/>
        <family val="2"/>
      </rPr>
      <t xml:space="preserve">
</t>
    </r>
    <r>
      <rPr>
        <b/>
        <u/>
        <sz val="10"/>
        <rFont val="Arial"/>
        <family val="2"/>
      </rPr>
      <t xml:space="preserve">PREFEITURA MUNICIPAL DE TRAMANDAÍ
</t>
    </r>
    <r>
      <rPr>
        <b/>
        <sz val="7"/>
        <rFont val="Calibri"/>
        <family val="2"/>
      </rPr>
      <t/>
    </r>
  </si>
  <si>
    <t xml:space="preserve">
Cálculo do BDI conforme Acórdão 2622/2013 TCU</t>
  </si>
  <si>
    <t>TIPO DE OBRA</t>
  </si>
  <si>
    <t>REVITALIZAÇÃO DE PRAÇA NO BAIRRO NOVA TRAMANDAÍ</t>
  </si>
  <si>
    <t xml:space="preserve">1º Quartil   </t>
  </si>
  <si>
    <t>3º Quartil</t>
  </si>
  <si>
    <t xml:space="preserve"> 2º Quartil</t>
  </si>
  <si>
    <t>(%) ADOTADO</t>
  </si>
  <si>
    <t>Tramandaí, 11 de Outubro de 2018</t>
  </si>
  <si>
    <t>Guilherme da Rosa</t>
  </si>
  <si>
    <t>Eng. Civil CREA 130.237-6</t>
  </si>
  <si>
    <t xml:space="preserve"> </t>
  </si>
  <si>
    <r>
      <t xml:space="preserve">(1 + AC + S + G + R) * (1 + DF) * (1 + L)
BDI =                             </t>
    </r>
    <r>
      <rPr>
        <sz val="8"/>
        <rFont val="Arial"/>
        <family val="2"/>
      </rPr>
      <t xml:space="preserve"> </t>
    </r>
    <r>
      <rPr>
        <vertAlign val="subscript"/>
        <sz val="8"/>
        <rFont val="Arial"/>
        <family val="2"/>
      </rPr>
      <t xml:space="preserve">(1 - I)     </t>
    </r>
    <r>
      <rPr>
        <vertAlign val="subscript"/>
        <sz val="7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</t>
    </r>
    <r>
      <rPr>
        <sz val="7"/>
        <rFont val="Arial"/>
        <family val="2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</si>
</sst>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%"/>
  </numFmts>
  <fonts count="53">
    <font>
      <sz val="10"/>
      <color rgb="FF000000"/>
      <name val="Times New Roman"/>
      <charset val="204"/>
    </font>
    <font>
      <sz val="8"/>
      <name val="Arial"/>
    </font>
    <font>
      <sz val="7"/>
      <name val="Arial"/>
    </font>
    <font>
      <b/>
      <sz val="7"/>
      <name val="Arial"/>
    </font>
    <font>
      <sz val="7"/>
      <color rgb="FF000000"/>
      <name val="Arial"/>
      <family val="2"/>
    </font>
    <font>
      <b/>
      <sz val="20"/>
      <name val="Arial"/>
    </font>
    <font>
      <b/>
      <sz val="12"/>
      <name val="Arial"/>
    </font>
    <font>
      <b/>
      <sz val="10"/>
      <color rgb="FF000000"/>
      <name val="Arial"/>
      <family val="2"/>
    </font>
    <font>
      <sz val="10"/>
      <name val="Arial"/>
    </font>
    <font>
      <sz val="10"/>
      <color rgb="FF000000"/>
      <name val="Arial"/>
      <family val="2"/>
    </font>
    <font>
      <b/>
      <sz val="10"/>
      <name val="Arial"/>
    </font>
    <font>
      <sz val="6"/>
      <name val="Times New Roman"/>
    </font>
    <font>
      <b/>
      <sz val="7"/>
      <name val="Verdana"/>
    </font>
    <font>
      <b/>
      <sz val="7"/>
      <name val="Calibri"/>
    </font>
    <font>
      <sz val="7"/>
      <color rgb="FF000000"/>
      <name val="Calibri"/>
      <family val="2"/>
    </font>
    <font>
      <sz val="7"/>
      <name val="Calibri"/>
    </font>
    <font>
      <b/>
      <sz val="7"/>
      <color rgb="FF000000"/>
      <name val="Arial"/>
      <family val="2"/>
    </font>
    <font>
      <b/>
      <sz val="14.5"/>
      <name val="Arial"/>
    </font>
    <font>
      <b/>
      <sz val="11"/>
      <name val="Calibri"/>
    </font>
    <font>
      <b/>
      <sz val="9.5"/>
      <name val="Arial"/>
    </font>
    <font>
      <b/>
      <sz val="9.5"/>
      <name val="Verdana"/>
    </font>
    <font>
      <sz val="9.5"/>
      <color rgb="FF000000"/>
      <name val="Calibri"/>
      <family val="2"/>
    </font>
    <font>
      <sz val="9.5"/>
      <name val="Calibri"/>
    </font>
    <font>
      <b/>
      <sz val="9.5"/>
      <color rgb="FF000000"/>
      <name val="Arial"/>
      <family val="2"/>
    </font>
    <font>
      <sz val="11"/>
      <name val="Calibri"/>
    </font>
    <font>
      <sz val="9.5"/>
      <name val="Times New Roman"/>
    </font>
    <font>
      <sz val="8"/>
      <name val="Arial"/>
      <family val="2"/>
    </font>
    <font>
      <b/>
      <u/>
      <sz val="13"/>
      <name val="Arial"/>
      <family val="2"/>
    </font>
    <font>
      <b/>
      <u/>
      <sz val="10.5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6.5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7"/>
      <name val="Calibri"/>
      <family val="2"/>
    </font>
    <font>
      <sz val="7"/>
      <name val="Calibri"/>
      <family val="2"/>
    </font>
    <font>
      <vertAlign val="subscript"/>
      <sz val="7"/>
      <name val="Arial"/>
      <family val="2"/>
    </font>
    <font>
      <b/>
      <u/>
      <sz val="14.5"/>
      <name val="Arial"/>
      <family val="2"/>
    </font>
    <font>
      <b/>
      <sz val="11"/>
      <name val="Calibri"/>
      <family val="2"/>
    </font>
    <font>
      <b/>
      <sz val="9.5"/>
      <name val="Verdana"/>
      <family val="2"/>
    </font>
    <font>
      <sz val="9.5"/>
      <name val="Calibri"/>
      <family val="2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name val="Arial"/>
      <family val="2"/>
    </font>
    <font>
      <b/>
      <sz val="11"/>
      <color rgb="FF000000"/>
      <name val="Times New Roman"/>
      <family val="1"/>
    </font>
    <font>
      <sz val="10"/>
      <name val="Times New Roman"/>
      <charset val="204"/>
    </font>
    <font>
      <b/>
      <sz val="10"/>
      <color rgb="FF000000"/>
      <name val="Times New Roman"/>
      <family val="1"/>
    </font>
    <font>
      <sz val="8"/>
      <name val="Times New Roman"/>
      <family val="1"/>
    </font>
    <font>
      <vertAlign val="subscript"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BFBFBF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4" fillId="0" borderId="0" applyFont="0" applyFill="0" applyBorder="0" applyAlignment="0" applyProtection="0"/>
    <xf numFmtId="9" fontId="44" fillId="0" borderId="0" applyFont="0" applyFill="0" applyBorder="0" applyAlignment="0" applyProtection="0"/>
  </cellStyleXfs>
  <cellXfs count="229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2" fontId="9" fillId="0" borderId="1" xfId="0" applyNumberFormat="1" applyFont="1" applyFill="1" applyBorder="1" applyAlignment="1">
      <alignment horizontal="right" vertical="top" shrinkToFit="1"/>
    </xf>
    <xf numFmtId="0" fontId="10" fillId="0" borderId="1" xfId="0" applyFont="1" applyFill="1" applyBorder="1" applyAlignment="1">
      <alignment horizontal="right" vertical="center" wrapText="1"/>
    </xf>
    <xf numFmtId="10" fontId="9" fillId="0" borderId="1" xfId="0" applyNumberFormat="1" applyFont="1" applyFill="1" applyBorder="1" applyAlignment="1">
      <alignment horizontal="right" vertical="center" shrinkToFi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1" xfId="1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right" vertical="center" shrinkToFit="1"/>
    </xf>
    <xf numFmtId="44" fontId="2" fillId="0" borderId="5" xfId="1" applyFont="1" applyFill="1" applyBorder="1" applyAlignment="1">
      <alignment horizontal="right" vertical="center" wrapText="1"/>
    </xf>
    <xf numFmtId="0" fontId="0" fillId="0" borderId="34" xfId="0" applyFill="1" applyBorder="1" applyAlignment="1">
      <alignment horizontal="left" wrapText="1"/>
    </xf>
    <xf numFmtId="0" fontId="2" fillId="0" borderId="22" xfId="0" applyFont="1" applyFill="1" applyBorder="1" applyAlignment="1">
      <alignment horizontal="right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left" vertical="center" wrapText="1"/>
    </xf>
    <xf numFmtId="44" fontId="3" fillId="0" borderId="16" xfId="1" applyFont="1" applyFill="1" applyBorder="1" applyAlignment="1">
      <alignment horizontal="right" vertical="center" wrapText="1"/>
    </xf>
    <xf numFmtId="0" fontId="0" fillId="0" borderId="34" xfId="0" applyFill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 shrinkToFit="1"/>
    </xf>
    <xf numFmtId="44" fontId="3" fillId="6" borderId="16" xfId="1" applyFont="1" applyFill="1" applyBorder="1" applyAlignment="1">
      <alignment horizontal="right" vertical="center" wrapText="1"/>
    </xf>
    <xf numFmtId="44" fontId="3" fillId="0" borderId="16" xfId="0" applyNumberFormat="1" applyFont="1" applyFill="1" applyBorder="1" applyAlignment="1">
      <alignment horizontal="right" vertical="center" wrapText="1"/>
    </xf>
    <xf numFmtId="0" fontId="0" fillId="0" borderId="31" xfId="0" applyFill="1" applyBorder="1" applyAlignment="1">
      <alignment horizontal="left" wrapText="1"/>
    </xf>
    <xf numFmtId="1" fontId="7" fillId="0" borderId="15" xfId="0" applyNumberFormat="1" applyFont="1" applyFill="1" applyBorder="1" applyAlignment="1">
      <alignment horizontal="center" vertical="center" shrinkToFit="1"/>
    </xf>
    <xf numFmtId="44" fontId="10" fillId="0" borderId="1" xfId="0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10" fontId="6" fillId="0" borderId="0" xfId="0" applyNumberFormat="1" applyFont="1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 indent="1"/>
    </xf>
    <xf numFmtId="10" fontId="9" fillId="0" borderId="5" xfId="0" applyNumberFormat="1" applyFont="1" applyFill="1" applyBorder="1" applyAlignment="1">
      <alignment horizontal="right" vertical="center" shrinkToFit="1"/>
    </xf>
    <xf numFmtId="44" fontId="9" fillId="0" borderId="1" xfId="1" applyFont="1" applyFill="1" applyBorder="1" applyAlignment="1">
      <alignment horizontal="right" vertical="center" shrinkToFit="1"/>
    </xf>
    <xf numFmtId="10" fontId="9" fillId="0" borderId="1" xfId="2" applyNumberFormat="1" applyFont="1" applyFill="1" applyBorder="1" applyAlignment="1">
      <alignment vertical="center" shrinkToFit="1"/>
    </xf>
    <xf numFmtId="44" fontId="9" fillId="0" borderId="1" xfId="1" applyFont="1" applyFill="1" applyBorder="1" applyAlignment="1">
      <alignment horizontal="center" vertical="center" shrinkToFit="1"/>
    </xf>
    <xf numFmtId="10" fontId="9" fillId="0" borderId="1" xfId="0" applyNumberFormat="1" applyFont="1" applyFill="1" applyBorder="1" applyAlignment="1">
      <alignment vertical="center" shrinkToFit="1"/>
    </xf>
    <xf numFmtId="44" fontId="8" fillId="0" borderId="1" xfId="1" applyFont="1" applyFill="1" applyBorder="1" applyAlignment="1">
      <alignment horizontal="right" vertical="center" wrapText="1"/>
    </xf>
    <xf numFmtId="10" fontId="9" fillId="0" borderId="2" xfId="0" applyNumberFormat="1" applyFont="1" applyFill="1" applyBorder="1" applyAlignment="1">
      <alignment vertical="center" shrinkToFit="1"/>
    </xf>
    <xf numFmtId="0" fontId="8" fillId="0" borderId="1" xfId="0" applyFont="1" applyFill="1" applyBorder="1" applyAlignment="1">
      <alignment horizontal="right" vertical="center" wrapText="1"/>
    </xf>
    <xf numFmtId="44" fontId="0" fillId="0" borderId="0" xfId="0" applyNumberFormat="1" applyFill="1" applyBorder="1" applyAlignment="1">
      <alignment horizontal="left" vertical="top"/>
    </xf>
    <xf numFmtId="164" fontId="7" fillId="0" borderId="1" xfId="0" applyNumberFormat="1" applyFont="1" applyFill="1" applyBorder="1" applyAlignment="1">
      <alignment horizontal="right" vertical="center" indent="1" shrinkToFit="1"/>
    </xf>
    <xf numFmtId="10" fontId="9" fillId="0" borderId="1" xfId="2" applyNumberFormat="1" applyFont="1" applyFill="1" applyBorder="1" applyAlignment="1">
      <alignment horizontal="center" vertical="center" shrinkToFit="1"/>
    </xf>
    <xf numFmtId="10" fontId="9" fillId="0" borderId="1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left" vertical="center" wrapText="1" inden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1" fillId="0" borderId="24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10" fontId="2" fillId="0" borderId="32" xfId="0" applyNumberFormat="1" applyFont="1" applyFill="1" applyBorder="1" applyAlignment="1">
      <alignment horizontal="center" vertical="center" wrapText="1"/>
    </xf>
    <xf numFmtId="10" fontId="2" fillId="0" borderId="33" xfId="0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top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1" fillId="4" borderId="29" xfId="0" applyFont="1" applyFill="1" applyBorder="1" applyAlignment="1">
      <alignment horizontal="center" vertical="center" wrapText="1"/>
    </xf>
    <xf numFmtId="0" fontId="31" fillId="4" borderId="30" xfId="0" applyFont="1" applyFill="1" applyBorder="1" applyAlignment="1">
      <alignment horizontal="center" vertical="center" wrapText="1"/>
    </xf>
    <xf numFmtId="0" fontId="31" fillId="4" borderId="3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48" fillId="0" borderId="15" xfId="0" applyFont="1" applyFill="1" applyBorder="1" applyAlignment="1">
      <alignment horizontal="center" vertical="center" wrapText="1"/>
    </xf>
    <xf numFmtId="0" fontId="47" fillId="0" borderId="15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 wrapText="1"/>
    </xf>
    <xf numFmtId="0" fontId="46" fillId="5" borderId="29" xfId="0" applyFont="1" applyFill="1" applyBorder="1" applyAlignment="1">
      <alignment horizontal="center" vertical="center"/>
    </xf>
    <xf numFmtId="0" fontId="46" fillId="5" borderId="30" xfId="0" applyFont="1" applyFill="1" applyBorder="1" applyAlignment="1">
      <alignment horizontal="center" vertical="center"/>
    </xf>
    <xf numFmtId="0" fontId="46" fillId="5" borderId="31" xfId="0" applyFont="1" applyFill="1" applyBorder="1" applyAlignment="1">
      <alignment horizontal="center" vertical="center"/>
    </xf>
    <xf numFmtId="0" fontId="47" fillId="0" borderId="36" xfId="0" applyFont="1" applyFill="1" applyBorder="1" applyAlignment="1">
      <alignment horizontal="center" vertical="center" wrapText="1"/>
    </xf>
    <xf numFmtId="0" fontId="48" fillId="0" borderId="37" xfId="0" applyFont="1" applyFill="1" applyBorder="1" applyAlignment="1">
      <alignment horizontal="center" vertical="center" wrapText="1"/>
    </xf>
    <xf numFmtId="0" fontId="47" fillId="0" borderId="37" xfId="0" applyFont="1" applyFill="1" applyBorder="1" applyAlignment="1">
      <alignment horizontal="center" vertical="center" wrapText="1"/>
    </xf>
    <xf numFmtId="0" fontId="47" fillId="0" borderId="38" xfId="0" applyFont="1" applyFill="1" applyBorder="1" applyAlignment="1">
      <alignment horizontal="center" vertical="center" wrapText="1"/>
    </xf>
    <xf numFmtId="0" fontId="47" fillId="0" borderId="39" xfId="0" applyFont="1" applyFill="1" applyBorder="1" applyAlignment="1">
      <alignment horizontal="center" vertical="center" wrapText="1"/>
    </xf>
    <xf numFmtId="1" fontId="7" fillId="0" borderId="40" xfId="0" applyNumberFormat="1" applyFont="1" applyFill="1" applyBorder="1" applyAlignment="1">
      <alignment horizontal="center" vertical="center" shrinkToFit="1"/>
    </xf>
    <xf numFmtId="1" fontId="7" fillId="0" borderId="21" xfId="0" applyNumberFormat="1" applyFont="1" applyFill="1" applyBorder="1" applyAlignment="1">
      <alignment horizontal="center" vertical="top" shrinkToFit="1"/>
    </xf>
    <xf numFmtId="44" fontId="9" fillId="0" borderId="41" xfId="1" applyFont="1" applyFill="1" applyBorder="1" applyAlignment="1">
      <alignment horizontal="center" vertical="center" shrinkToFit="1"/>
    </xf>
    <xf numFmtId="44" fontId="0" fillId="0" borderId="40" xfId="1" applyFont="1" applyFill="1" applyBorder="1" applyAlignment="1">
      <alignment horizontal="right" vertical="center"/>
    </xf>
    <xf numFmtId="44" fontId="10" fillId="0" borderId="22" xfId="0" applyNumberFormat="1" applyFont="1" applyFill="1" applyBorder="1" applyAlignment="1">
      <alignment horizontal="right" vertical="center" wrapText="1"/>
    </xf>
    <xf numFmtId="0" fontId="0" fillId="0" borderId="44" xfId="0" applyFill="1" applyBorder="1" applyAlignment="1">
      <alignment horizontal="left" vertical="top"/>
    </xf>
    <xf numFmtId="10" fontId="9" fillId="0" borderId="46" xfId="0" applyNumberFormat="1" applyFont="1" applyFill="1" applyBorder="1" applyAlignment="1">
      <alignment horizontal="right" vertical="center" shrinkToFit="1"/>
    </xf>
    <xf numFmtId="44" fontId="10" fillId="0" borderId="47" xfId="0" applyNumberFormat="1" applyFont="1" applyFill="1" applyBorder="1" applyAlignment="1">
      <alignment horizontal="right" vertical="center" wrapText="1"/>
    </xf>
    <xf numFmtId="10" fontId="9" fillId="0" borderId="48" xfId="0" applyNumberFormat="1" applyFont="1" applyFill="1" applyBorder="1" applyAlignment="1">
      <alignment horizontal="right" vertical="center" shrinkToFit="1"/>
    </xf>
    <xf numFmtId="10" fontId="9" fillId="0" borderId="45" xfId="0" applyNumberFormat="1" applyFont="1" applyFill="1" applyBorder="1" applyAlignment="1">
      <alignment horizontal="right" vertical="center" shrinkToFit="1"/>
    </xf>
    <xf numFmtId="44" fontId="10" fillId="0" borderId="49" xfId="0" applyNumberFormat="1" applyFont="1" applyFill="1" applyBorder="1" applyAlignment="1">
      <alignment horizontal="right" vertical="center" wrapText="1"/>
    </xf>
    <xf numFmtId="0" fontId="35" fillId="5" borderId="25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44" fontId="10" fillId="0" borderId="4" xfId="0" applyNumberFormat="1" applyFont="1" applyFill="1" applyBorder="1" applyAlignment="1">
      <alignment horizontal="right" vertical="center" wrapText="1"/>
    </xf>
    <xf numFmtId="1" fontId="7" fillId="0" borderId="28" xfId="0" applyNumberFormat="1" applyFont="1" applyFill="1" applyBorder="1" applyAlignment="1">
      <alignment horizontal="center" vertical="top" shrinkToFit="1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center" vertical="top" wrapText="1"/>
    </xf>
    <xf numFmtId="2" fontId="9" fillId="0" borderId="5" xfId="0" applyNumberFormat="1" applyFont="1" applyFill="1" applyBorder="1" applyAlignment="1">
      <alignment horizontal="right" vertical="top" shrinkToFit="1"/>
    </xf>
    <xf numFmtId="0" fontId="10" fillId="5" borderId="5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top" wrapText="1"/>
    </xf>
    <xf numFmtId="0" fontId="11" fillId="0" borderId="52" xfId="0" applyFont="1" applyFill="1" applyBorder="1" applyAlignment="1">
      <alignment vertical="top" wrapText="1"/>
    </xf>
    <xf numFmtId="0" fontId="11" fillId="0" borderId="53" xfId="0" applyFont="1" applyFill="1" applyBorder="1" applyAlignment="1">
      <alignment vertical="top" wrapText="1"/>
    </xf>
    <xf numFmtId="0" fontId="49" fillId="0" borderId="50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42" xfId="0" applyFill="1" applyBorder="1" applyAlignment="1">
      <alignment horizontal="left" vertical="center" wrapText="1"/>
    </xf>
    <xf numFmtId="0" fontId="0" fillId="0" borderId="43" xfId="0" applyFill="1" applyBorder="1" applyAlignment="1">
      <alignment horizontal="left" wrapText="1"/>
    </xf>
    <xf numFmtId="0" fontId="0" fillId="0" borderId="55" xfId="0" applyFill="1" applyBorder="1" applyAlignment="1">
      <alignment horizontal="left" wrapText="1"/>
    </xf>
    <xf numFmtId="0" fontId="3" fillId="3" borderId="42" xfId="0" applyFont="1" applyFill="1" applyBorder="1" applyAlignment="1">
      <alignment horizontal="left" vertical="top" wrapText="1"/>
    </xf>
    <xf numFmtId="0" fontId="0" fillId="0" borderId="44" xfId="0" applyFill="1" applyBorder="1" applyAlignment="1">
      <alignment horizontal="left" vertical="top" wrapText="1"/>
    </xf>
    <xf numFmtId="0" fontId="1" fillId="0" borderId="56" xfId="0" applyFont="1" applyFill="1" applyBorder="1" applyAlignment="1">
      <alignment horizontal="left" vertical="center" wrapText="1" indent="3"/>
    </xf>
    <xf numFmtId="0" fontId="1" fillId="0" borderId="57" xfId="0" applyFont="1" applyFill="1" applyBorder="1" applyAlignment="1">
      <alignment horizontal="left" vertical="center" wrapText="1" indent="3"/>
    </xf>
    <xf numFmtId="0" fontId="1" fillId="0" borderId="58" xfId="0" applyFont="1" applyFill="1" applyBorder="1" applyAlignment="1">
      <alignment horizontal="left" vertical="center" wrapText="1" indent="3"/>
    </xf>
    <xf numFmtId="0" fontId="0" fillId="0" borderId="0" xfId="0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1" fillId="0" borderId="54" xfId="0" applyFont="1" applyFill="1" applyBorder="1" applyAlignment="1">
      <alignment vertical="center" wrapText="1"/>
    </xf>
    <xf numFmtId="10" fontId="3" fillId="0" borderId="0" xfId="0" applyNumberFormat="1" applyFont="1" applyFill="1" applyBorder="1" applyAlignment="1">
      <alignment horizontal="left" vertical="top" wrapText="1" indent="6"/>
    </xf>
    <xf numFmtId="0" fontId="3" fillId="0" borderId="0" xfId="0" applyFont="1" applyFill="1" applyBorder="1" applyAlignment="1">
      <alignment horizontal="left" vertical="top" wrapText="1" indent="6"/>
    </xf>
    <xf numFmtId="0" fontId="12" fillId="0" borderId="0" xfId="0" applyFont="1" applyFill="1" applyBorder="1" applyAlignment="1">
      <alignment horizontal="left" vertical="top" wrapText="1" indent="1"/>
    </xf>
    <xf numFmtId="0" fontId="13" fillId="0" borderId="4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10" fontId="16" fillId="0" borderId="22" xfId="0" applyNumberFormat="1" applyFont="1" applyFill="1" applyBorder="1" applyAlignment="1">
      <alignment horizontal="center" vertical="center" shrinkToFit="1"/>
    </xf>
    <xf numFmtId="10" fontId="4" fillId="0" borderId="22" xfId="0" applyNumberFormat="1" applyFont="1" applyFill="1" applyBorder="1" applyAlignment="1">
      <alignment horizontal="center" vertical="center" shrinkToFit="1"/>
    </xf>
    <xf numFmtId="10" fontId="16" fillId="3" borderId="22" xfId="0" applyNumberFormat="1" applyFont="1" applyFill="1" applyBorder="1" applyAlignment="1">
      <alignment horizontal="center" vertical="center" shrinkToFit="1"/>
    </xf>
    <xf numFmtId="1" fontId="14" fillId="0" borderId="21" xfId="0" applyNumberFormat="1" applyFont="1" applyFill="1" applyBorder="1" applyAlignment="1">
      <alignment horizontal="center" vertical="center" shrinkToFit="1"/>
    </xf>
    <xf numFmtId="0" fontId="15" fillId="0" borderId="1" xfId="0" applyFont="1" applyFill="1" applyBorder="1" applyAlignment="1">
      <alignment horizontal="left" vertical="center" wrapText="1"/>
    </xf>
    <xf numFmtId="10" fontId="16" fillId="0" borderId="59" xfId="0" applyNumberFormat="1" applyFont="1" applyFill="1" applyBorder="1" applyAlignment="1">
      <alignment horizontal="center" vertical="center" shrinkToFit="1"/>
    </xf>
    <xf numFmtId="10" fontId="16" fillId="0" borderId="1" xfId="0" applyNumberFormat="1" applyFont="1" applyFill="1" applyBorder="1" applyAlignment="1">
      <alignment horizontal="center" vertical="center" shrinkToFit="1"/>
    </xf>
    <xf numFmtId="10" fontId="16" fillId="2" borderId="1" xfId="0" applyNumberFormat="1" applyFont="1" applyFill="1" applyBorder="1" applyAlignment="1">
      <alignment horizontal="center" vertical="center" shrinkToFit="1"/>
    </xf>
    <xf numFmtId="0" fontId="15" fillId="0" borderId="2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31" fillId="0" borderId="35" xfId="0" applyFont="1" applyFill="1" applyBorder="1" applyAlignment="1">
      <alignment horizontal="center" vertical="center" wrapText="1"/>
    </xf>
    <xf numFmtId="0" fontId="48" fillId="0" borderId="50" xfId="0" applyFont="1" applyFill="1" applyBorder="1" applyAlignment="1">
      <alignment horizontal="center" wrapText="1"/>
    </xf>
    <xf numFmtId="0" fontId="48" fillId="0" borderId="0" xfId="0" applyFont="1" applyFill="1" applyBorder="1" applyAlignment="1">
      <alignment horizontal="center" wrapText="1"/>
    </xf>
    <xf numFmtId="0" fontId="48" fillId="0" borderId="44" xfId="0" applyFont="1" applyFill="1" applyBorder="1" applyAlignment="1">
      <alignment horizontal="center" wrapText="1"/>
    </xf>
    <xf numFmtId="0" fontId="31" fillId="0" borderId="60" xfId="0" applyFont="1" applyFill="1" applyBorder="1" applyAlignment="1">
      <alignment horizontal="center" vertical="center" wrapText="1"/>
    </xf>
    <xf numFmtId="10" fontId="0" fillId="0" borderId="0" xfId="0" applyNumberFormat="1" applyFill="1" applyBorder="1" applyAlignment="1">
      <alignment horizontal="left" vertical="top"/>
    </xf>
    <xf numFmtId="0" fontId="0" fillId="0" borderId="4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1" fontId="21" fillId="0" borderId="1" xfId="0" applyNumberFormat="1" applyFont="1" applyFill="1" applyBorder="1" applyAlignment="1">
      <alignment horizontal="center" vertical="center" shrinkToFit="1"/>
    </xf>
    <xf numFmtId="0" fontId="22" fillId="0" borderId="1" xfId="0" applyFont="1" applyFill="1" applyBorder="1" applyAlignment="1">
      <alignment horizontal="left" vertical="center" wrapText="1"/>
    </xf>
    <xf numFmtId="10" fontId="23" fillId="0" borderId="1" xfId="0" applyNumberFormat="1" applyFont="1" applyFill="1" applyBorder="1" applyAlignment="1">
      <alignment horizontal="center" vertical="center" shrinkToFit="1"/>
    </xf>
    <xf numFmtId="10" fontId="23" fillId="2" borderId="1" xfId="0" applyNumberFormat="1" applyFont="1" applyFill="1" applyBorder="1" applyAlignment="1">
      <alignment horizontal="center" vertical="center" shrinkToFit="1"/>
    </xf>
    <xf numFmtId="0" fontId="24" fillId="0" borderId="0" xfId="0" applyFont="1" applyFill="1" applyBorder="1" applyAlignment="1">
      <alignment vertical="top" wrapText="1"/>
    </xf>
    <xf numFmtId="0" fontId="25" fillId="0" borderId="0" xfId="0" applyFont="1" applyFill="1" applyBorder="1" applyAlignment="1">
      <alignment vertical="top" wrapText="1"/>
    </xf>
    <xf numFmtId="0" fontId="0" fillId="0" borderId="13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14" xfId="0" applyFill="1" applyBorder="1" applyAlignment="1">
      <alignment horizontal="left" wrapText="1"/>
    </xf>
    <xf numFmtId="1" fontId="21" fillId="0" borderId="59" xfId="0" applyNumberFormat="1" applyFont="1" applyFill="1" applyBorder="1" applyAlignment="1">
      <alignment horizontal="center" vertical="center" shrinkToFit="1"/>
    </xf>
    <xf numFmtId="0" fontId="22" fillId="0" borderId="59" xfId="0" applyFont="1" applyFill="1" applyBorder="1" applyAlignment="1">
      <alignment horizontal="left" vertical="center" wrapText="1"/>
    </xf>
    <xf numFmtId="10" fontId="23" fillId="0" borderId="59" xfId="0" applyNumberFormat="1" applyFont="1" applyFill="1" applyBorder="1" applyAlignment="1">
      <alignment horizontal="center" vertical="center" shrinkToFit="1"/>
    </xf>
    <xf numFmtId="0" fontId="0" fillId="0" borderId="59" xfId="0" applyFill="1" applyBorder="1" applyAlignment="1">
      <alignment horizontal="left" vertical="center" wrapText="1"/>
    </xf>
    <xf numFmtId="0" fontId="0" fillId="0" borderId="15" xfId="0" applyFill="1" applyBorder="1" applyAlignment="1">
      <alignment vertical="center" wrapText="1"/>
    </xf>
    <xf numFmtId="0" fontId="50" fillId="5" borderId="29" xfId="0" applyFont="1" applyFill="1" applyBorder="1" applyAlignment="1">
      <alignment horizontal="center" vertical="center"/>
    </xf>
    <xf numFmtId="0" fontId="50" fillId="5" borderId="30" xfId="0" applyFont="1" applyFill="1" applyBorder="1" applyAlignment="1">
      <alignment horizontal="center" vertical="center"/>
    </xf>
    <xf numFmtId="0" fontId="50" fillId="5" borderId="31" xfId="0" applyFont="1" applyFill="1" applyBorder="1" applyAlignment="1">
      <alignment horizontal="center" vertical="center"/>
    </xf>
    <xf numFmtId="10" fontId="19" fillId="5" borderId="25" xfId="0" applyNumberFormat="1" applyFont="1" applyFill="1" applyBorder="1" applyAlignment="1">
      <alignment horizontal="center" vertical="center" wrapText="1"/>
    </xf>
    <xf numFmtId="10" fontId="19" fillId="5" borderId="61" xfId="0" applyNumberFormat="1" applyFont="1" applyFill="1" applyBorder="1" applyAlignment="1">
      <alignment horizontal="center" vertical="center" wrapText="1"/>
    </xf>
    <xf numFmtId="0" fontId="20" fillId="5" borderId="29" xfId="0" applyFont="1" applyFill="1" applyBorder="1" applyAlignment="1">
      <alignment horizontal="center" vertical="center" wrapText="1"/>
    </xf>
    <xf numFmtId="0" fontId="20" fillId="5" borderId="30" xfId="0" applyFont="1" applyFill="1" applyBorder="1" applyAlignment="1">
      <alignment horizontal="center" vertical="center" wrapText="1"/>
    </xf>
    <xf numFmtId="0" fontId="20" fillId="5" borderId="31" xfId="0" applyFont="1" applyFill="1" applyBorder="1" applyAlignment="1">
      <alignment horizontal="center" vertical="center" wrapText="1"/>
    </xf>
    <xf numFmtId="0" fontId="30" fillId="0" borderId="62" xfId="0" applyFont="1" applyFill="1" applyBorder="1" applyAlignment="1">
      <alignment horizontal="left" vertical="top" wrapText="1"/>
    </xf>
    <xf numFmtId="0" fontId="5" fillId="0" borderId="63" xfId="0" applyFont="1" applyFill="1" applyBorder="1" applyAlignment="1">
      <alignment horizontal="center" vertical="top" wrapText="1"/>
    </xf>
    <xf numFmtId="0" fontId="5" fillId="0" borderId="64" xfId="0" applyFont="1" applyFill="1" applyBorder="1" applyAlignment="1">
      <alignment horizontal="center" vertical="top" wrapText="1"/>
    </xf>
    <xf numFmtId="0" fontId="5" fillId="0" borderId="65" xfId="0" applyFont="1" applyFill="1" applyBorder="1" applyAlignment="1">
      <alignment horizontal="center" vertical="top" wrapText="1"/>
    </xf>
    <xf numFmtId="0" fontId="30" fillId="0" borderId="66" xfId="0" applyFont="1" applyFill="1" applyBorder="1" applyAlignment="1">
      <alignment horizontal="left" vertical="top" wrapText="1"/>
    </xf>
    <xf numFmtId="0" fontId="30" fillId="0" borderId="67" xfId="0" applyFont="1" applyFill="1" applyBorder="1" applyAlignment="1">
      <alignment horizontal="left" vertical="top" wrapText="1"/>
    </xf>
    <xf numFmtId="0" fontId="45" fillId="0" borderId="0" xfId="0" applyFont="1" applyFill="1" applyBorder="1" applyAlignment="1">
      <alignment horizontal="left" vertical="top"/>
    </xf>
    <xf numFmtId="0" fontId="45" fillId="0" borderId="0" xfId="0" applyFont="1" applyFill="1" applyBorder="1" applyAlignment="1">
      <alignment horizontal="center" vertical="center"/>
    </xf>
    <xf numFmtId="0" fontId="48" fillId="0" borderId="56" xfId="0" applyFont="1" applyFill="1" applyBorder="1" applyAlignment="1">
      <alignment horizontal="center" wrapText="1"/>
    </xf>
    <xf numFmtId="0" fontId="48" fillId="0" borderId="57" xfId="0" applyFont="1" applyFill="1" applyBorder="1" applyAlignment="1">
      <alignment horizontal="center" wrapText="1"/>
    </xf>
    <xf numFmtId="0" fontId="48" fillId="0" borderId="58" xfId="0" applyFont="1" applyFill="1" applyBorder="1" applyAlignment="1">
      <alignment horizontal="center" wrapText="1"/>
    </xf>
    <xf numFmtId="0" fontId="51" fillId="0" borderId="51" xfId="0" applyFont="1" applyFill="1" applyBorder="1" applyAlignment="1">
      <alignment horizontal="left" wrapText="1"/>
    </xf>
    <xf numFmtId="0" fontId="51" fillId="0" borderId="52" xfId="0" applyFont="1" applyFill="1" applyBorder="1" applyAlignment="1">
      <alignment horizontal="left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168088</xdr:colOff>
      <xdr:row>41</xdr:row>
      <xdr:rowOff>-1</xdr:rowOff>
    </xdr:from>
    <xdr:to>
      <xdr:col>8</xdr:col>
      <xdr:colOff>495300</xdr:colOff>
      <xdr:row>40</xdr:row>
      <xdr:rowOff>161924</xdr:rowOff>
    </xdr:to>
    <xdr:sp macro="" textlink="">
      <xdr:nvSpPr>
        <xdr:cNvPr id="2" name="Shape 4"/>
        <xdr:cNvSpPr/>
      </xdr:nvSpPr>
      <xdr:spPr>
        <a:xfrm>
          <a:off x="4435288" y="3686174"/>
          <a:ext cx="2241737" cy="0"/>
        </a:xfrm>
        <a:custGeom>
          <a:avLst/>
          <a:gdLst/>
          <a:ahLst/>
          <a:cxnLst/>
          <a:rect l="0" t="0" r="0" b="0"/>
          <a:pathLst>
            <a:path w="2145030">
              <a:moveTo>
                <a:pt x="0" y="0"/>
              </a:moveTo>
              <a:lnTo>
                <a:pt x="2145029" y="0"/>
              </a:lnTo>
            </a:path>
          </a:pathLst>
        </a:custGeom>
        <a:ln w="16509">
          <a:solidFill>
            <a:srgbClr val="000000"/>
          </a:solidFill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391904</xdr:rowOff>
    </xdr:from>
    <xdr:to>
      <xdr:col>5</xdr:col>
      <xdr:colOff>711013</xdr:colOff>
      <xdr:row>11</xdr:row>
      <xdr:rowOff>0</xdr:rowOff>
    </xdr:to>
    <xdr:sp macro="" textlink="">
      <xdr:nvSpPr>
        <xdr:cNvPr id="3" name="Shape 3"/>
        <xdr:cNvSpPr/>
      </xdr:nvSpPr>
      <xdr:spPr>
        <a:xfrm>
          <a:off x="0" y="0"/>
          <a:ext cx="4081779" cy="0"/>
        </a:xfrm>
        <a:custGeom>
          <a:avLst/>
          <a:gdLst/>
          <a:ahLst/>
          <a:cxnLst/>
          <a:rect l="0" t="0" r="0" b="0"/>
          <a:pathLst>
            <a:path w="4081779">
              <a:moveTo>
                <a:pt x="0" y="0"/>
              </a:moveTo>
              <a:lnTo>
                <a:pt x="4081645" y="0"/>
              </a:lnTo>
            </a:path>
          </a:pathLst>
        </a:custGeom>
        <a:ln w="10001">
          <a:solidFill>
            <a:srgbClr val="000000"/>
          </a:solidFill>
        </a:ln>
      </xdr:spPr>
    </xdr:sp>
    <xdr:clientData/>
  </xdr:twoCellAnchor>
  <xdr:twoCellAnchor editAs="oneCell">
    <xdr:from>
      <xdr:col>5</xdr:col>
      <xdr:colOff>168088</xdr:colOff>
      <xdr:row>16</xdr:row>
      <xdr:rowOff>-1</xdr:rowOff>
    </xdr:from>
    <xdr:to>
      <xdr:col>7</xdr:col>
      <xdr:colOff>533400</xdr:colOff>
      <xdr:row>16</xdr:row>
      <xdr:rowOff>-1</xdr:rowOff>
    </xdr:to>
    <xdr:sp macro="" textlink="">
      <xdr:nvSpPr>
        <xdr:cNvPr id="4" name="Shape 4"/>
        <xdr:cNvSpPr/>
      </xdr:nvSpPr>
      <xdr:spPr>
        <a:xfrm>
          <a:off x="4437529" y="3664323"/>
          <a:ext cx="2247900" cy="0"/>
        </a:xfrm>
        <a:custGeom>
          <a:avLst/>
          <a:gdLst/>
          <a:ahLst/>
          <a:cxnLst/>
          <a:rect l="0" t="0" r="0" b="0"/>
          <a:pathLst>
            <a:path w="2145030">
              <a:moveTo>
                <a:pt x="0" y="0"/>
              </a:moveTo>
              <a:lnTo>
                <a:pt x="2145029" y="0"/>
              </a:lnTo>
            </a:path>
          </a:pathLst>
        </a:custGeom>
        <a:ln w="16509">
          <a:solidFill>
            <a:srgbClr val="000000"/>
          </a:solidFill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617854</xdr:colOff>
      <xdr:row>20</xdr:row>
      <xdr:rowOff>165099</xdr:rowOff>
    </xdr:from>
    <xdr:to>
      <xdr:col>4</xdr:col>
      <xdr:colOff>617854</xdr:colOff>
      <xdr:row>20</xdr:row>
      <xdr:rowOff>165099</xdr:rowOff>
    </xdr:to>
    <xdr:sp macro="" textlink="">
      <xdr:nvSpPr>
        <xdr:cNvPr id="4" name="Shape 4"/>
        <xdr:cNvSpPr/>
      </xdr:nvSpPr>
      <xdr:spPr>
        <a:xfrm>
          <a:off x="1989454" y="5280024"/>
          <a:ext cx="2247900" cy="0"/>
        </a:xfrm>
        <a:custGeom>
          <a:avLst/>
          <a:gdLst/>
          <a:ahLst/>
          <a:cxnLst/>
          <a:rect l="0" t="0" r="0" b="0"/>
          <a:pathLst>
            <a:path w="2145030">
              <a:moveTo>
                <a:pt x="0" y="0"/>
              </a:moveTo>
              <a:lnTo>
                <a:pt x="2145029" y="0"/>
              </a:lnTo>
            </a:path>
          </a:pathLst>
        </a:custGeom>
        <a:ln w="16509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3"/>
  <sheetViews>
    <sheetView topLeftCell="A19" zoomScale="85" zoomScaleNormal="85" workbookViewId="0">
      <selection activeCell="J50" sqref="J50"/>
    </sheetView>
  </sheetViews>
  <sheetFormatPr defaultRowHeight="12.75"/>
  <cols>
    <col min="1" max="1" width="6" customWidth="1"/>
    <col min="2" max="2" width="5.5" customWidth="1"/>
    <col min="3" max="3" width="7.83203125" customWidth="1"/>
    <col min="4" max="5" width="16.83203125" customWidth="1"/>
    <col min="6" max="6" width="34.1640625" customWidth="1"/>
    <col min="7" max="7" width="17.6640625" customWidth="1"/>
    <col min="8" max="8" width="15.83203125" customWidth="1"/>
    <col min="9" max="9" width="13.83203125" customWidth="1"/>
    <col min="10" max="10" width="19.5" customWidth="1"/>
    <col min="11" max="11" width="16.33203125" customWidth="1"/>
    <col min="12" max="12" width="18.83203125" customWidth="1"/>
  </cols>
  <sheetData>
    <row r="1" spans="2:13" ht="27.75" customHeight="1">
      <c r="B1" s="13"/>
      <c r="C1" s="84" t="s">
        <v>162</v>
      </c>
      <c r="D1" s="84"/>
      <c r="E1" s="84"/>
      <c r="F1" s="13"/>
      <c r="G1" s="13"/>
      <c r="H1" s="13"/>
      <c r="I1" s="13"/>
      <c r="J1" s="13"/>
      <c r="K1" s="13"/>
      <c r="L1" s="13"/>
    </row>
    <row r="2" spans="2:13" ht="40.5" customHeight="1" thickBot="1">
      <c r="B2" s="17"/>
      <c r="C2" s="91" t="s">
        <v>161</v>
      </c>
      <c r="D2" s="86"/>
      <c r="E2" s="86"/>
      <c r="F2" s="86"/>
      <c r="G2" s="86"/>
      <c r="H2" s="86"/>
      <c r="I2" s="86"/>
      <c r="J2" s="86"/>
      <c r="K2" s="86"/>
      <c r="L2" s="86"/>
    </row>
    <row r="3" spans="2:13" ht="33.75" customHeight="1" thickBot="1">
      <c r="C3" s="87" t="s">
        <v>0</v>
      </c>
      <c r="D3" s="88"/>
      <c r="E3" s="18"/>
    </row>
    <row r="4" spans="2:13" ht="16.5" customHeight="1" thickBot="1">
      <c r="C4" s="89">
        <v>0.25</v>
      </c>
      <c r="D4" s="90"/>
    </row>
    <row r="5" spans="2:13" ht="15.75" customHeight="1" thickBot="1">
      <c r="C5" s="60" t="s">
        <v>1</v>
      </c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2:13" ht="21.75" customHeight="1" thickBot="1">
      <c r="C6" s="92" t="s">
        <v>2</v>
      </c>
      <c r="D6" s="93"/>
      <c r="E6" s="93"/>
      <c r="F6" s="93"/>
      <c r="G6" s="93"/>
      <c r="H6" s="93"/>
      <c r="I6" s="93"/>
      <c r="J6" s="93"/>
      <c r="K6" s="93"/>
      <c r="L6" s="94"/>
      <c r="M6" s="22"/>
    </row>
    <row r="7" spans="2:13" ht="11.45" customHeight="1">
      <c r="C7" s="61" t="s">
        <v>3</v>
      </c>
      <c r="D7" s="62" t="s">
        <v>4</v>
      </c>
      <c r="E7" s="63"/>
      <c r="F7" s="64"/>
      <c r="G7" s="65" t="s">
        <v>5</v>
      </c>
      <c r="H7" s="65" t="s">
        <v>6</v>
      </c>
      <c r="I7" s="66" t="s">
        <v>7</v>
      </c>
      <c r="J7" s="67"/>
      <c r="K7" s="65" t="s">
        <v>8</v>
      </c>
      <c r="L7" s="68" t="s">
        <v>159</v>
      </c>
    </row>
    <row r="8" spans="2:13" ht="11.85" customHeight="1" thickBot="1">
      <c r="C8" s="61"/>
      <c r="D8" s="62"/>
      <c r="E8" s="63"/>
      <c r="F8" s="64"/>
      <c r="G8" s="65"/>
      <c r="H8" s="65"/>
      <c r="I8" s="25" t="s">
        <v>9</v>
      </c>
      <c r="J8" s="25" t="s">
        <v>10</v>
      </c>
      <c r="K8" s="65"/>
      <c r="L8" s="68"/>
    </row>
    <row r="9" spans="2:13" ht="18" customHeight="1">
      <c r="C9" s="32" t="s">
        <v>11</v>
      </c>
      <c r="D9" s="69" t="s">
        <v>12</v>
      </c>
      <c r="E9" s="70"/>
      <c r="F9" s="70"/>
      <c r="G9" s="70"/>
      <c r="H9" s="70"/>
      <c r="I9" s="70"/>
      <c r="J9" s="70"/>
      <c r="K9" s="70"/>
      <c r="L9" s="71"/>
    </row>
    <row r="10" spans="2:13" ht="18" customHeight="1">
      <c r="C10" s="23" t="s">
        <v>13</v>
      </c>
      <c r="D10" s="72" t="s">
        <v>14</v>
      </c>
      <c r="E10" s="73"/>
      <c r="F10" s="74"/>
      <c r="G10" s="2" t="s">
        <v>15</v>
      </c>
      <c r="H10" s="3">
        <v>2</v>
      </c>
      <c r="I10" s="24" t="s">
        <v>16</v>
      </c>
      <c r="J10" s="24" t="s">
        <v>17</v>
      </c>
      <c r="K10" s="24">
        <f>H10*J10</f>
        <v>1267.4000000000001</v>
      </c>
      <c r="L10" s="31" t="s">
        <v>18</v>
      </c>
    </row>
    <row r="11" spans="2:13" ht="18" customHeight="1">
      <c r="C11" s="23" t="s">
        <v>19</v>
      </c>
      <c r="D11" s="72" t="s">
        <v>20</v>
      </c>
      <c r="E11" s="73"/>
      <c r="F11" s="74"/>
      <c r="G11" s="2" t="s">
        <v>21</v>
      </c>
      <c r="H11" s="3">
        <v>3.75</v>
      </c>
      <c r="I11" s="24" t="s">
        <v>22</v>
      </c>
      <c r="J11" s="24" t="s">
        <v>23</v>
      </c>
      <c r="K11" s="24">
        <f>H11*J11</f>
        <v>1064.9625000000001</v>
      </c>
      <c r="L11" s="31" t="s">
        <v>24</v>
      </c>
    </row>
    <row r="12" spans="2:13" ht="18" customHeight="1">
      <c r="C12" s="23" t="s">
        <v>25</v>
      </c>
      <c r="D12" s="72" t="s">
        <v>26</v>
      </c>
      <c r="E12" s="73"/>
      <c r="F12" s="74"/>
      <c r="G12" s="2" t="s">
        <v>27</v>
      </c>
      <c r="H12" s="3">
        <v>3</v>
      </c>
      <c r="I12" s="24" t="s">
        <v>28</v>
      </c>
      <c r="J12" s="24" t="s">
        <v>29</v>
      </c>
      <c r="K12" s="24">
        <f>H12*J12</f>
        <v>1387.5</v>
      </c>
      <c r="L12" s="31" t="s">
        <v>30</v>
      </c>
    </row>
    <row r="13" spans="2:13" ht="18" customHeight="1" thickBot="1">
      <c r="C13" s="26" t="s">
        <v>31</v>
      </c>
      <c r="D13" s="75" t="s">
        <v>32</v>
      </c>
      <c r="E13" s="76"/>
      <c r="F13" s="77"/>
      <c r="G13" s="27" t="s">
        <v>21</v>
      </c>
      <c r="H13" s="36">
        <v>5830</v>
      </c>
      <c r="I13" s="29" t="s">
        <v>33</v>
      </c>
      <c r="J13" s="29" t="s">
        <v>34</v>
      </c>
      <c r="K13" s="29">
        <f>H13*J13</f>
        <v>4372.5</v>
      </c>
      <c r="L13" s="31" t="s">
        <v>18</v>
      </c>
    </row>
    <row r="14" spans="2:13" ht="17.100000000000001" customHeight="1" thickBot="1">
      <c r="C14" s="78" t="s">
        <v>35</v>
      </c>
      <c r="D14" s="79"/>
      <c r="E14" s="79"/>
      <c r="F14" s="79"/>
      <c r="G14" s="79"/>
      <c r="H14" s="79"/>
      <c r="I14" s="79"/>
      <c r="J14" s="80"/>
      <c r="K14" s="37">
        <f>SUM(K10:K13)</f>
        <v>8092.3625000000002</v>
      </c>
      <c r="L14" s="30"/>
    </row>
    <row r="15" spans="2:13" ht="17.100000000000001" customHeight="1">
      <c r="C15" s="32" t="s">
        <v>36</v>
      </c>
      <c r="D15" s="69" t="s">
        <v>37</v>
      </c>
      <c r="E15" s="70"/>
      <c r="F15" s="70"/>
      <c r="G15" s="70"/>
      <c r="H15" s="70"/>
      <c r="I15" s="70"/>
      <c r="J15" s="70"/>
      <c r="K15" s="70"/>
      <c r="L15" s="71"/>
    </row>
    <row r="16" spans="2:13" ht="17.100000000000001" customHeight="1">
      <c r="C16" s="23" t="s">
        <v>38</v>
      </c>
      <c r="D16" s="72" t="s">
        <v>39</v>
      </c>
      <c r="E16" s="73"/>
      <c r="F16" s="74"/>
      <c r="G16" s="2" t="s">
        <v>21</v>
      </c>
      <c r="H16" s="3">
        <v>769.31</v>
      </c>
      <c r="I16" s="24" t="s">
        <v>40</v>
      </c>
      <c r="J16" s="24" t="s">
        <v>41</v>
      </c>
      <c r="K16" s="24">
        <f>H16*J16</f>
        <v>45697.013999999996</v>
      </c>
      <c r="L16" s="31" t="s">
        <v>42</v>
      </c>
    </row>
    <row r="17" spans="3:12" ht="17.100000000000001" customHeight="1">
      <c r="C17" s="23" t="s">
        <v>43</v>
      </c>
      <c r="D17" s="72" t="s">
        <v>44</v>
      </c>
      <c r="E17" s="73"/>
      <c r="F17" s="74"/>
      <c r="G17" s="2" t="s">
        <v>45</v>
      </c>
      <c r="H17" s="3">
        <v>820.4</v>
      </c>
      <c r="I17" s="24" t="s">
        <v>46</v>
      </c>
      <c r="J17" s="24" t="s">
        <v>47</v>
      </c>
      <c r="K17" s="24">
        <f>H17*J17</f>
        <v>34013.784</v>
      </c>
      <c r="L17" s="31" t="s">
        <v>48</v>
      </c>
    </row>
    <row r="18" spans="3:12" ht="17.100000000000001" customHeight="1">
      <c r="C18" s="23" t="s">
        <v>49</v>
      </c>
      <c r="D18" s="72" t="s">
        <v>50</v>
      </c>
      <c r="E18" s="73"/>
      <c r="F18" s="74"/>
      <c r="G18" s="2" t="s">
        <v>45</v>
      </c>
      <c r="H18" s="3">
        <v>642.46</v>
      </c>
      <c r="I18" s="24" t="s">
        <v>51</v>
      </c>
      <c r="J18" s="24" t="s">
        <v>52</v>
      </c>
      <c r="K18" s="24">
        <f>H18*J18</f>
        <v>27837.791799999999</v>
      </c>
      <c r="L18" s="31" t="s">
        <v>53</v>
      </c>
    </row>
    <row r="19" spans="3:12" ht="17.100000000000001" customHeight="1" thickBot="1">
      <c r="C19" s="26" t="s">
        <v>54</v>
      </c>
      <c r="D19" s="75" t="s">
        <v>55</v>
      </c>
      <c r="E19" s="76"/>
      <c r="F19" s="77"/>
      <c r="G19" s="27" t="s">
        <v>56</v>
      </c>
      <c r="H19" s="28">
        <v>75.84</v>
      </c>
      <c r="I19" s="29" t="s">
        <v>57</v>
      </c>
      <c r="J19" s="29" t="s">
        <v>58</v>
      </c>
      <c r="K19" s="29">
        <f>H19*J19</f>
        <v>6162</v>
      </c>
      <c r="L19" s="31" t="s">
        <v>18</v>
      </c>
    </row>
    <row r="20" spans="3:12" ht="17.100000000000001" customHeight="1" thickBot="1">
      <c r="C20" s="78" t="s">
        <v>35</v>
      </c>
      <c r="D20" s="79"/>
      <c r="E20" s="79"/>
      <c r="F20" s="79"/>
      <c r="G20" s="79"/>
      <c r="H20" s="79"/>
      <c r="I20" s="79"/>
      <c r="J20" s="80"/>
      <c r="K20" s="38">
        <f>SUM(K16:K19)</f>
        <v>113710.58979999999</v>
      </c>
      <c r="L20" s="30"/>
    </row>
    <row r="21" spans="3:12" ht="20.100000000000001" customHeight="1">
      <c r="C21" s="32" t="s">
        <v>59</v>
      </c>
      <c r="D21" s="69" t="s">
        <v>60</v>
      </c>
      <c r="E21" s="70"/>
      <c r="F21" s="70"/>
      <c r="G21" s="70"/>
      <c r="H21" s="70"/>
      <c r="I21" s="70"/>
      <c r="J21" s="70"/>
      <c r="K21" s="70"/>
      <c r="L21" s="71"/>
    </row>
    <row r="22" spans="3:12" ht="20.100000000000001" customHeight="1">
      <c r="C22" s="23" t="s">
        <v>61</v>
      </c>
      <c r="D22" s="72" t="s">
        <v>62</v>
      </c>
      <c r="E22" s="73"/>
      <c r="F22" s="74"/>
      <c r="G22" s="2" t="s">
        <v>21</v>
      </c>
      <c r="H22" s="3">
        <v>420</v>
      </c>
      <c r="I22" s="24" t="s">
        <v>63</v>
      </c>
      <c r="J22" s="24" t="s">
        <v>64</v>
      </c>
      <c r="K22" s="24">
        <f t="shared" ref="K22:K29" si="0">H22*J22</f>
        <v>1024.8</v>
      </c>
      <c r="L22" s="33" t="s">
        <v>18</v>
      </c>
    </row>
    <row r="23" spans="3:12" ht="20.100000000000001" customHeight="1">
      <c r="C23" s="23" t="s">
        <v>65</v>
      </c>
      <c r="D23" s="81" t="s">
        <v>66</v>
      </c>
      <c r="E23" s="82"/>
      <c r="F23" s="83"/>
      <c r="G23" s="2" t="s">
        <v>56</v>
      </c>
      <c r="H23" s="3">
        <v>29.4</v>
      </c>
      <c r="I23" s="24" t="s">
        <v>67</v>
      </c>
      <c r="J23" s="24" t="s">
        <v>68</v>
      </c>
      <c r="K23" s="24">
        <f t="shared" si="0"/>
        <v>12430.026</v>
      </c>
      <c r="L23" s="33" t="s">
        <v>69</v>
      </c>
    </row>
    <row r="24" spans="3:12" ht="20.100000000000001" customHeight="1">
      <c r="C24" s="23" t="s">
        <v>70</v>
      </c>
      <c r="D24" s="81" t="s">
        <v>71</v>
      </c>
      <c r="E24" s="82"/>
      <c r="F24" s="83"/>
      <c r="G24" s="2" t="s">
        <v>21</v>
      </c>
      <c r="H24" s="3">
        <v>420</v>
      </c>
      <c r="I24" s="24" t="s">
        <v>72</v>
      </c>
      <c r="J24" s="24" t="s">
        <v>73</v>
      </c>
      <c r="K24" s="24">
        <f t="shared" si="0"/>
        <v>10584</v>
      </c>
      <c r="L24" s="33" t="s">
        <v>74</v>
      </c>
    </row>
    <row r="25" spans="3:12" ht="20.100000000000001" customHeight="1">
      <c r="C25" s="23" t="s">
        <v>75</v>
      </c>
      <c r="D25" s="72" t="s">
        <v>76</v>
      </c>
      <c r="E25" s="73"/>
      <c r="F25" s="74"/>
      <c r="G25" s="2" t="s">
        <v>21</v>
      </c>
      <c r="H25" s="3">
        <v>420</v>
      </c>
      <c r="I25" s="24" t="s">
        <v>77</v>
      </c>
      <c r="J25" s="24" t="s">
        <v>78</v>
      </c>
      <c r="K25" s="24">
        <f t="shared" si="0"/>
        <v>8400</v>
      </c>
      <c r="L25" s="33" t="s">
        <v>18</v>
      </c>
    </row>
    <row r="26" spans="3:12" ht="20.100000000000001" customHeight="1">
      <c r="C26" s="23" t="s">
        <v>79</v>
      </c>
      <c r="D26" s="72" t="s">
        <v>80</v>
      </c>
      <c r="E26" s="73"/>
      <c r="F26" s="74"/>
      <c r="G26" s="2" t="s">
        <v>81</v>
      </c>
      <c r="H26" s="3">
        <v>14</v>
      </c>
      <c r="I26" s="24" t="s">
        <v>82</v>
      </c>
      <c r="J26" s="24" t="s">
        <v>83</v>
      </c>
      <c r="K26" s="24">
        <f t="shared" si="0"/>
        <v>2625</v>
      </c>
      <c r="L26" s="33" t="s">
        <v>18</v>
      </c>
    </row>
    <row r="27" spans="3:12" ht="20.100000000000001" customHeight="1">
      <c r="C27" s="23" t="s">
        <v>84</v>
      </c>
      <c r="D27" s="72" t="s">
        <v>85</v>
      </c>
      <c r="E27" s="73"/>
      <c r="F27" s="74"/>
      <c r="G27" s="2" t="s">
        <v>21</v>
      </c>
      <c r="H27" s="3">
        <v>189</v>
      </c>
      <c r="I27" s="24" t="s">
        <v>86</v>
      </c>
      <c r="J27" s="24" t="s">
        <v>87</v>
      </c>
      <c r="K27" s="24">
        <f t="shared" si="0"/>
        <v>2778.2999999999997</v>
      </c>
      <c r="L27" s="33" t="s">
        <v>88</v>
      </c>
    </row>
    <row r="28" spans="3:12" ht="20.100000000000001" customHeight="1">
      <c r="C28" s="23" t="s">
        <v>89</v>
      </c>
      <c r="D28" s="72" t="s">
        <v>90</v>
      </c>
      <c r="E28" s="73"/>
      <c r="F28" s="74"/>
      <c r="G28" s="2" t="s">
        <v>45</v>
      </c>
      <c r="H28" s="3">
        <v>200</v>
      </c>
      <c r="I28" s="24" t="s">
        <v>91</v>
      </c>
      <c r="J28" s="24" t="s">
        <v>92</v>
      </c>
      <c r="K28" s="24">
        <f t="shared" si="0"/>
        <v>2322</v>
      </c>
      <c r="L28" s="33" t="s">
        <v>93</v>
      </c>
    </row>
    <row r="29" spans="3:12" ht="30" customHeight="1" thickBot="1">
      <c r="C29" s="26" t="s">
        <v>94</v>
      </c>
      <c r="D29" s="98" t="s">
        <v>95</v>
      </c>
      <c r="E29" s="99"/>
      <c r="F29" s="100"/>
      <c r="G29" s="27" t="s">
        <v>81</v>
      </c>
      <c r="H29" s="28">
        <v>1</v>
      </c>
      <c r="I29" s="29" t="s">
        <v>96</v>
      </c>
      <c r="J29" s="29" t="s">
        <v>97</v>
      </c>
      <c r="K29" s="29">
        <f t="shared" si="0"/>
        <v>3652.89</v>
      </c>
      <c r="L29" s="33" t="s">
        <v>98</v>
      </c>
    </row>
    <row r="30" spans="3:12" ht="17.100000000000001" customHeight="1" thickBot="1">
      <c r="C30" s="78" t="s">
        <v>35</v>
      </c>
      <c r="D30" s="79"/>
      <c r="E30" s="79"/>
      <c r="F30" s="79"/>
      <c r="G30" s="79"/>
      <c r="H30" s="79"/>
      <c r="I30" s="79"/>
      <c r="J30" s="80"/>
      <c r="K30" s="34">
        <f>SUM(K22:K29)</f>
        <v>43817.016000000003</v>
      </c>
      <c r="L30" s="35"/>
    </row>
    <row r="31" spans="3:12" ht="17.100000000000001" customHeight="1">
      <c r="C31" s="32" t="s">
        <v>99</v>
      </c>
      <c r="D31" s="69" t="s">
        <v>100</v>
      </c>
      <c r="E31" s="70"/>
      <c r="F31" s="70"/>
      <c r="G31" s="70"/>
      <c r="H31" s="70"/>
      <c r="I31" s="70"/>
      <c r="J31" s="70"/>
      <c r="K31" s="70"/>
      <c r="L31" s="71"/>
    </row>
    <row r="32" spans="3:12" ht="17.100000000000001" customHeight="1">
      <c r="C32" s="23" t="s">
        <v>101</v>
      </c>
      <c r="D32" s="72" t="s">
        <v>102</v>
      </c>
      <c r="E32" s="73"/>
      <c r="F32" s="74"/>
      <c r="G32" s="2" t="s">
        <v>56</v>
      </c>
      <c r="H32" s="3">
        <v>36.200000000000003</v>
      </c>
      <c r="I32" s="24" t="s">
        <v>103</v>
      </c>
      <c r="J32" s="24" t="s">
        <v>104</v>
      </c>
      <c r="K32" s="24">
        <f>H32*J32</f>
        <v>2579.25</v>
      </c>
      <c r="L32" s="31" t="s">
        <v>105</v>
      </c>
    </row>
    <row r="33" spans="3:13" ht="17.100000000000001" customHeight="1">
      <c r="C33" s="23" t="s">
        <v>106</v>
      </c>
      <c r="D33" s="72" t="s">
        <v>107</v>
      </c>
      <c r="E33" s="73"/>
      <c r="F33" s="74"/>
      <c r="G33" s="2" t="s">
        <v>81</v>
      </c>
      <c r="H33" s="3">
        <v>2</v>
      </c>
      <c r="I33" s="24" t="s">
        <v>108</v>
      </c>
      <c r="J33" s="24" t="s">
        <v>109</v>
      </c>
      <c r="K33" s="24">
        <f>H33*J33</f>
        <v>10000</v>
      </c>
      <c r="L33" s="31" t="s">
        <v>18</v>
      </c>
    </row>
    <row r="34" spans="3:13" ht="17.100000000000001" customHeight="1" thickBot="1">
      <c r="C34" s="26" t="s">
        <v>110</v>
      </c>
      <c r="D34" s="75" t="s">
        <v>111</v>
      </c>
      <c r="E34" s="76"/>
      <c r="F34" s="77"/>
      <c r="G34" s="27" t="s">
        <v>81</v>
      </c>
      <c r="H34" s="28">
        <v>1</v>
      </c>
      <c r="I34" s="29" t="s">
        <v>109</v>
      </c>
      <c r="J34" s="29" t="s">
        <v>112</v>
      </c>
      <c r="K34" s="29">
        <f>H34*J34</f>
        <v>6250</v>
      </c>
      <c r="L34" s="31" t="s">
        <v>18</v>
      </c>
    </row>
    <row r="35" spans="3:13" ht="17.100000000000001" customHeight="1" thickBot="1">
      <c r="C35" s="78" t="s">
        <v>35</v>
      </c>
      <c r="D35" s="79"/>
      <c r="E35" s="79"/>
      <c r="F35" s="79"/>
      <c r="G35" s="79"/>
      <c r="H35" s="79"/>
      <c r="I35" s="79"/>
      <c r="J35" s="80"/>
      <c r="K35" s="34">
        <f>SUM(K32:K34)</f>
        <v>18829.25</v>
      </c>
      <c r="L35" s="30"/>
    </row>
    <row r="36" spans="3:13" ht="18.95" customHeight="1" thickBot="1">
      <c r="C36" s="95" t="s">
        <v>158</v>
      </c>
      <c r="D36" s="96"/>
      <c r="E36" s="96"/>
      <c r="F36" s="96"/>
      <c r="G36" s="96"/>
      <c r="H36" s="96"/>
      <c r="I36" s="96"/>
      <c r="J36" s="97"/>
      <c r="K36" s="34">
        <f>SUM(K35,K30,K20,K14)</f>
        <v>184449.21829999998</v>
      </c>
      <c r="L36" s="39"/>
    </row>
    <row r="37" spans="3:13" ht="0.95" customHeight="1">
      <c r="C37" s="86" t="s">
        <v>113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40" spans="3:13" ht="12.75" customHeight="1">
      <c r="D40" s="13"/>
      <c r="E40" s="13"/>
      <c r="F40" s="13"/>
      <c r="G40" s="13"/>
      <c r="H40" s="13"/>
      <c r="I40" s="13"/>
      <c r="J40" s="13"/>
      <c r="K40" s="13"/>
      <c r="L40" s="13"/>
    </row>
    <row r="41" spans="3:13">
      <c r="D41" s="12"/>
      <c r="E41" s="12"/>
      <c r="F41" s="12"/>
      <c r="G41" s="43"/>
      <c r="H41" s="43"/>
      <c r="I41" s="43"/>
      <c r="J41" s="12"/>
      <c r="K41" s="12"/>
      <c r="L41" s="12"/>
    </row>
    <row r="42" spans="3:13" ht="11.25" customHeight="1">
      <c r="G42" s="85" t="s">
        <v>187</v>
      </c>
      <c r="H42" s="85"/>
      <c r="I42" s="85"/>
    </row>
    <row r="43" spans="3:13">
      <c r="G43" s="42"/>
      <c r="H43" s="223" t="s">
        <v>188</v>
      </c>
      <c r="I43" s="223"/>
    </row>
  </sheetData>
  <mergeCells count="43">
    <mergeCell ref="G42:I42"/>
    <mergeCell ref="C1:E1"/>
    <mergeCell ref="C37:M37"/>
    <mergeCell ref="C3:D3"/>
    <mergeCell ref="C4:D4"/>
    <mergeCell ref="C2:L2"/>
    <mergeCell ref="C6:L6"/>
    <mergeCell ref="D32:F32"/>
    <mergeCell ref="D33:F33"/>
    <mergeCell ref="D34:F34"/>
    <mergeCell ref="C35:J35"/>
    <mergeCell ref="C36:J36"/>
    <mergeCell ref="D27:F27"/>
    <mergeCell ref="D28:F28"/>
    <mergeCell ref="D29:F29"/>
    <mergeCell ref="D19:F19"/>
    <mergeCell ref="C20:J20"/>
    <mergeCell ref="D21:L21"/>
    <mergeCell ref="C30:J30"/>
    <mergeCell ref="D31:L31"/>
    <mergeCell ref="D22:F22"/>
    <mergeCell ref="D23:F23"/>
    <mergeCell ref="D24:F24"/>
    <mergeCell ref="D25:F25"/>
    <mergeCell ref="D26:F26"/>
    <mergeCell ref="C14:J14"/>
    <mergeCell ref="D15:L15"/>
    <mergeCell ref="D16:F16"/>
    <mergeCell ref="D17:F17"/>
    <mergeCell ref="D18:F18"/>
    <mergeCell ref="D9:L9"/>
    <mergeCell ref="D10:F10"/>
    <mergeCell ref="D11:F11"/>
    <mergeCell ref="D12:F12"/>
    <mergeCell ref="D13:F13"/>
    <mergeCell ref="C5:M5"/>
    <mergeCell ref="C7:C8"/>
    <mergeCell ref="D7:F8"/>
    <mergeCell ref="G7:G8"/>
    <mergeCell ref="H7:H8"/>
    <mergeCell ref="I7:J7"/>
    <mergeCell ref="K7:K8"/>
    <mergeCell ref="L7:L8"/>
  </mergeCells>
  <pageMargins left="0.25" right="0.25" top="0.75" bottom="0.75" header="0.3" footer="0.3"/>
  <pageSetup paperSize="9" scale="62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85" zoomScaleNormal="85" workbookViewId="0">
      <selection activeCell="H18" sqref="F16:H18"/>
    </sheetView>
  </sheetViews>
  <sheetFormatPr defaultRowHeight="12.75"/>
  <cols>
    <col min="1" max="1" width="5.5" customWidth="1"/>
    <col min="2" max="2" width="7.1640625" customWidth="1"/>
    <col min="3" max="3" width="14.33203125" customWidth="1"/>
    <col min="4" max="4" width="32.5" customWidth="1"/>
    <col min="5" max="5" width="15.1640625" customWidth="1"/>
    <col min="6" max="6" width="16" customWidth="1"/>
    <col min="7" max="7" width="16.83203125" customWidth="1"/>
    <col min="8" max="8" width="12" customWidth="1"/>
    <col min="9" max="9" width="14.6640625" customWidth="1"/>
    <col min="10" max="10" width="17.1640625" customWidth="1"/>
    <col min="11" max="11" width="16.33203125" customWidth="1"/>
    <col min="12" max="12" width="17.83203125" customWidth="1"/>
    <col min="13" max="13" width="12.6640625" customWidth="1"/>
    <col min="14" max="14" width="16.33203125" customWidth="1"/>
  </cols>
  <sheetData>
    <row r="1" spans="1:19" ht="27.75" customHeight="1" thickBot="1">
      <c r="B1" s="19"/>
      <c r="D1" s="19"/>
      <c r="E1" s="19"/>
      <c r="F1" s="19"/>
      <c r="G1" s="19"/>
      <c r="H1" s="19"/>
      <c r="I1" s="19"/>
      <c r="J1" s="19"/>
      <c r="K1" s="19"/>
      <c r="L1" s="19"/>
    </row>
    <row r="2" spans="1:19" ht="25.5" customHeight="1">
      <c r="B2" s="13"/>
      <c r="C2" s="217" t="s">
        <v>114</v>
      </c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9"/>
    </row>
    <row r="3" spans="1:19" ht="18.75" customHeight="1" thickBot="1">
      <c r="A3" s="101"/>
      <c r="B3" s="101"/>
      <c r="C3" s="220" t="s">
        <v>164</v>
      </c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21"/>
    </row>
    <row r="4" spans="1:19" ht="23.25" customHeight="1" thickBot="1">
      <c r="A4" s="101"/>
      <c r="B4" s="101"/>
      <c r="C4" s="114" t="s">
        <v>163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1:19" ht="17.25" customHeight="1">
      <c r="C5" s="117" t="s">
        <v>165</v>
      </c>
      <c r="D5" s="118" t="s">
        <v>166</v>
      </c>
      <c r="E5" s="119" t="s">
        <v>167</v>
      </c>
      <c r="F5" s="119" t="s">
        <v>176</v>
      </c>
      <c r="G5" s="119" t="s">
        <v>168</v>
      </c>
      <c r="H5" s="119" t="s">
        <v>169</v>
      </c>
      <c r="I5" s="118" t="s">
        <v>170</v>
      </c>
      <c r="J5" s="118"/>
      <c r="K5" s="119" t="s">
        <v>171</v>
      </c>
      <c r="L5" s="119"/>
      <c r="M5" s="119" t="s">
        <v>172</v>
      </c>
      <c r="N5" s="120"/>
    </row>
    <row r="6" spans="1:19" ht="16.5" customHeight="1">
      <c r="C6" s="121"/>
      <c r="D6" s="103"/>
      <c r="E6" s="104"/>
      <c r="F6" s="104"/>
      <c r="G6" s="104"/>
      <c r="H6" s="104"/>
      <c r="I6" s="40" t="s">
        <v>173</v>
      </c>
      <c r="J6" s="40" t="s">
        <v>174</v>
      </c>
      <c r="K6" s="40" t="s">
        <v>173</v>
      </c>
      <c r="L6" s="40" t="s">
        <v>174</v>
      </c>
      <c r="M6" s="40" t="s">
        <v>173</v>
      </c>
      <c r="N6" s="122" t="s">
        <v>174</v>
      </c>
    </row>
    <row r="7" spans="1:19" ht="20.100000000000001" customHeight="1">
      <c r="C7" s="123">
        <v>1</v>
      </c>
      <c r="D7" s="5" t="s">
        <v>160</v>
      </c>
      <c r="E7" s="6" t="s">
        <v>175</v>
      </c>
      <c r="F7" s="7">
        <v>1</v>
      </c>
      <c r="G7" s="49">
        <f>SUM(J7,L7,N7)</f>
        <v>8092.36</v>
      </c>
      <c r="H7" s="58">
        <v>4.3900000000000002E-2</v>
      </c>
      <c r="I7" s="50">
        <v>1</v>
      </c>
      <c r="J7" s="49">
        <v>8092.36</v>
      </c>
      <c r="K7" s="50">
        <v>0</v>
      </c>
      <c r="L7" s="51">
        <v>0</v>
      </c>
      <c r="M7" s="50">
        <v>0</v>
      </c>
      <c r="N7" s="124">
        <v>0</v>
      </c>
    </row>
    <row r="8" spans="1:19" ht="20.100000000000001" customHeight="1">
      <c r="C8" s="123">
        <v>2</v>
      </c>
      <c r="D8" s="5" t="s">
        <v>116</v>
      </c>
      <c r="E8" s="6" t="s">
        <v>115</v>
      </c>
      <c r="F8" s="7">
        <v>1</v>
      </c>
      <c r="G8" s="49">
        <f>SUM(J8,L8,N8)</f>
        <v>113710.68</v>
      </c>
      <c r="H8" s="59">
        <v>0.61650000000000005</v>
      </c>
      <c r="I8" s="52">
        <v>0.5</v>
      </c>
      <c r="J8" s="49">
        <v>56855.34</v>
      </c>
      <c r="K8" s="52">
        <v>0.25</v>
      </c>
      <c r="L8" s="53">
        <v>28427.67</v>
      </c>
      <c r="M8" s="54">
        <v>0.25</v>
      </c>
      <c r="N8" s="125">
        <v>28427.67</v>
      </c>
    </row>
    <row r="9" spans="1:19" ht="20.100000000000001" customHeight="1">
      <c r="C9" s="123">
        <v>3</v>
      </c>
      <c r="D9" s="5" t="s">
        <v>117</v>
      </c>
      <c r="E9" s="6" t="s">
        <v>115</v>
      </c>
      <c r="F9" s="7">
        <v>1</v>
      </c>
      <c r="G9" s="49">
        <f t="shared" ref="G9" si="0">SUM(J9,L9,N9)</f>
        <v>43817.02</v>
      </c>
      <c r="H9" s="59">
        <v>0.23760000000000001</v>
      </c>
      <c r="I9" s="52">
        <v>0</v>
      </c>
      <c r="J9" s="55" t="s">
        <v>118</v>
      </c>
      <c r="K9" s="52">
        <v>0.5</v>
      </c>
      <c r="L9" s="53">
        <v>21908.51</v>
      </c>
      <c r="M9" s="54">
        <v>0.5</v>
      </c>
      <c r="N9" s="125">
        <v>21908.51</v>
      </c>
    </row>
    <row r="10" spans="1:19" ht="20.100000000000001" customHeight="1" thickBot="1">
      <c r="C10" s="138">
        <v>4</v>
      </c>
      <c r="D10" s="139" t="s">
        <v>119</v>
      </c>
      <c r="E10" s="140" t="s">
        <v>115</v>
      </c>
      <c r="F10" s="141">
        <v>1</v>
      </c>
      <c r="G10" s="49">
        <f>SUM(J10,L10,N10)</f>
        <v>18829.39</v>
      </c>
      <c r="H10" s="59">
        <v>0.1021</v>
      </c>
      <c r="I10" s="52">
        <v>0</v>
      </c>
      <c r="J10" s="55" t="s">
        <v>118</v>
      </c>
      <c r="K10" s="52">
        <v>0.25</v>
      </c>
      <c r="L10" s="53">
        <v>4707.3500000000004</v>
      </c>
      <c r="M10" s="54">
        <v>0.75</v>
      </c>
      <c r="N10" s="125">
        <v>14122.04</v>
      </c>
    </row>
    <row r="11" spans="1:19" ht="21.75" customHeight="1" thickBot="1">
      <c r="C11" s="144" t="s">
        <v>120</v>
      </c>
      <c r="D11" s="145"/>
      <c r="E11" s="145"/>
      <c r="F11" s="146"/>
      <c r="G11" s="137">
        <f>SUM(G7:G10)</f>
        <v>184449.45</v>
      </c>
      <c r="H11" s="57">
        <v>1</v>
      </c>
      <c r="I11" s="9">
        <v>0.35210000000000002</v>
      </c>
      <c r="J11" s="41">
        <f>SUM(J7:J10)</f>
        <v>64947.7</v>
      </c>
      <c r="K11" s="9">
        <v>0.2984</v>
      </c>
      <c r="L11" s="41">
        <f>SUM(L7:L10)</f>
        <v>55043.529999999992</v>
      </c>
      <c r="M11" s="9">
        <v>0.34949999999999998</v>
      </c>
      <c r="N11" s="126">
        <f>SUM(N7:N10)</f>
        <v>64458.219999999994</v>
      </c>
      <c r="Q11" s="44"/>
      <c r="R11" s="11"/>
      <c r="S11" s="45"/>
    </row>
    <row r="12" spans="1:19" ht="0.95" hidden="1" customHeight="1">
      <c r="C12" s="142" t="s">
        <v>122</v>
      </c>
      <c r="D12" s="143"/>
      <c r="E12" s="143"/>
      <c r="F12" s="143"/>
      <c r="G12" s="105"/>
      <c r="H12" s="46"/>
      <c r="I12" s="9">
        <v>0.35210000000000002</v>
      </c>
      <c r="J12" s="8" t="s">
        <v>121</v>
      </c>
      <c r="K12" s="9">
        <v>0.65049999999999997</v>
      </c>
      <c r="L12" s="47" t="s">
        <v>123</v>
      </c>
      <c r="M12" s="48">
        <v>1</v>
      </c>
      <c r="N12" s="127"/>
    </row>
    <row r="13" spans="1:19" ht="23.25" customHeight="1" thickBot="1">
      <c r="C13" s="133" t="s">
        <v>177</v>
      </c>
      <c r="D13" s="134"/>
      <c r="E13" s="134"/>
      <c r="F13" s="134"/>
      <c r="G13" s="135"/>
      <c r="H13" s="136"/>
      <c r="I13" s="128">
        <v>0.35210000000000002</v>
      </c>
      <c r="J13" s="129">
        <f>SUM(J9:J12)</f>
        <v>64947.7</v>
      </c>
      <c r="K13" s="130">
        <v>0.65049999999999997</v>
      </c>
      <c r="L13" s="129">
        <v>119991.23</v>
      </c>
      <c r="M13" s="131">
        <v>1</v>
      </c>
      <c r="N13" s="132">
        <f>G11*M13</f>
        <v>184449.45</v>
      </c>
    </row>
    <row r="16" spans="1:19">
      <c r="J16" s="56"/>
    </row>
    <row r="17" spans="6:8">
      <c r="F17" s="85" t="s">
        <v>187</v>
      </c>
      <c r="G17" s="85"/>
      <c r="H17" s="85"/>
    </row>
    <row r="18" spans="6:8">
      <c r="F18" s="42"/>
      <c r="G18" s="223" t="s">
        <v>188</v>
      </c>
      <c r="H18" s="223"/>
    </row>
    <row r="36" spans="3:11">
      <c r="C36" s="102"/>
      <c r="D36" s="102"/>
      <c r="E36" s="102"/>
      <c r="F36" s="102"/>
      <c r="G36" s="102"/>
      <c r="H36" s="102"/>
      <c r="I36" s="102"/>
      <c r="J36" s="102"/>
      <c r="K36" s="20"/>
    </row>
  </sheetData>
  <mergeCells count="19">
    <mergeCell ref="K5:L5"/>
    <mergeCell ref="C11:F11"/>
    <mergeCell ref="C12:G12"/>
    <mergeCell ref="M5:N5"/>
    <mergeCell ref="C2:N2"/>
    <mergeCell ref="C4:N4"/>
    <mergeCell ref="C3:N3"/>
    <mergeCell ref="H5:H6"/>
    <mergeCell ref="G5:G6"/>
    <mergeCell ref="F5:F6"/>
    <mergeCell ref="E5:E6"/>
    <mergeCell ref="D5:D6"/>
    <mergeCell ref="C5:C6"/>
    <mergeCell ref="A3:A4"/>
    <mergeCell ref="B3:B4"/>
    <mergeCell ref="C13:H13"/>
    <mergeCell ref="C36:J36"/>
    <mergeCell ref="I5:J5"/>
    <mergeCell ref="F17:H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tabSelected="1" workbookViewId="0">
      <selection activeCell="K6" sqref="K6"/>
    </sheetView>
  </sheetViews>
  <sheetFormatPr defaultRowHeight="12.75"/>
  <cols>
    <col min="1" max="1" width="6.1640625" customWidth="1"/>
    <col min="2" max="2" width="17.83203125" customWidth="1"/>
    <col min="3" max="3" width="10.83203125" customWidth="1"/>
    <col min="4" max="4" width="28.5" customWidth="1"/>
    <col min="5" max="5" width="11.33203125" customWidth="1"/>
    <col min="6" max="6" width="11.6640625" customWidth="1"/>
    <col min="7" max="7" width="11.33203125" customWidth="1"/>
    <col min="8" max="8" width="14.1640625" customWidth="1"/>
    <col min="9" max="9" width="17.33203125" customWidth="1"/>
    <col min="11" max="11" width="16.33203125" customWidth="1"/>
    <col min="12" max="12" width="17.83203125" customWidth="1"/>
  </cols>
  <sheetData>
    <row r="1" spans="2:19" ht="19.5" customHeight="1">
      <c r="B1" s="15"/>
      <c r="C1" s="227" t="s">
        <v>162</v>
      </c>
      <c r="D1" s="228"/>
      <c r="E1" s="228"/>
      <c r="F1" s="148"/>
      <c r="G1" s="148"/>
      <c r="H1" s="148"/>
      <c r="I1" s="149"/>
      <c r="J1" s="15"/>
      <c r="K1" s="15"/>
      <c r="L1" s="15"/>
    </row>
    <row r="2" spans="2:19" ht="33" customHeight="1">
      <c r="B2" s="13"/>
      <c r="C2" s="150" t="s">
        <v>178</v>
      </c>
      <c r="D2" s="113"/>
      <c r="E2" s="113"/>
      <c r="F2" s="113"/>
      <c r="G2" s="113"/>
      <c r="H2" s="113"/>
      <c r="I2" s="151"/>
      <c r="J2" s="15"/>
      <c r="K2" s="15"/>
      <c r="L2" s="15"/>
    </row>
    <row r="3" spans="2:19" ht="14.25" customHeight="1">
      <c r="C3" s="183" t="s">
        <v>179</v>
      </c>
      <c r="D3" s="184"/>
      <c r="E3" s="184"/>
      <c r="F3" s="184"/>
      <c r="G3" s="184"/>
      <c r="H3" s="184"/>
      <c r="I3" s="185"/>
    </row>
    <row r="4" spans="2:19" ht="10.5" customHeight="1" thickBot="1">
      <c r="C4" s="224"/>
      <c r="D4" s="225"/>
      <c r="E4" s="225"/>
      <c r="F4" s="225"/>
      <c r="G4" s="225"/>
      <c r="H4" s="225"/>
      <c r="I4" s="226"/>
    </row>
    <row r="5" spans="2:19" ht="29.25" customHeight="1" thickBot="1">
      <c r="C5" s="208" t="s">
        <v>180</v>
      </c>
      <c r="D5" s="209"/>
      <c r="E5" s="208" t="s">
        <v>181</v>
      </c>
      <c r="F5" s="209"/>
      <c r="G5" s="209"/>
      <c r="H5" s="209"/>
      <c r="I5" s="210"/>
    </row>
    <row r="6" spans="2:19" ht="21.75" customHeight="1">
      <c r="C6" s="164"/>
      <c r="D6" s="163"/>
      <c r="E6" s="182" t="s">
        <v>182</v>
      </c>
      <c r="F6" s="182" t="s">
        <v>184</v>
      </c>
      <c r="G6" s="182" t="s">
        <v>183</v>
      </c>
      <c r="H6" s="163"/>
      <c r="I6" s="186" t="s">
        <v>185</v>
      </c>
      <c r="J6" s="22"/>
      <c r="K6" s="22"/>
      <c r="L6" s="22"/>
      <c r="M6" s="21"/>
    </row>
    <row r="7" spans="2:19" ht="18" customHeight="1">
      <c r="C7" s="175">
        <v>1</v>
      </c>
      <c r="D7" s="176" t="s">
        <v>124</v>
      </c>
      <c r="E7" s="177">
        <v>0.03</v>
      </c>
      <c r="F7" s="177">
        <v>0.04</v>
      </c>
      <c r="G7" s="177">
        <v>5.5E-2</v>
      </c>
      <c r="H7" s="171" t="s">
        <v>125</v>
      </c>
      <c r="I7" s="172">
        <v>3.2000000000000001E-2</v>
      </c>
    </row>
    <row r="8" spans="2:19" ht="18" customHeight="1">
      <c r="C8" s="175">
        <v>2</v>
      </c>
      <c r="D8" s="176" t="s">
        <v>126</v>
      </c>
      <c r="E8" s="178">
        <v>8.0000000000000002E-3</v>
      </c>
      <c r="F8" s="178">
        <v>8.0000000000000002E-3</v>
      </c>
      <c r="G8" s="178">
        <v>0.01</v>
      </c>
      <c r="H8" s="171" t="s">
        <v>127</v>
      </c>
      <c r="I8" s="172">
        <v>8.0000000000000002E-3</v>
      </c>
      <c r="K8" s="187"/>
    </row>
    <row r="9" spans="2:19" ht="18" customHeight="1">
      <c r="C9" s="175">
        <v>3</v>
      </c>
      <c r="D9" s="176" t="s">
        <v>128</v>
      </c>
      <c r="E9" s="178">
        <v>9.7000000000000003E-3</v>
      </c>
      <c r="F9" s="178">
        <v>1.2699999999999999E-2</v>
      </c>
      <c r="G9" s="178">
        <v>1.2699999999999999E-2</v>
      </c>
      <c r="H9" s="171" t="s">
        <v>129</v>
      </c>
      <c r="I9" s="172">
        <v>1.04E-2</v>
      </c>
    </row>
    <row r="10" spans="2:19" ht="18" customHeight="1">
      <c r="C10" s="175">
        <v>4</v>
      </c>
      <c r="D10" s="176" t="s">
        <v>130</v>
      </c>
      <c r="E10" s="178">
        <v>5.8999999999999999E-3</v>
      </c>
      <c r="F10" s="178">
        <v>1.23E-2</v>
      </c>
      <c r="G10" s="178">
        <v>1.3899999999999999E-2</v>
      </c>
      <c r="H10" s="171" t="s">
        <v>131</v>
      </c>
      <c r="I10" s="172">
        <v>1.15E-2</v>
      </c>
    </row>
    <row r="11" spans="2:19" ht="18" customHeight="1">
      <c r="C11" s="175">
        <v>5</v>
      </c>
      <c r="D11" s="176" t="s">
        <v>132</v>
      </c>
      <c r="E11" s="178">
        <v>6.1600000000000002E-2</v>
      </c>
      <c r="F11" s="178">
        <v>7.3999999999999996E-2</v>
      </c>
      <c r="G11" s="178">
        <v>8.9599999999999999E-2</v>
      </c>
      <c r="H11" s="171" t="s">
        <v>133</v>
      </c>
      <c r="I11" s="172">
        <v>8.6499999999999994E-2</v>
      </c>
      <c r="K11" s="187"/>
      <c r="Q11" s="165"/>
      <c r="R11" s="166"/>
      <c r="S11" s="167"/>
    </row>
    <row r="12" spans="2:19" ht="18" customHeight="1">
      <c r="C12" s="152"/>
      <c r="D12" s="176" t="s">
        <v>134</v>
      </c>
      <c r="E12" s="179">
        <v>0.19170000000000001</v>
      </c>
      <c r="F12" s="179">
        <v>0.2235</v>
      </c>
      <c r="G12" s="179">
        <v>0.25769999999999998</v>
      </c>
      <c r="H12" s="4"/>
      <c r="I12" s="153"/>
      <c r="K12" s="187"/>
    </row>
    <row r="13" spans="2:19" ht="18" customHeight="1">
      <c r="C13" s="175">
        <v>6</v>
      </c>
      <c r="D13" s="176" t="s">
        <v>135</v>
      </c>
      <c r="E13" s="4"/>
      <c r="F13" s="180" t="s">
        <v>136</v>
      </c>
      <c r="G13" s="181"/>
      <c r="H13" s="171" t="s">
        <v>137</v>
      </c>
      <c r="I13" s="172">
        <v>7.6499999999999999E-2</v>
      </c>
      <c r="K13" s="187"/>
    </row>
    <row r="14" spans="2:19" ht="18" customHeight="1">
      <c r="C14" s="154"/>
      <c r="D14" s="82"/>
      <c r="E14" s="83"/>
      <c r="F14" s="180" t="s">
        <v>138</v>
      </c>
      <c r="G14" s="181"/>
      <c r="H14" s="171" t="s">
        <v>139</v>
      </c>
      <c r="I14" s="173">
        <v>6.4999999999999997E-3</v>
      </c>
    </row>
    <row r="15" spans="2:19" ht="18" customHeight="1">
      <c r="C15" s="154"/>
      <c r="D15" s="82"/>
      <c r="E15" s="83"/>
      <c r="F15" s="180" t="s">
        <v>138</v>
      </c>
      <c r="G15" s="181"/>
      <c r="H15" s="171" t="s">
        <v>140</v>
      </c>
      <c r="I15" s="173">
        <v>0.03</v>
      </c>
    </row>
    <row r="16" spans="2:19" ht="18" customHeight="1">
      <c r="C16" s="154"/>
      <c r="D16" s="82"/>
      <c r="E16" s="83"/>
      <c r="F16" s="180" t="s">
        <v>138</v>
      </c>
      <c r="G16" s="181"/>
      <c r="H16" s="171" t="s">
        <v>141</v>
      </c>
      <c r="I16" s="173">
        <v>0.02</v>
      </c>
    </row>
    <row r="17" spans="3:11" ht="18" customHeight="1">
      <c r="C17" s="188"/>
      <c r="D17" s="189"/>
      <c r="E17" s="189"/>
      <c r="F17" s="189"/>
      <c r="G17" s="190"/>
      <c r="H17" s="171" t="s">
        <v>142</v>
      </c>
      <c r="I17" s="173">
        <v>0.02</v>
      </c>
    </row>
    <row r="18" spans="3:11" ht="22.5" customHeight="1">
      <c r="C18" s="168" t="s">
        <v>143</v>
      </c>
      <c r="D18" s="169"/>
      <c r="E18" s="169"/>
      <c r="F18" s="169"/>
      <c r="G18" s="170"/>
      <c r="H18" s="4"/>
      <c r="I18" s="174">
        <v>0.25</v>
      </c>
    </row>
    <row r="19" spans="3:11" ht="14.25" customHeight="1">
      <c r="C19" s="155"/>
      <c r="D19" s="107"/>
      <c r="E19" s="107"/>
      <c r="F19" s="107"/>
      <c r="G19" s="107"/>
      <c r="H19" s="107"/>
      <c r="I19" s="156"/>
    </row>
    <row r="20" spans="3:11" ht="20.45" customHeight="1">
      <c r="C20" s="157" t="s">
        <v>144</v>
      </c>
      <c r="D20" s="108"/>
      <c r="E20" s="108"/>
      <c r="F20" s="109"/>
      <c r="G20" s="110"/>
      <c r="H20" s="106"/>
      <c r="I20" s="158"/>
    </row>
    <row r="21" spans="3:11" ht="32.1" customHeight="1">
      <c r="C21" s="191" t="s">
        <v>190</v>
      </c>
      <c r="D21" s="111"/>
      <c r="E21" s="111"/>
      <c r="F21" s="112"/>
      <c r="G21" s="110"/>
      <c r="H21" s="106"/>
      <c r="I21" s="158"/>
    </row>
    <row r="22" spans="3:11" ht="13.5" customHeight="1" thickBot="1">
      <c r="C22" s="159" t="s">
        <v>145</v>
      </c>
      <c r="D22" s="160"/>
      <c r="E22" s="160"/>
      <c r="F22" s="160"/>
      <c r="G22" s="160"/>
      <c r="H22" s="160"/>
      <c r="I22" s="161"/>
    </row>
    <row r="23" spans="3:11" ht="13.5" customHeight="1">
      <c r="C23" s="147" t="s">
        <v>146</v>
      </c>
      <c r="D23" s="147"/>
      <c r="E23" s="147"/>
      <c r="F23" s="147"/>
      <c r="G23" s="147"/>
      <c r="H23" s="147"/>
      <c r="I23" s="147"/>
      <c r="J23" s="147"/>
      <c r="K23" s="222" t="s">
        <v>189</v>
      </c>
    </row>
    <row r="24" spans="3:11" ht="12.75" customHeight="1">
      <c r="C24" s="15"/>
      <c r="D24" s="15"/>
      <c r="E24" s="15"/>
      <c r="F24" s="15"/>
      <c r="G24" s="15"/>
      <c r="H24" s="15"/>
      <c r="I24" s="15"/>
      <c r="J24" s="15"/>
    </row>
    <row r="25" spans="3:11">
      <c r="C25" s="13"/>
      <c r="D25" s="13"/>
      <c r="E25" s="13"/>
      <c r="F25" s="13"/>
      <c r="G25" s="13"/>
      <c r="H25" s="13"/>
      <c r="I25" s="13"/>
      <c r="J25" s="13"/>
    </row>
    <row r="36" spans="3:11">
      <c r="C36" s="102"/>
      <c r="D36" s="102"/>
      <c r="E36" s="102"/>
      <c r="F36" s="102"/>
      <c r="G36" s="102"/>
      <c r="H36" s="102"/>
      <c r="I36" s="102"/>
      <c r="J36" s="102"/>
      <c r="K36" s="20"/>
    </row>
  </sheetData>
  <mergeCells count="21">
    <mergeCell ref="C18:G18"/>
    <mergeCell ref="C3:I4"/>
    <mergeCell ref="C1:E1"/>
    <mergeCell ref="C2:I2"/>
    <mergeCell ref="C5:D5"/>
    <mergeCell ref="E5:I5"/>
    <mergeCell ref="Q11:R11"/>
    <mergeCell ref="C36:J36"/>
    <mergeCell ref="C22:I22"/>
    <mergeCell ref="C19:I19"/>
    <mergeCell ref="C20:F20"/>
    <mergeCell ref="G20:I21"/>
    <mergeCell ref="C21:F21"/>
    <mergeCell ref="C15:E15"/>
    <mergeCell ref="F15:G15"/>
    <mergeCell ref="C16:E16"/>
    <mergeCell ref="F13:G13"/>
    <mergeCell ref="C14:E14"/>
    <mergeCell ref="F14:G14"/>
    <mergeCell ref="F16:G16"/>
    <mergeCell ref="C17:G17"/>
  </mergeCells>
  <pageMargins left="0.11811023622047245" right="0.19685039370078741" top="0.74803149606299213" bottom="0.74803149606299213" header="0.31496062992125984" footer="0.31496062992125984"/>
  <pageSetup paperSize="9" scale="95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opLeftCell="A7" zoomScaleNormal="100" workbookViewId="0">
      <selection activeCell="K13" sqref="K13"/>
    </sheetView>
  </sheetViews>
  <sheetFormatPr defaultRowHeight="12.75"/>
  <cols>
    <col min="1" max="3" width="5.5" customWidth="1"/>
    <col min="4" max="4" width="33.6640625" customWidth="1"/>
    <col min="5" max="5" width="21.33203125" customWidth="1"/>
    <col min="6" max="6" width="16.33203125" customWidth="1"/>
    <col min="7" max="7" width="21.1640625" customWidth="1"/>
    <col min="11" max="11" width="16.33203125" customWidth="1"/>
    <col min="12" max="12" width="17.83203125" customWidth="1"/>
  </cols>
  <sheetData>
    <row r="1" spans="2:13" ht="18" customHeight="1">
      <c r="B1" s="14"/>
      <c r="C1" s="101" t="s">
        <v>186</v>
      </c>
      <c r="D1" s="101"/>
      <c r="E1" s="14"/>
      <c r="F1" s="14"/>
      <c r="G1" s="14"/>
      <c r="H1" s="14"/>
      <c r="I1" s="14"/>
      <c r="J1" s="14"/>
      <c r="K1" s="14"/>
      <c r="L1" s="14"/>
    </row>
    <row r="2" spans="2:13" ht="59.25" customHeight="1">
      <c r="B2" s="16"/>
      <c r="C2" s="192" t="s">
        <v>147</v>
      </c>
      <c r="D2" s="192"/>
      <c r="E2" s="192"/>
      <c r="F2" s="192"/>
      <c r="G2" s="192"/>
      <c r="H2" s="14"/>
      <c r="I2" s="14"/>
      <c r="J2" s="14"/>
      <c r="K2" s="14"/>
      <c r="L2" s="14"/>
    </row>
    <row r="3" spans="2:13" ht="26.25" customHeight="1" thickBot="1">
      <c r="B3" s="43"/>
      <c r="C3" s="193" t="s">
        <v>148</v>
      </c>
      <c r="D3" s="193"/>
      <c r="E3" s="193"/>
      <c r="F3" s="193"/>
      <c r="G3" s="193"/>
    </row>
    <row r="4" spans="2:13" ht="32.25" customHeight="1" thickBot="1">
      <c r="C4" s="211" t="s">
        <v>180</v>
      </c>
      <c r="D4" s="212"/>
      <c r="E4" s="213" t="s">
        <v>149</v>
      </c>
      <c r="F4" s="214"/>
      <c r="G4" s="215"/>
    </row>
    <row r="5" spans="2:13" ht="12.75" customHeight="1">
      <c r="C5" s="200"/>
      <c r="D5" s="201"/>
      <c r="E5" s="201"/>
      <c r="F5" s="201"/>
      <c r="G5" s="202"/>
    </row>
    <row r="6" spans="2:13" ht="21.75" customHeight="1">
      <c r="C6" s="207"/>
      <c r="D6" s="207"/>
      <c r="E6" s="207"/>
      <c r="F6" s="207"/>
      <c r="G6" s="207"/>
      <c r="H6" s="162"/>
      <c r="I6" s="162"/>
      <c r="J6" s="162"/>
      <c r="K6" s="162"/>
      <c r="L6" s="162"/>
      <c r="M6" s="21"/>
    </row>
    <row r="7" spans="2:13" ht="20.85" customHeight="1">
      <c r="C7" s="203">
        <v>1</v>
      </c>
      <c r="D7" s="204" t="s">
        <v>150</v>
      </c>
      <c r="E7" s="205">
        <v>0.08</v>
      </c>
      <c r="F7" s="206"/>
      <c r="G7" s="206"/>
    </row>
    <row r="8" spans="2:13" ht="22.7" customHeight="1">
      <c r="C8" s="194">
        <v>2</v>
      </c>
      <c r="D8" s="195" t="s">
        <v>151</v>
      </c>
      <c r="E8" s="196">
        <v>0.2</v>
      </c>
      <c r="F8" s="1"/>
      <c r="G8" s="1"/>
    </row>
    <row r="9" spans="2:13" ht="22.7" customHeight="1">
      <c r="C9" s="194">
        <v>3</v>
      </c>
      <c r="D9" s="195" t="s">
        <v>152</v>
      </c>
      <c r="E9" s="196">
        <v>0.03</v>
      </c>
      <c r="F9" s="4"/>
      <c r="G9" s="4"/>
    </row>
    <row r="10" spans="2:13" ht="22.7" customHeight="1">
      <c r="C10" s="194">
        <v>4</v>
      </c>
      <c r="D10" s="195" t="s">
        <v>153</v>
      </c>
      <c r="E10" s="196">
        <v>5.8000000000000003E-2</v>
      </c>
      <c r="F10" s="4"/>
      <c r="G10" s="4"/>
      <c r="J10" s="187"/>
    </row>
    <row r="11" spans="2:13" ht="22.7" customHeight="1">
      <c r="C11" s="194">
        <v>5</v>
      </c>
      <c r="D11" s="195" t="s">
        <v>154</v>
      </c>
      <c r="E11" s="196">
        <v>8.3299999999999999E-2</v>
      </c>
      <c r="F11" s="4"/>
      <c r="G11" s="4"/>
    </row>
    <row r="12" spans="2:13" ht="22.7" customHeight="1">
      <c r="C12" s="194">
        <v>6</v>
      </c>
      <c r="D12" s="195" t="s">
        <v>155</v>
      </c>
      <c r="E12" s="196">
        <v>0.1108</v>
      </c>
      <c r="F12" s="4"/>
      <c r="G12" s="4"/>
    </row>
    <row r="13" spans="2:13" ht="22.7" customHeight="1">
      <c r="C13" s="194">
        <v>7</v>
      </c>
      <c r="D13" s="195" t="s">
        <v>156</v>
      </c>
      <c r="E13" s="196">
        <v>8.3299999999999999E-2</v>
      </c>
      <c r="F13" s="4"/>
      <c r="G13" s="4"/>
    </row>
    <row r="14" spans="2:13" ht="24.75" customHeight="1">
      <c r="C14" s="4"/>
      <c r="D14" s="195" t="s">
        <v>157</v>
      </c>
      <c r="E14" s="197">
        <f>SUM(E7:E13)</f>
        <v>0.64540000000000008</v>
      </c>
      <c r="F14" s="10"/>
      <c r="G14" s="10"/>
    </row>
    <row r="15" spans="2:13" ht="13.5" customHeight="1">
      <c r="C15" s="198"/>
      <c r="D15" s="198"/>
      <c r="E15" s="198"/>
      <c r="F15" s="198"/>
      <c r="G15" s="198"/>
      <c r="H15" s="198"/>
    </row>
    <row r="16" spans="2:13">
      <c r="C16" s="199"/>
      <c r="D16" s="199"/>
      <c r="E16" s="199"/>
      <c r="F16" s="199"/>
      <c r="G16" s="199"/>
      <c r="H16" s="199"/>
    </row>
    <row r="17" spans="5:7">
      <c r="E17" s="43"/>
      <c r="F17" s="43"/>
      <c r="G17" s="43"/>
    </row>
    <row r="18" spans="5:7">
      <c r="E18" s="12"/>
      <c r="F18" s="12"/>
      <c r="G18" s="12"/>
    </row>
    <row r="19" spans="5:7">
      <c r="E19" s="42"/>
      <c r="F19" s="223"/>
      <c r="G19" s="223"/>
    </row>
    <row r="36" spans="3:11">
      <c r="C36" s="102"/>
      <c r="D36" s="102"/>
      <c r="E36" s="102"/>
      <c r="F36" s="102"/>
      <c r="G36" s="102"/>
      <c r="H36" s="102"/>
      <c r="I36" s="102"/>
      <c r="J36" s="102"/>
      <c r="K36" s="20"/>
    </row>
  </sheetData>
  <mergeCells count="7">
    <mergeCell ref="C1:D1"/>
    <mergeCell ref="C36:J36"/>
    <mergeCell ref="C4:D4"/>
    <mergeCell ref="C5:G5"/>
    <mergeCell ref="C2:G2"/>
    <mergeCell ref="C3:G3"/>
    <mergeCell ref="E4:G4"/>
  </mergeCells>
  <printOptions horizontalCentered="1" verticalCentered="1"/>
  <pageMargins left="0" right="0" top="0.74803149606299213" bottom="0.74803149606299213" header="0" footer="0.31496062992125984"/>
  <pageSetup paperSize="9" scale="12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cp:lastPrinted>2018-12-12T19:11:42Z</cp:lastPrinted>
  <dcterms:created xsi:type="dcterms:W3CDTF">2018-12-12T02:03:34Z</dcterms:created>
  <dcterms:modified xsi:type="dcterms:W3CDTF">2018-12-12T19:31:11Z</dcterms:modified>
</cp:coreProperties>
</file>