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EstaPasta_de_trabalho" hidePivotFieldList="1" autoCompressPictures="0"/>
  <xr:revisionPtr revIDLastSave="0" documentId="13_ncr:1_{39352927-1A44-4F0F-833A-B0DC63C3BC4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ronograma + Diagrama de Gantt" sheetId="1" r:id="rId1"/>
    <sheet name="Visão Geral do Projeto" sheetId="2" r:id="rId2"/>
    <sheet name="Tarefas Atrasadas" sheetId="3" r:id="rId3"/>
    <sheet name="Curva S - Prazo" sheetId="4" r:id="rId4"/>
  </sheets>
  <externalReferences>
    <externalReference r:id="rId5"/>
  </externalReferences>
  <definedNames>
    <definedName name="_xlnm._FilterDatabase" localSheetId="0" hidden="1">'Cronograma + Diagrama de Gantt'!$B$6:$M$6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20" i="1"/>
  <c r="K33" i="1"/>
  <c r="K27" i="1"/>
  <c r="K26" i="1"/>
  <c r="K25" i="1"/>
  <c r="K11" i="1"/>
  <c r="K19" i="1"/>
  <c r="K18" i="1"/>
  <c r="E1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9" i="1"/>
  <c r="E8" i="1"/>
  <c r="G8" i="1"/>
  <c r="G7" i="1"/>
  <c r="I8" i="1"/>
  <c r="D8" i="1"/>
  <c r="J8" i="1"/>
  <c r="J7" i="1"/>
  <c r="H8" i="1"/>
  <c r="H7" i="1"/>
  <c r="E7" i="1"/>
  <c r="I7" i="1"/>
  <c r="D7" i="1" s="1"/>
  <c r="K9" i="1"/>
  <c r="K10" i="1"/>
  <c r="K12" i="1"/>
  <c r="K13" i="1"/>
  <c r="K14" i="1"/>
  <c r="K15" i="1"/>
  <c r="K16" i="1"/>
  <c r="K17" i="1"/>
  <c r="K21" i="1"/>
  <c r="K22" i="1"/>
  <c r="K23" i="1"/>
  <c r="K24" i="1"/>
  <c r="K28" i="1"/>
  <c r="K29" i="1"/>
  <c r="K30" i="1"/>
  <c r="K31" i="1"/>
  <c r="K32" i="1"/>
  <c r="K34" i="1"/>
  <c r="K35" i="1"/>
  <c r="K36" i="1"/>
  <c r="C22" i="3"/>
  <c r="C23" i="3"/>
  <c r="C21" i="3"/>
  <c r="B7" i="2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F8" i="1"/>
  <c r="F7" i="1"/>
  <c r="B10" i="2"/>
  <c r="C7" i="2" l="1"/>
</calcChain>
</file>

<file path=xl/sharedStrings.xml><?xml version="1.0" encoding="utf-8"?>
<sst xmlns="http://schemas.openxmlformats.org/spreadsheetml/2006/main" count="329" uniqueCount="126">
  <si>
    <t>Real</t>
  </si>
  <si>
    <t>DURAÇÃO</t>
  </si>
  <si>
    <t>Atividade 04</t>
  </si>
  <si>
    <t>Atividade 05</t>
  </si>
  <si>
    <t>Atividade 06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</si>
  <si>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</si>
  <si>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</si>
  <si>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</si>
  <si>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</si>
  <si>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Atividade 03</t>
  </si>
  <si>
    <t>1.1</t>
  </si>
  <si>
    <t>2.2</t>
  </si>
  <si>
    <t>4.4</t>
  </si>
  <si>
    <t>1.2</t>
  </si>
  <si>
    <t>1.4</t>
  </si>
  <si>
    <t>2.1</t>
  </si>
  <si>
    <t>Iniciação</t>
  </si>
  <si>
    <t>Levantar Requisitos do Projeto</t>
  </si>
  <si>
    <t>Verificar Premissas e Restrições do Projeto</t>
  </si>
  <si>
    <t>1.3</t>
  </si>
  <si>
    <t>5.3</t>
  </si>
  <si>
    <t>Planejamento</t>
  </si>
  <si>
    <t>Criar Declaração de Escopo</t>
  </si>
  <si>
    <t>Criar EAP (WBS)</t>
  </si>
  <si>
    <t>Levantar RH</t>
  </si>
  <si>
    <t>Criar Cronograma</t>
  </si>
  <si>
    <t>2.3</t>
  </si>
  <si>
    <t>2.4</t>
  </si>
  <si>
    <t>2.5</t>
  </si>
  <si>
    <t>2.6</t>
  </si>
  <si>
    <t>Execução</t>
  </si>
  <si>
    <t>Realizar KickOff</t>
  </si>
  <si>
    <t>Mobilizar Equipe do Projeto</t>
  </si>
  <si>
    <t>Monitoramento e Controle</t>
  </si>
  <si>
    <t>Controlar RH</t>
  </si>
  <si>
    <t>Monitorar Cronograma</t>
  </si>
  <si>
    <t>Controlar Fluxo de Caixa</t>
  </si>
  <si>
    <t>3.1</t>
  </si>
  <si>
    <t>3.2</t>
  </si>
  <si>
    <t>3.3</t>
  </si>
  <si>
    <t>3.4</t>
  </si>
  <si>
    <t>4.1</t>
  </si>
  <si>
    <t>4.5</t>
  </si>
  <si>
    <t>4.2</t>
  </si>
  <si>
    <t>4.3</t>
  </si>
  <si>
    <t>Encerramento</t>
  </si>
  <si>
    <t>Relatório de Lições Aprendidas</t>
  </si>
  <si>
    <t>5.1</t>
  </si>
  <si>
    <t>5.2</t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</si>
  <si>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</si>
  <si>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</si>
  <si>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</si>
  <si>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</si>
  <si>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</si>
  <si>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</si>
  <si>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</si>
  <si>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</si>
  <si>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Hugo Maldonado</t>
  </si>
  <si>
    <t>Rodrigo Backendorf</t>
  </si>
  <si>
    <t>DATA TÉRMINO</t>
  </si>
  <si>
    <t>REAL DATA TÉRMINO</t>
  </si>
  <si>
    <t>Projeto XPTO - Cronograma - V1.00</t>
  </si>
  <si>
    <t>% Concluída</t>
  </si>
  <si>
    <t>MARCO</t>
  </si>
  <si>
    <t>Sim</t>
  </si>
  <si>
    <t>Não</t>
  </si>
  <si>
    <t>(vazio)</t>
  </si>
  <si>
    <t>Término</t>
  </si>
  <si>
    <t>Total</t>
  </si>
  <si>
    <t>1.0</t>
  </si>
  <si>
    <t>2.0</t>
  </si>
  <si>
    <t>3.0</t>
  </si>
  <si>
    <t>4.0</t>
  </si>
  <si>
    <t>5.0</t>
  </si>
  <si>
    <t>0.0</t>
  </si>
  <si>
    <t>STATUS</t>
  </si>
  <si>
    <t>Soma de DURAÇÃO</t>
  </si>
  <si>
    <t>Em atraso</t>
  </si>
  <si>
    <t>% CONCLUÍDO</t>
  </si>
  <si>
    <t>Em andamento</t>
  </si>
  <si>
    <t>Concluído</t>
  </si>
  <si>
    <t>EAP</t>
  </si>
  <si>
    <t>DURAÇÃO PLANEJADA</t>
  </si>
  <si>
    <t>Entregar Projeto (Essa deverá ser sempre a última linha)</t>
  </si>
  <si>
    <t>Projeto BusSpot</t>
  </si>
  <si>
    <t>Projeto BusSpot - Cronograma - V1.00</t>
  </si>
  <si>
    <t>Desenvolvimento</t>
  </si>
  <si>
    <t>Requerimento</t>
  </si>
  <si>
    <t>Organização do Início do Projeto</t>
  </si>
  <si>
    <t>Alocação do espaço de desenvolvimento do projeto</t>
  </si>
  <si>
    <t>Início a documentação do projeto o T.A.P</t>
  </si>
  <si>
    <t>Levantamento de Requisitos ( Sistemas, Funcionais e não Funcionais )</t>
  </si>
  <si>
    <t>Definir Recurso Humanos do projeto</t>
  </si>
  <si>
    <t>Definir Matriz RACI</t>
  </si>
  <si>
    <t>Definir Partes Interessadas</t>
  </si>
  <si>
    <t>Elaborar a modelagem do Banco de Dados</t>
  </si>
  <si>
    <t>Reunir com a Equipe e responsável técnico para validação</t>
  </si>
  <si>
    <t>Desenvolver o Back-End do Projeto</t>
  </si>
  <si>
    <t>Amostragem</t>
  </si>
  <si>
    <t>2.7</t>
  </si>
  <si>
    <t>2.8</t>
  </si>
  <si>
    <t>Estudo de Campo</t>
  </si>
  <si>
    <t>Elaborar Diagramas de Caso de Uso, Inteiração e Atividade</t>
  </si>
  <si>
    <t>Desenvolver o Front-End do Projeto</t>
  </si>
  <si>
    <t>3.5</t>
  </si>
  <si>
    <t>3.6</t>
  </si>
  <si>
    <t>Fase de Teste</t>
  </si>
  <si>
    <t>Validação com a S.T.U</t>
  </si>
  <si>
    <t>Divulgação</t>
  </si>
  <si>
    <t>Campanhas Digital</t>
  </si>
  <si>
    <t>Investimento</t>
  </si>
  <si>
    <t>Termo de encerramento do Projeto</t>
  </si>
  <si>
    <t>Encerramento Administrativo</t>
  </si>
  <si>
    <r>
      <t xml:space="preserve">Lições Aprendidas </t>
    </r>
    <r>
      <rPr>
        <b/>
        <sz val="10"/>
        <color rgb="FFFF0000"/>
        <rFont val="Calibri"/>
        <family val="2"/>
      </rPr>
      <t>(Essa deverá ser sempre a última linha)</t>
    </r>
  </si>
  <si>
    <t>Equipe do Projeto</t>
  </si>
  <si>
    <t>Andrey e Andre</t>
  </si>
  <si>
    <t>Vinicius Santos</t>
  </si>
  <si>
    <t>Aline e Andrey</t>
  </si>
  <si>
    <t>Vinicius e Isadora</t>
  </si>
  <si>
    <t>Vinicius</t>
  </si>
  <si>
    <t>Aline e Andre</t>
  </si>
  <si>
    <t>Andre</t>
  </si>
  <si>
    <t>Aline</t>
  </si>
  <si>
    <t>Andrey</t>
  </si>
  <si>
    <t>Equipe Tecnica</t>
  </si>
  <si>
    <t>Isadora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</si>
</sst>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0"/>
      <name val="Corbel"/>
      <family val="2"/>
      <scheme val="major"/>
    </font>
    <font>
      <b/>
      <sz val="9"/>
      <color theme="0"/>
      <name val="Calibri"/>
      <family val="2"/>
      <scheme val="minor"/>
    </font>
    <font>
      <sz val="9"/>
      <color theme="1" tint="0.2499465926084170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004080"/>
      </top>
      <bottom style="thin">
        <color rgb="FF004080"/>
      </bottom>
      <diagonal/>
    </border>
    <border>
      <left/>
      <right/>
      <top/>
      <bottom style="thin">
        <color rgb="FF004080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91">
    <xf numFmtId="0" fontId="0" fillId="0" borderId="0" xfId="0">
      <alignment vertical="center"/>
    </xf>
    <xf numFmtId="0" fontId="0" fillId="9" borderId="0" xfId="0" applyFill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14" fontId="17" fillId="9" borderId="0" xfId="0" applyNumberFormat="1" applyFont="1" applyFill="1" applyAlignment="1">
      <alignment horizontal="right" vertical="center"/>
    </xf>
    <xf numFmtId="0" fontId="0" fillId="0" borderId="0" xfId="0" pivotButton="1" applyBorder="1">
      <alignment vertical="center"/>
    </xf>
    <xf numFmtId="0" fontId="0" fillId="9" borderId="0" xfId="0" applyFill="1" applyBorder="1">
      <alignment vertical="center"/>
    </xf>
    <xf numFmtId="0" fontId="0" fillId="0" borderId="0" xfId="0" applyBorder="1">
      <alignment vertical="center"/>
    </xf>
    <xf numFmtId="0" fontId="20" fillId="9" borderId="0" xfId="0" applyFont="1" applyFill="1">
      <alignment vertical="center"/>
    </xf>
    <xf numFmtId="14" fontId="17" fillId="9" borderId="0" xfId="0" applyNumberFormat="1" applyFont="1" applyFill="1" applyAlignment="1">
      <alignment horizontal="left" vertical="center"/>
    </xf>
    <xf numFmtId="0" fontId="21" fillId="11" borderId="9" xfId="0" applyFont="1" applyFill="1" applyBorder="1" applyAlignment="1">
      <alignment vertical="center" wrapText="1"/>
    </xf>
    <xf numFmtId="0" fontId="22" fillId="9" borderId="0" xfId="0" applyFont="1" applyFill="1">
      <alignment vertical="center"/>
    </xf>
    <xf numFmtId="0" fontId="22" fillId="9" borderId="0" xfId="0" applyFont="1" applyFill="1" applyBorder="1">
      <alignment vertical="center"/>
    </xf>
    <xf numFmtId="1" fontId="9" fillId="6" borderId="4" xfId="7" applyNumberFormat="1" applyFont="1" applyFill="1" applyBorder="1" applyAlignment="1" applyProtection="1">
      <alignment horizontal="center" vertical="center"/>
      <protection locked="0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4" xfId="7" applyNumberFormat="1" applyFill="1" applyBorder="1" applyAlignment="1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protection locked="0"/>
    </xf>
    <xf numFmtId="0" fontId="11" fillId="0" borderId="0" xfId="1" applyFont="1" applyAlignment="1" applyProtection="1">
      <alignment horizontal="center"/>
      <protection locked="0"/>
    </xf>
    <xf numFmtId="14" fontId="14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8" fillId="6" borderId="4" xfId="7" applyFill="1" applyBorder="1" applyProtection="1">
      <alignment horizontal="left" vertical="center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2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5" xfId="3" applyBorder="1" applyProtection="1">
      <alignment horizontal="center"/>
    </xf>
    <xf numFmtId="14" fontId="7" fillId="0" borderId="5" xfId="3" applyNumberFormat="1" applyBorder="1" applyAlignment="1" applyProtection="1">
      <alignment horizontal="center" textRotation="90"/>
    </xf>
    <xf numFmtId="14" fontId="7" fillId="9" borderId="5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3" fillId="0" borderId="0" xfId="0" applyFont="1" applyAlignment="1" applyProtection="1">
      <alignment horizontal="center"/>
    </xf>
    <xf numFmtId="14" fontId="14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24" fillId="0" borderId="5" xfId="3" applyNumberFormat="1" applyFont="1" applyBorder="1" applyAlignment="1" applyProtection="1">
      <alignment horizontal="center" wrapText="1"/>
    </xf>
    <xf numFmtId="0" fontId="24" fillId="0" borderId="5" xfId="3" applyNumberFormat="1" applyFont="1" applyBorder="1" applyAlignment="1" applyProtection="1">
      <alignment horizontal="left"/>
    </xf>
    <xf numFmtId="0" fontId="24" fillId="0" borderId="5" xfId="3" applyNumberFormat="1" applyFont="1" applyBorder="1" applyProtection="1">
      <alignment horizontal="center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left" vertical="center" wrapText="1"/>
    </xf>
    <xf numFmtId="9" fontId="16" fillId="0" borderId="0" xfId="6" applyFont="1" applyAlignment="1" applyProtection="1">
      <alignment horizontal="center" vertical="center"/>
    </xf>
    <xf numFmtId="14" fontId="16" fillId="0" borderId="0" xfId="0" applyNumberFormat="1" applyFont="1" applyAlignment="1" applyProtection="1">
      <alignment horizontal="center" vertical="center"/>
    </xf>
    <xf numFmtId="14" fontId="16" fillId="0" borderId="0" xfId="0" applyNumberFormat="1" applyFont="1" applyAlignment="1" applyProtection="1">
      <alignment horizontal="left" vertical="center"/>
    </xf>
    <xf numFmtId="14" fontId="10" fillId="0" borderId="0" xfId="0" applyNumberFormat="1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4" fillId="0" borderId="0" xfId="2" applyFont="1" applyAlignment="1" applyProtection="1">
      <alignment horizontal="left" vertical="center"/>
      <protection locked="0"/>
    </xf>
    <xf numFmtId="9" fontId="15" fillId="0" borderId="0" xfId="6" applyFont="1" applyAlignment="1" applyProtection="1">
      <alignment horizontal="center" vertical="center"/>
      <protection locked="0"/>
    </xf>
    <xf numFmtId="14" fontId="14" fillId="0" borderId="0" xfId="0" applyNumberFormat="1" applyFont="1" applyAlignment="1" applyProtection="1">
      <alignment horizontal="left" vertical="center"/>
      <protection locked="0"/>
    </xf>
    <xf numFmtId="0" fontId="14" fillId="0" borderId="0" xfId="2" applyFont="1" applyAlignment="1" applyProtection="1">
      <alignment horizontal="left" vertical="center" wrapText="1"/>
      <protection locked="0"/>
    </xf>
    <xf numFmtId="0" fontId="10" fillId="0" borderId="0" xfId="0" applyNumberFormat="1" applyFont="1" applyAlignment="1" applyProtection="1">
      <alignment horizontal="center" vertical="center"/>
    </xf>
    <xf numFmtId="0" fontId="16" fillId="0" borderId="0" xfId="2" applyFont="1" applyAlignment="1" applyProtection="1">
      <alignment horizontal="center" vertical="center" wrapText="1"/>
    </xf>
    <xf numFmtId="0" fontId="25" fillId="0" borderId="9" xfId="0" applyFont="1" applyBorder="1">
      <alignment vertical="center"/>
    </xf>
    <xf numFmtId="14" fontId="25" fillId="0" borderId="9" xfId="0" applyNumberFormat="1" applyFont="1" applyBorder="1">
      <alignment vertical="center"/>
    </xf>
    <xf numFmtId="14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12" borderId="0" xfId="0" applyFill="1">
      <alignment vertical="center"/>
    </xf>
    <xf numFmtId="0" fontId="0" fillId="0" borderId="12" xfId="0" pivotButton="1" applyBorder="1">
      <alignment vertical="center"/>
    </xf>
    <xf numFmtId="0" fontId="0" fillId="0" borderId="13" xfId="0" applyBorder="1">
      <alignment vertical="center"/>
    </xf>
    <xf numFmtId="0" fontId="0" fillId="0" borderId="15" xfId="0" pivotButton="1" applyBorder="1">
      <alignment vertical="center"/>
    </xf>
    <xf numFmtId="0" fontId="0" fillId="0" borderId="15" xfId="0" applyBorder="1">
      <alignment vertical="center"/>
    </xf>
    <xf numFmtId="14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0" fillId="0" borderId="14" xfId="0" applyBorder="1">
      <alignment vertical="center"/>
    </xf>
    <xf numFmtId="14" fontId="0" fillId="0" borderId="16" xfId="0" applyNumberFormat="1" applyBorder="1">
      <alignment vertical="center"/>
    </xf>
    <xf numFmtId="14" fontId="0" fillId="0" borderId="14" xfId="0" applyNumberFormat="1" applyBorder="1">
      <alignment vertical="center"/>
    </xf>
    <xf numFmtId="9" fontId="0" fillId="0" borderId="14" xfId="0" applyNumberFormat="1" applyBorder="1">
      <alignment vertical="center"/>
    </xf>
    <xf numFmtId="0" fontId="25" fillId="0" borderId="10" xfId="0" applyNumberFormat="1" applyFont="1" applyBorder="1">
      <alignment vertical="center"/>
    </xf>
    <xf numFmtId="0" fontId="25" fillId="0" borderId="11" xfId="0" applyNumberFormat="1" applyFont="1" applyBorder="1">
      <alignment vertical="center"/>
    </xf>
    <xf numFmtId="0" fontId="25" fillId="0" borderId="12" xfId="0" applyNumberFormat="1" applyFont="1" applyBorder="1">
      <alignment vertical="center"/>
    </xf>
    <xf numFmtId="0" fontId="21" fillId="11" borderId="14" xfId="0" applyFont="1" applyFill="1" applyBorder="1" applyAlignment="1">
      <alignment vertical="center" wrapText="1"/>
    </xf>
    <xf numFmtId="0" fontId="0" fillId="0" borderId="6" xfId="0" applyBorder="1">
      <alignment vertical="center"/>
    </xf>
    <xf numFmtId="0" fontId="26" fillId="13" borderId="17" xfId="0" applyFont="1" applyFill="1" applyBorder="1" applyAlignment="1">
      <alignment vertical="center" wrapText="1"/>
    </xf>
    <xf numFmtId="0" fontId="0" fillId="13" borderId="0" xfId="0" applyFill="1" applyBorder="1">
      <alignment vertical="center"/>
    </xf>
    <xf numFmtId="0" fontId="25" fillId="9" borderId="9" xfId="0" applyNumberFormat="1" applyFont="1" applyFill="1" applyBorder="1">
      <alignment vertical="center"/>
    </xf>
    <xf numFmtId="0" fontId="27" fillId="0" borderId="0" xfId="0" applyFont="1" applyAlignment="1" applyProtection="1">
      <alignment horizontal="center" vertical="center"/>
    </xf>
    <xf numFmtId="0" fontId="27" fillId="0" borderId="0" xfId="2" applyFont="1" applyAlignment="1" applyProtection="1">
      <alignment horizontal="left" vertical="center"/>
    </xf>
    <xf numFmtId="0" fontId="27" fillId="0" borderId="0" xfId="0" applyNumberFormat="1" applyFont="1" applyAlignment="1" applyProtection="1">
      <alignment horizontal="center" vertical="center"/>
    </xf>
    <xf numFmtId="9" fontId="27" fillId="0" borderId="0" xfId="6" applyFont="1" applyAlignment="1" applyProtection="1">
      <alignment horizontal="center" vertical="center"/>
    </xf>
    <xf numFmtId="14" fontId="27" fillId="0" borderId="0" xfId="0" applyNumberFormat="1" applyFont="1" applyAlignment="1" applyProtection="1">
      <alignment horizontal="center" vertical="center"/>
    </xf>
    <xf numFmtId="0" fontId="18" fillId="10" borderId="0" xfId="0" applyFont="1" applyFill="1" applyAlignment="1">
      <alignment horizontal="left" vertical="center" indent="1"/>
    </xf>
    <xf numFmtId="9" fontId="19" fillId="10" borderId="0" xfId="0" applyNumberFormat="1" applyFont="1" applyFill="1" applyAlignment="1">
      <alignment horizontal="left" vertical="center"/>
    </xf>
    <xf numFmtId="0" fontId="11" fillId="0" borderId="0" xfId="1" applyFont="1" applyAlignment="1" applyProtection="1">
      <alignment horizontal="center" vertical="center"/>
      <protection locked="0"/>
    </xf>
  </cellXfs>
  <cellStyles count="9">
    <cellStyle name="Activity" xfId="2" xr:uid="{00000000-0005-0000-0000-000000000000}"/>
    <cellStyle name="Label" xfId="5" xr:uid="{00000000-0005-0000-0000-000001000000}"/>
    <cellStyle name="Normal" xfId="0" builtinId="0" customBuiltin="1"/>
    <cellStyle name="Normal 2" xfId="8" xr:uid="{00000000-0005-0000-0000-000003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Título 1" xfId="1" builtinId="16" customBuiltin="1"/>
  </cellStyles>
  <dxfs count="517">
    <dxf>
      <font>
        <color theme="1" tint="0.249977111117893"/>
        <name val="Calibri"/>
        <scheme val="minor"/>
      </font>
    </dxf>
    <dxf>
      <font>
        <color theme="1" tint="0.249977111117893"/>
      </font>
    </dxf>
    <dxf>
      <font>
        <color theme="0" tint="-4.9989318521683403E-2"/>
      </font>
    </dxf>
    <dxf>
      <font>
        <color theme="0" tint="-0.499984740745262"/>
      </font>
    </dxf>
    <dxf>
      <font>
        <color auto="1"/>
      </font>
    </dxf>
    <dxf>
      <font>
        <color theme="1"/>
      </font>
    </dxf>
    <dxf>
      <font>
        <color theme="1" tint="0.34998626667073579"/>
      </font>
    </dxf>
    <dxf>
      <font>
        <color theme="1" tint="4.9989318521683403E-2"/>
      </font>
    </dxf>
    <dxf>
      <font>
        <color theme="0" tint="-0.499984740745262"/>
      </font>
    </dxf>
    <dxf>
      <font>
        <color theme="1" tint="4.9989318521683403E-2"/>
      </font>
    </dxf>
    <dxf>
      <font>
        <color theme="1" tint="0.14999847407452621"/>
      </font>
    </dxf>
    <dxf>
      <font>
        <color theme="1" tint="0.249977111117893"/>
      </font>
    </dxf>
    <dxf>
      <font>
        <color theme="1" tint="0.1499984740745262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font>
        <b/>
        <sz val="9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wrapText="1" readingOrder="0"/>
    </dxf>
    <dxf>
      <font>
        <color theme="1" tint="0.249977111117893"/>
      </font>
    </dxf>
    <dxf>
      <font>
        <name val="Calibri"/>
        <scheme val="minor"/>
      </font>
    </dxf>
    <dxf>
      <border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font>
        <b/>
        <sz val="9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wrapText="1" readingOrder="0"/>
    </dxf>
    <dxf>
      <font>
        <color theme="1" tint="0.249977111117893"/>
      </font>
    </dxf>
    <dxf>
      <font>
        <name val="Calibri"/>
        <scheme val="minor"/>
      </font>
    </dxf>
    <dxf>
      <border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indexed="6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top style="thin">
          <color theme="0" tint="-0.499984740745262"/>
        </top>
        <bottom style="thin">
          <color theme="0" tint="-0.499984740745262"/>
        </bottom>
      </border>
    </dxf>
    <dxf>
      <border>
        <top style="thin">
          <color theme="0" tint="-0.499984740745262"/>
        </top>
        <bottom style="thin">
          <color theme="0" tint="-0.499984740745262"/>
        </bottom>
      </border>
    </dxf>
    <dxf>
      <border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fill>
        <patternFill>
          <bgColor indexed="64"/>
        </patternFill>
      </fill>
    </dxf>
    <dxf>
      <font>
        <sz val="9"/>
        <color rgb="FFFFFFFF"/>
      </font>
      <fill>
        <patternFill>
          <bgColor indexed="64"/>
        </patternFill>
      </fill>
      <alignment wrapText="1" readingOrder="0"/>
    </dxf>
    <dxf>
      <border>
        <bottom style="thin">
          <color theme="0" tint="-0.34998626667073579"/>
        </bottom>
      </border>
    </dxf>
    <dxf>
      <font>
        <name val="Calibri"/>
        <scheme val="minor"/>
      </font>
    </dxf>
    <dxf>
      <font>
        <name val="Calibri"/>
        <scheme val="minor"/>
      </font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font>
        <b/>
      </font>
    </dxf>
    <dxf>
      <font>
        <name val="Calibri"/>
        <scheme val="minor"/>
      </font>
    </dxf>
    <dxf>
      <font>
        <color theme="0"/>
      </font>
    </dxf>
    <dxf>
      <fill>
        <patternFill patternType="solid">
          <bgColor theme="0" tint="-0.249977111117893"/>
        </patternFill>
      </fill>
    </dxf>
    <dxf>
      <font>
        <b/>
      </font>
    </dxf>
    <dxf>
      <font>
        <name val="Calibri"/>
        <scheme val="minor"/>
      </font>
    </dxf>
    <dxf>
      <font>
        <color theme="0"/>
      </font>
    </dxf>
    <dxf>
      <fill>
        <patternFill patternType="solid">
          <bgColor theme="0" tint="-0.249977111117893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'Cronograma + Diagrama de Gantt'!$C$8:$C$36</c15:sqref>
                  </c15:fullRef>
                </c:ext>
              </c:extLst>
              <c:f>('Cronograma + Diagrama de Gantt'!$C$8,'Cronograma + Diagrama de Gantt'!$C$13,'Cronograma + Diagrama de Gantt'!$C$20,'Cronograma + Diagrama de Gantt'!$C$25,'Cronograma + Diagrama de Gantt'!$C$31,'Cronograma + Diagrama de Gantt'!$C$35:$C$36)</c:f>
              <c:strCache>
                <c:ptCount val="7"/>
                <c:pt idx="0">
                  <c:v>Iniciação</c:v>
                </c:pt>
                <c:pt idx="1">
                  <c:v>Estudo de Campo</c:v>
                </c:pt>
                <c:pt idx="2">
                  <c:v>Desenvolvimento</c:v>
                </c:pt>
                <c:pt idx="3">
                  <c:v>Desenvolver o Back-End do Projeto</c:v>
                </c:pt>
                <c:pt idx="4">
                  <c:v>Campanhas Digital</c:v>
                </c:pt>
                <c:pt idx="5">
                  <c:v>Encerramento Administrativo</c:v>
                </c:pt>
                <c:pt idx="6">
                  <c:v>Lições Aprendidas (Essa deverá ser sempre a última linha)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'Cronograma + Diagrama de Gantt'!$F$8:$F$36</c15:sqref>
                  </c15:fullRef>
                </c:ext>
              </c:extLst>
              <c:f>('Cronograma + Diagrama de Gantt'!$F$8,'Cronograma + Diagrama de Gantt'!$F$13,'Cronograma + Diagrama de Gantt'!$F$20,'Cronograma + Diagrama de Gantt'!$F$25,'Cronograma + Diagrama de Gantt'!$F$31,'Cronograma + Diagrama de Gantt'!$F$35:$F$36)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8-466C-A6EE-97E3DCE7B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66976"/>
        <c:axId val="20094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'Cronograma + Diagrama de Gantt'!$C$8:$C$36</c15:sqref>
                        </c15:fullRef>
                        <c15:formulaRef>
                          <c15:sqref>('Cronograma + Diagrama de Gantt'!$C$8,'Cronograma + Diagrama de Gantt'!$C$13,'Cronograma + Diagrama de Gantt'!$C$20,'Cronograma + Diagrama de Gantt'!$C$25,'Cronograma + Diagrama de Gantt'!$C$31,'Cronograma + Diagrama de Gantt'!$C$35:$C$36)</c15:sqref>
                        </c15:formulaRef>
                      </c:ext>
                    </c:extLst>
                    <c:strCache>
                      <c:ptCount val="7"/>
                      <c:pt idx="0">
                        <c:v>Iniciação</c:v>
                      </c:pt>
                      <c:pt idx="1">
                        <c:v>Estudo de Campo</c:v>
                      </c:pt>
                      <c:pt idx="2">
                        <c:v>Desenvolvimento</c:v>
                      </c:pt>
                      <c:pt idx="3">
                        <c:v>Desenvolver o Back-End do Projeto</c:v>
                      </c:pt>
                      <c:pt idx="4">
                        <c:v>Campanhas Digital</c:v>
                      </c:pt>
                      <c:pt idx="5">
                        <c:v>Encerramento Administrativo</c:v>
                      </c:pt>
                      <c:pt idx="6">
                        <c:v>Lições Aprendidas (Essa deverá ser sempre a última linha)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'Cronograma + Diagrama de Gantt'!$D$8:$D$36</c15:sqref>
                        </c15:fullRef>
                        <c15:formulaRef>
                          <c15:sqref>('Cronograma + Diagrama de Gantt'!$D$8,'Cronograma + Diagrama de Gantt'!$D$13,'Cronograma + Diagrama de Gantt'!$D$20,'Cronograma + Diagrama de Gantt'!$D$25,'Cronograma + Diagrama de Gantt'!$D$31,'Cronograma + Diagrama de Gantt'!$D$35:$D$36)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</c:v>
                      </c:pt>
                      <c:pt idx="1">
                        <c:v>7</c:v>
                      </c:pt>
                      <c:pt idx="2">
                        <c:v>92</c:v>
                      </c:pt>
                      <c:pt idx="3">
                        <c:v>32</c:v>
                      </c:pt>
                      <c:pt idx="4">
                        <c:v>11</c:v>
                      </c:pt>
                      <c:pt idx="5">
                        <c:v>5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8-466C-A6EE-97E3DCE7B02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'Cronograma + Diagrama de Gantt'!$C$8:$C$36</c15:sqref>
                        </c15:fullRef>
                        <c15:formulaRef>
                          <c15:sqref>('Cronograma + Diagrama de Gantt'!$C$8,'Cronograma + Diagrama de Gantt'!$C$13,'Cronograma + Diagrama de Gantt'!$C$20,'Cronograma + Diagrama de Gantt'!$C$25,'Cronograma + Diagrama de Gantt'!$C$31,'Cronograma + Diagrama de Gantt'!$C$35:$C$36)</c15:sqref>
                        </c15:formulaRef>
                      </c:ext>
                    </c:extLst>
                    <c:strCache>
                      <c:ptCount val="7"/>
                      <c:pt idx="0">
                        <c:v>Iniciação</c:v>
                      </c:pt>
                      <c:pt idx="1">
                        <c:v>Estudo de Campo</c:v>
                      </c:pt>
                      <c:pt idx="2">
                        <c:v>Desenvolvimento</c:v>
                      </c:pt>
                      <c:pt idx="3">
                        <c:v>Desenvolver o Back-End do Projeto</c:v>
                      </c:pt>
                      <c:pt idx="4">
                        <c:v>Campanhas Digital</c:v>
                      </c:pt>
                      <c:pt idx="5">
                        <c:v>Encerramento Administrativo</c:v>
                      </c:pt>
                      <c:pt idx="6">
                        <c:v>Lições Aprendidas (Essa deverá ser sempre a última linha)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'Cronograma + Diagrama de Gantt'!$E$8:$E$36</c15:sqref>
                        </c15:fullRef>
                        <c15:formulaRef>
                          <c15:sqref>('Cronograma + Diagrama de Gantt'!$E$8,'Cronograma + Diagrama de Gantt'!$E$13,'Cronograma + Diagrama de Gantt'!$E$20,'Cronograma + Diagrama de Gantt'!$E$25,'Cronograma + Diagrama de Gantt'!$E$31,'Cronograma + Diagrama de Gantt'!$E$35:$E$36)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6</c:v>
                      </c:pt>
                      <c:pt idx="2">
                        <c:v>91</c:v>
                      </c:pt>
                      <c:pt idx="3">
                        <c:v>31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A8-466C-A6EE-97E3DCE7B026}"/>
                  </c:ext>
                </c:extLst>
              </c15:ser>
            </c15:filteredBarSeries>
          </c:ext>
        </c:extLst>
      </c:barChart>
      <c:catAx>
        <c:axId val="2007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45024"/>
        <c:crosses val="autoZero"/>
        <c:auto val="1"/>
        <c:lblAlgn val="ctr"/>
        <c:lblOffset val="100"/>
        <c:noMultiLvlLbl val="0"/>
      </c:catAx>
      <c:valAx>
        <c:axId val="200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9-46DE-96BA-4845B2F5C943}"/>
              </c:ext>
            </c:extLst>
          </c:dPt>
          <c:dPt>
            <c:idx val="1"/>
            <c:bubble3D val="0"/>
            <c:spPr>
              <a:solidFill>
                <a:srgbClr val="004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9-46DE-96BA-4845B2F5C94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9-46DE-96BA-4845B2F5C943}"/>
              </c:ext>
            </c:extLst>
          </c:dPt>
          <c:cat>
            <c:strRef>
              <c:f>'Tarefas Atrasadas'!$B$21:$B$23</c:f>
              <c:strCache>
                <c:ptCount val="3"/>
                <c:pt idx="0">
                  <c:v>Em atraso</c:v>
                </c:pt>
                <c:pt idx="1">
                  <c:v>Em andamento</c:v>
                </c:pt>
                <c:pt idx="2">
                  <c:v>Concluído</c:v>
                </c:pt>
              </c:strCache>
            </c:strRef>
          </c:cat>
          <c:val>
            <c:numRef>
              <c:f>'Tarefas Atrasadas'!$C$21:$C$23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9-46DE-96BA-4845B2F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Curva S - Prazo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S - Prazo'!$C$2</c:f>
              <c:strCache>
                <c:ptCount val="1"/>
                <c:pt idx="0">
                  <c:v>DURAÇÃO PLANEJADA</c:v>
                </c:pt>
              </c:strCache>
            </c:strRef>
          </c:tx>
          <c:spPr>
            <a:ln w="22225" cap="rnd">
              <a:solidFill>
                <a:srgbClr val="00408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42083</c:v>
                </c:pt>
                <c:pt idx="1">
                  <c:v>42081</c:v>
                </c:pt>
                <c:pt idx="2">
                  <c:v>42085</c:v>
                </c:pt>
                <c:pt idx="3">
                  <c:v>42079</c:v>
                </c:pt>
                <c:pt idx="4">
                  <c:v>42081</c:v>
                </c:pt>
                <c:pt idx="5">
                  <c:v>42079</c:v>
                </c:pt>
                <c:pt idx="6">
                  <c:v>42079</c:v>
                </c:pt>
                <c:pt idx="7">
                  <c:v>42082</c:v>
                </c:pt>
                <c:pt idx="8">
                  <c:v>42078</c:v>
                </c:pt>
                <c:pt idx="9">
                  <c:v>42080</c:v>
                </c:pt>
                <c:pt idx="10">
                  <c:v>42080</c:v>
                </c:pt>
                <c:pt idx="11">
                  <c:v>42081</c:v>
                </c:pt>
                <c:pt idx="12">
                  <c:v>42082</c:v>
                </c:pt>
                <c:pt idx="13">
                  <c:v>42079</c:v>
                </c:pt>
                <c:pt idx="14">
                  <c:v>42078</c:v>
                </c:pt>
                <c:pt idx="15">
                  <c:v>42082</c:v>
                </c:pt>
                <c:pt idx="16">
                  <c:v>42085</c:v>
                </c:pt>
                <c:pt idx="17">
                  <c:v>42084</c:v>
                </c:pt>
                <c:pt idx="18">
                  <c:v>42081</c:v>
                </c:pt>
                <c:pt idx="19">
                  <c:v>42085</c:v>
                </c:pt>
                <c:pt idx="20">
                  <c:v>42085</c:v>
                </c:pt>
                <c:pt idx="21">
                  <c:v>42105</c:v>
                </c:pt>
              </c:numCache>
            </c:numRef>
          </c:cat>
          <c:val>
            <c:numRef>
              <c:f>'Curva S - Prazo'!$C$3:$C$24</c:f>
              <c:numCache>
                <c:formatCode>General</c:formatCode>
                <c:ptCount val="22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D-40AF-ABD4-25271242589F}"/>
            </c:ext>
          </c:extLst>
        </c:ser>
        <c:ser>
          <c:idx val="1"/>
          <c:order val="1"/>
          <c:tx>
            <c:strRef>
              <c:f>'Curva S - Prazo'!$D$2</c:f>
              <c:strCache>
                <c:ptCount val="1"/>
                <c:pt idx="0">
                  <c:v>REAL DURAÇÃO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42083</c:v>
                </c:pt>
                <c:pt idx="1">
                  <c:v>42081</c:v>
                </c:pt>
                <c:pt idx="2">
                  <c:v>42085</c:v>
                </c:pt>
                <c:pt idx="3">
                  <c:v>42079</c:v>
                </c:pt>
                <c:pt idx="4">
                  <c:v>42081</c:v>
                </c:pt>
                <c:pt idx="5">
                  <c:v>42079</c:v>
                </c:pt>
                <c:pt idx="6">
                  <c:v>42079</c:v>
                </c:pt>
                <c:pt idx="7">
                  <c:v>42082</c:v>
                </c:pt>
                <c:pt idx="8">
                  <c:v>42078</c:v>
                </c:pt>
                <c:pt idx="9">
                  <c:v>42080</c:v>
                </c:pt>
                <c:pt idx="10">
                  <c:v>42080</c:v>
                </c:pt>
                <c:pt idx="11">
                  <c:v>42081</c:v>
                </c:pt>
                <c:pt idx="12">
                  <c:v>42082</c:v>
                </c:pt>
                <c:pt idx="13">
                  <c:v>42079</c:v>
                </c:pt>
                <c:pt idx="14">
                  <c:v>42078</c:v>
                </c:pt>
                <c:pt idx="15">
                  <c:v>42082</c:v>
                </c:pt>
                <c:pt idx="16">
                  <c:v>42085</c:v>
                </c:pt>
                <c:pt idx="17">
                  <c:v>42084</c:v>
                </c:pt>
                <c:pt idx="18">
                  <c:v>42081</c:v>
                </c:pt>
                <c:pt idx="19">
                  <c:v>42085</c:v>
                </c:pt>
                <c:pt idx="20">
                  <c:v>42085</c:v>
                </c:pt>
                <c:pt idx="21">
                  <c:v>42105</c:v>
                </c:pt>
              </c:numCache>
            </c:numRef>
          </c:cat>
          <c:val>
            <c:numRef>
              <c:f>'Curva S - Prazo'!$D$3:$D$24</c:f>
              <c:numCache>
                <c:formatCode>General</c:formatCode>
                <c:ptCount val="22"/>
                <c:pt idx="0">
                  <c:v>20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0AF-ABD4-25271242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33248"/>
        <c:axId val="424683200"/>
      </c:lineChart>
      <c:dateAx>
        <c:axId val="64773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83200"/>
        <c:crosses val="autoZero"/>
        <c:auto val="1"/>
        <c:lblOffset val="100"/>
        <c:baseTimeUnit val="days"/>
      </c:dateAx>
      <c:valAx>
        <c:axId val="42468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16" fmlaLink="periodo_selecionado" max="200" min="1" page="1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276225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1</xdr:row>
      <xdr:rowOff>119058</xdr:rowOff>
    </xdr:from>
    <xdr:to>
      <xdr:col>6</xdr:col>
      <xdr:colOff>0</xdr:colOff>
      <xdr:row>5</xdr:row>
      <xdr:rowOff>71433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2406" y="309558"/>
          <a:ext cx="5643563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  <xdr:twoCellAnchor>
    <xdr:from>
      <xdr:col>1</xdr:col>
      <xdr:colOff>0</xdr:colOff>
      <xdr:row>13</xdr:row>
      <xdr:rowOff>104775</xdr:rowOff>
    </xdr:from>
    <xdr:to>
      <xdr:col>3</xdr:col>
      <xdr:colOff>28575</xdr:colOff>
      <xdr:row>16</xdr:row>
      <xdr:rowOff>152400</xdr:rowOff>
    </xdr:to>
    <xdr:sp macro="" textlink="">
      <xdr:nvSpPr>
        <xdr:cNvPr id="3" name="TextBox 1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85800" y="3048000"/>
          <a:ext cx="3276600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MARCOS A VENCER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</a:rPr>
            <a:t>Marcos chegando em breve.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8</xdr:col>
      <xdr:colOff>721514</xdr:colOff>
      <xdr:row>5</xdr:row>
      <xdr:rowOff>47624</xdr:rowOff>
    </xdr:to>
    <xdr:sp macro="" textlink="">
      <xdr:nvSpPr>
        <xdr:cNvPr id="4" name="TextBox 1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357932" y="476250"/>
          <a:ext cx="4745832" cy="523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% Concluída</a:t>
          </a:r>
        </a:p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Status de todas as tarefas de nível superior. Para ver o status de subtarefas, clique no gráfico e atualize o nível de estrutura de tópicos na Lista de Campos.</a:t>
          </a:r>
        </a:p>
      </xdr:txBody>
    </xdr:sp>
    <xdr:clientData/>
  </xdr:twoCellAnchor>
  <xdr:twoCellAnchor>
    <xdr:from>
      <xdr:col>6</xdr:col>
      <xdr:colOff>0</xdr:colOff>
      <xdr:row>5</xdr:row>
      <xdr:rowOff>152400</xdr:rowOff>
    </xdr:from>
    <xdr:to>
      <xdr:col>8</xdr:col>
      <xdr:colOff>721515</xdr:colOff>
      <xdr:row>18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59532</xdr:rowOff>
    </xdr:from>
    <xdr:to>
      <xdr:col>11</xdr:col>
      <xdr:colOff>85725</xdr:colOff>
      <xdr:row>22</xdr:row>
      <xdr:rowOff>76468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338887" y="3571876"/>
          <a:ext cx="7903369" cy="397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TAREFAS ATRASADAS</a:t>
          </a:r>
        </a:p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Tarefas que estão vencidas.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133350</xdr:rowOff>
    </xdr:from>
    <xdr:to>
      <xdr:col>14</xdr:col>
      <xdr:colOff>329565</xdr:colOff>
      <xdr:row>4</xdr:row>
      <xdr:rowOff>9525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38125" y="133350"/>
          <a:ext cx="969264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u="none" cap="all" baseline="0">
              <a:ln>
                <a:noFill/>
              </a:ln>
              <a:solidFill>
                <a:schemeClr val="accent5">
                  <a:lumMod val="60000"/>
                  <a:lumOff val="40000"/>
                </a:schemeClr>
              </a:solidFill>
            </a:rPr>
            <a:t>Tarefas Atrasadas                                            (não editar esta planilha)</a:t>
          </a:r>
        </a:p>
      </xdr:txBody>
    </xdr:sp>
    <xdr:clientData/>
  </xdr:twoCellAnchor>
  <xdr:twoCellAnchor>
    <xdr:from>
      <xdr:col>6</xdr:col>
      <xdr:colOff>600075</xdr:colOff>
      <xdr:row>4</xdr:row>
      <xdr:rowOff>152400</xdr:rowOff>
    </xdr:from>
    <xdr:to>
      <xdr:col>12</xdr:col>
      <xdr:colOff>85725</xdr:colOff>
      <xdr:row>7</xdr:row>
      <xdr:rowOff>0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029075" y="914400"/>
          <a:ext cx="6429375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Tarefas que estão atrasadas em comparação com a data do status. Uma tarefa é atrasada se passou sua data de término ou  não está progredindo conforme planejado.</a:t>
          </a:r>
          <a:endParaRPr lang="en-US" sz="9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266700</xdr:colOff>
      <xdr:row>4</xdr:row>
      <xdr:rowOff>95250</xdr:rowOff>
    </xdr:from>
    <xdr:to>
      <xdr:col>6</xdr:col>
      <xdr:colOff>447675</xdr:colOff>
      <xdr:row>18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247651</xdr:colOff>
      <xdr:row>2</xdr:row>
      <xdr:rowOff>19049</xdr:rowOff>
    </xdr:from>
    <xdr:to>
      <xdr:col>17</xdr:col>
      <xdr:colOff>489857</xdr:colOff>
      <xdr:row>33</xdr:row>
      <xdr:rowOff>136070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delo%20de%20Cronograma%20para%20Projetos%20+%20Diagrama%20de%20Gantt-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delo%20de%20Cronograma%20para%20Projetos%20+%20Diagrama%20de%20Gantt-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delo%20de%20Cronograma%20para%20Projetos%20+%20Diagrama%20de%20Gantt-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2167.444404745373" createdVersion="5" refreshedVersion="5" minRefreshableVersion="3" recordCount="28" xr:uid="{00000000-000A-0000-FFFF-FFFF05000000}">
  <cacheSource type="worksheet">
    <worksheetSource ref="B6:K34" sheet="Cronograma + Diagrama de Gantt" r:id="rId2"/>
  </cacheSource>
  <cacheFields count="10">
    <cacheField name="EAP" numFmtId="0">
      <sharedItems count="28">
        <s v="0.0"/>
        <s v="1.0"/>
        <s v="1.1"/>
        <s v="1.2"/>
        <s v="1.3"/>
        <s v="1.4"/>
        <s v="2.0"/>
        <s v="2.1"/>
        <s v="2.2"/>
        <s v="2.3"/>
        <s v="2.4"/>
        <s v="2.5"/>
        <s v="2.6"/>
        <s v="3.0"/>
        <s v="3.1"/>
        <s v="3.2"/>
        <s v="3.3"/>
        <s v="3.4"/>
        <s v="4.0"/>
        <s v="4.1"/>
        <s v="4.2"/>
        <s v="4.3"/>
        <s v="4.4"/>
        <s v="4.5"/>
        <s v="5.0"/>
        <s v="5.1"/>
        <s v="5.2"/>
        <s v="5.3"/>
      </sharedItems>
    </cacheField>
    <cacheField name="NOME DA ATIVIDADE" numFmtId="0">
      <sharedItems count="23">
        <s v="Projeto XPTO - Cronograma - V1.00"/>
        <s v="Iniciação"/>
        <s v="Levantar Requisitos do Projeto"/>
        <s v="Verificar Premissas e Restrições do Projeto"/>
        <s v="Atividade 03"/>
        <s v="Atividade 04"/>
        <s v="Planejamento"/>
        <s v="Criar Declaração de Escopo"/>
        <s v="Criar EAP (WBS)"/>
        <s v="Levantar RH"/>
        <s v="Criar Cronograma"/>
        <s v="Atividade 05"/>
        <s v="Atividade 06"/>
        <s v="Execução"/>
        <s v="Realizar KickOff"/>
        <s v="Mobilizar Equipe do Projeto"/>
        <s v="Monitoramento e Controle"/>
        <s v="Controlar RH"/>
        <s v="Monitorar Cronograma"/>
        <s v="Controlar Fluxo de Caixa"/>
        <s v="Encerramento"/>
        <s v="Relatório de Lições Aprendidas"/>
        <s v="Entregar Projeto (Essa deverá ser sempre a última linha)"/>
      </sharedItems>
    </cacheField>
    <cacheField name="DURAÇÃO" numFmtId="0">
      <sharedItems containsSemiMixedTypes="0" containsString="0" containsNumber="1" containsInteger="1" minValue="1" maxValue="28"/>
    </cacheField>
    <cacheField name="REAL DURAÇÃO" numFmtId="0">
      <sharedItems containsSemiMixedTypes="0" containsString="0" containsNumber="1" containsInteger="1" minValue="1" maxValue="30"/>
    </cacheField>
    <cacheField name="PORCENTAGEM CONCLUÍDO" numFmtId="9">
      <sharedItems containsSemiMixedTypes="0" containsString="0" containsNumber="1" minValue="0" maxValue="1"/>
    </cacheField>
    <cacheField name="DATA INÍCIO" numFmtId="14">
      <sharedItems containsSemiMixedTypes="0" containsNonDate="0" containsDate="1" containsString="0" minDate="2015-03-15T00:00:00" maxDate="2015-03-16T00:00:00"/>
    </cacheField>
    <cacheField name="REAL DATA INÍCIO" numFmtId="14">
      <sharedItems containsSemiMixedTypes="0" containsNonDate="0" containsDate="1" containsString="0" minDate="2015-03-17T00:00:00" maxDate="2015-03-18T00:00:00"/>
    </cacheField>
    <cacheField name="DATA TÉRMINO" numFmtId="14">
      <sharedItems containsSemiMixedTypes="0" containsNonDate="0" containsDate="1" containsString="0" minDate="2015-03-15T00:00:00" maxDate="2015-04-12T00:00:00" count="9">
        <d v="2015-04-11T00:00:00"/>
        <d v="2015-03-22T00:00:00"/>
        <d v="2015-03-20T00:00:00"/>
        <d v="2015-03-18T00:00:00"/>
        <d v="2015-03-16T00:00:00"/>
        <d v="2015-03-19T00:00:00"/>
        <d v="2015-03-15T00:00:00"/>
        <d v="2015-03-17T00:00:00"/>
        <d v="2015-03-21T00:00:00"/>
      </sharedItems>
    </cacheField>
    <cacheField name="REAL DATA TÉRMINO" numFmtId="14">
      <sharedItems containsSemiMixedTypes="0" containsNonDate="0" containsDate="1" containsString="0" minDate="2015-03-17T00:00:00" maxDate="2015-04-16T00:00:00"/>
    </cacheField>
    <cacheField name="STATUS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2167.448117824075" createdVersion="5" refreshedVersion="5" minRefreshableVersion="3" recordCount="28" xr:uid="{00000000-000A-0000-FFFF-FFFF06000000}">
  <cacheSource type="worksheet">
    <worksheetSource ref="B6:M34" sheet="Cronograma + Diagrama de Gantt" r:id="rId2"/>
  </cacheSource>
  <cacheFields count="12">
    <cacheField name="EAP" numFmtId="0">
      <sharedItems count="28">
        <s v="0.0"/>
        <s v="1.0"/>
        <s v="1.1"/>
        <s v="1.2"/>
        <s v="1.3"/>
        <s v="1.4"/>
        <s v="2.0"/>
        <s v="2.1"/>
        <s v="2.2"/>
        <s v="2.3"/>
        <s v="2.4"/>
        <s v="2.5"/>
        <s v="2.6"/>
        <s v="3.0"/>
        <s v="3.1"/>
        <s v="3.2"/>
        <s v="3.3"/>
        <s v="3.4"/>
        <s v="4.0"/>
        <s v="4.1"/>
        <s v="4.2"/>
        <s v="4.3"/>
        <s v="4.4"/>
        <s v="4.5"/>
        <s v="5.0"/>
        <s v="5.1"/>
        <s v="5.2"/>
        <s v="5.3"/>
      </sharedItems>
    </cacheField>
    <cacheField name="NOME DA ATIVIDADE" numFmtId="0">
      <sharedItems count="23">
        <s v="Projeto XPTO - Cronograma - V1.00"/>
        <s v="Iniciação"/>
        <s v="Levantar Requisitos do Projeto"/>
        <s v="Verificar Premissas e Restrições do Projeto"/>
        <s v="Atividade 03"/>
        <s v="Atividade 04"/>
        <s v="Planejamento"/>
        <s v="Criar Declaração de Escopo"/>
        <s v="Criar EAP (WBS)"/>
        <s v="Levantar RH"/>
        <s v="Criar Cronograma"/>
        <s v="Atividade 05"/>
        <s v="Atividade 06"/>
        <s v="Execução"/>
        <s v="Realizar KickOff"/>
        <s v="Mobilizar Equipe do Projeto"/>
        <s v="Monitoramento e Controle"/>
        <s v="Controlar RH"/>
        <s v="Monitorar Cronograma"/>
        <s v="Controlar Fluxo de Caixa"/>
        <s v="Encerramento"/>
        <s v="Relatório de Lições Aprendidas"/>
        <s v="Entregar Projeto (Essa deverá ser sempre a última linha)"/>
      </sharedItems>
    </cacheField>
    <cacheField name="DURAÇÃO" numFmtId="0">
      <sharedItems containsSemiMixedTypes="0" containsString="0" containsNumber="1" containsInteger="1" minValue="1" maxValue="28"/>
    </cacheField>
    <cacheField name="REAL DURAÇÃO" numFmtId="0">
      <sharedItems containsSemiMixedTypes="0" containsString="0" containsNumber="1" containsInteger="1" minValue="1" maxValue="30"/>
    </cacheField>
    <cacheField name="PORCENTAGEM CONCLUÍDO" numFmtId="9">
      <sharedItems containsSemiMixedTypes="0" containsString="0" containsNumber="1" minValue="0" maxValue="1" count="18">
        <n v="0.31873333333333342"/>
        <n v="0.53750000000000009"/>
        <n v="0.9"/>
        <n v="0.35"/>
        <n v="0.1"/>
        <n v="0.8"/>
        <n v="0.57500000000000007"/>
        <n v="0.5"/>
        <n v="0.6"/>
        <n v="0.75"/>
        <n v="1"/>
        <n v="0"/>
        <n v="0.20250000000000001"/>
        <n v="0.01"/>
        <n v="0.11200000000000002"/>
        <n v="0.44"/>
        <n v="0.12"/>
        <n v="0.16666666666666666"/>
      </sharedItems>
    </cacheField>
    <cacheField name="DATA INÍCIO" numFmtId="14">
      <sharedItems containsSemiMixedTypes="0" containsNonDate="0" containsDate="1" containsString="0" minDate="2015-03-15T00:00:00" maxDate="2015-03-16T00:00:00" count="1">
        <d v="2015-03-15T00:00:00"/>
      </sharedItems>
    </cacheField>
    <cacheField name="REAL DATA INÍCIO" numFmtId="14">
      <sharedItems containsSemiMixedTypes="0" containsNonDate="0" containsDate="1" containsString="0" minDate="2015-03-17T00:00:00" maxDate="2015-03-18T00:00:00"/>
    </cacheField>
    <cacheField name="DATA TÉRMINO" numFmtId="14">
      <sharedItems containsSemiMixedTypes="0" containsNonDate="0" containsDate="1" containsString="0" minDate="2015-03-15T00:00:00" maxDate="2015-04-12T00:00:00" count="9">
        <d v="2015-04-11T00:00:00"/>
        <d v="2015-03-22T00:00:00"/>
        <d v="2015-03-20T00:00:00"/>
        <d v="2015-03-18T00:00:00"/>
        <d v="2015-03-16T00:00:00"/>
        <d v="2015-03-19T00:00:00"/>
        <d v="2015-03-15T00:00:00"/>
        <d v="2015-03-17T00:00:00"/>
        <d v="2015-03-21T00:00:00"/>
      </sharedItems>
    </cacheField>
    <cacheField name="REAL DATA TÉRMINO" numFmtId="14">
      <sharedItems containsSemiMixedTypes="0" containsNonDate="0" containsDate="1" containsString="0" minDate="2015-03-17T00:00:00" maxDate="2015-04-16T00:00:00"/>
    </cacheField>
    <cacheField name="STATUS" numFmtId="14">
      <sharedItems containsBlank="1" count="3">
        <m/>
        <s v="Em atraso"/>
        <s v="Concluído"/>
      </sharedItems>
    </cacheField>
    <cacheField name="MARCO" numFmtId="14">
      <sharedItems containsBlank="1"/>
    </cacheField>
    <cacheField name="RECURSOS" numFmtId="14">
      <sharedItems containsBlank="1" count="3">
        <m/>
        <s v="Hugo Maldonado"/>
        <s v="Rodrigo Backendor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2167.455773611109" createdVersion="5" refreshedVersion="5" minRefreshableVersion="3" recordCount="28" xr:uid="{00000000-000A-0000-FFFF-FFFF07000000}">
  <cacheSource type="worksheet">
    <worksheetSource ref="B6:J34" sheet="Cronograma + Diagrama de Gantt" r:id="rId2"/>
  </cacheSource>
  <cacheFields count="9">
    <cacheField name="EAP" numFmtId="0">
      <sharedItems count="28">
        <s v="0.0"/>
        <s v="1.0"/>
        <s v="1.1"/>
        <s v="1.2"/>
        <s v="1.3"/>
        <s v="1.4"/>
        <s v="2.0"/>
        <s v="2.1"/>
        <s v="2.2"/>
        <s v="2.3"/>
        <s v="2.4"/>
        <s v="2.5"/>
        <s v="2.6"/>
        <s v="3.0"/>
        <s v="3.1"/>
        <s v="3.2"/>
        <s v="3.3"/>
        <s v="3.4"/>
        <s v="4.0"/>
        <s v="4.1"/>
        <s v="4.2"/>
        <s v="4.3"/>
        <s v="4.4"/>
        <s v="4.5"/>
        <s v="5.0"/>
        <s v="5.1"/>
        <s v="5.2"/>
        <s v="5.3"/>
      </sharedItems>
    </cacheField>
    <cacheField name="NOME DA ATIVIDADE" numFmtId="0">
      <sharedItems/>
    </cacheField>
    <cacheField name="DURAÇÃO" numFmtId="0">
      <sharedItems containsSemiMixedTypes="0" containsString="0" containsNumber="1" containsInteger="1" minValue="1" maxValue="28" count="9">
        <n v="28"/>
        <n v="8"/>
        <n v="6"/>
        <n v="4"/>
        <n v="2"/>
        <n v="5"/>
        <n v="1"/>
        <n v="3"/>
        <n v="7"/>
      </sharedItems>
    </cacheField>
    <cacheField name="REAL DURAÇÃO" numFmtId="0">
      <sharedItems containsSemiMixedTypes="0" containsString="0" containsNumber="1" containsInteger="1" minValue="1" maxValue="30" count="9">
        <n v="30"/>
        <n v="20"/>
        <n v="5"/>
        <n v="6"/>
        <n v="8"/>
        <n v="3"/>
        <n v="7"/>
        <n v="1"/>
        <n v="2"/>
      </sharedItems>
    </cacheField>
    <cacheField name="PORCENTAGEM CONCLUÍDO" numFmtId="9">
      <sharedItems containsSemiMixedTypes="0" containsString="0" containsNumber="1" minValue="0" maxValue="1"/>
    </cacheField>
    <cacheField name="DATA INÍCIO" numFmtId="14">
      <sharedItems containsSemiMixedTypes="0" containsNonDate="0" containsDate="1" containsString="0" minDate="2015-03-15T00:00:00" maxDate="2015-03-16T00:00:00"/>
    </cacheField>
    <cacheField name="REAL DATA INÍCIO" numFmtId="14">
      <sharedItems containsSemiMixedTypes="0" containsNonDate="0" containsDate="1" containsString="0" minDate="2015-03-17T00:00:00" maxDate="2015-03-18T00:00:00"/>
    </cacheField>
    <cacheField name="DATA TÉRMINO" numFmtId="14">
      <sharedItems containsSemiMixedTypes="0" containsNonDate="0" containsDate="1" containsString="0" minDate="2015-03-15T00:00:00" maxDate="2015-04-12T00:00:00" count="9">
        <d v="2015-04-11T00:00:00"/>
        <d v="2015-03-22T00:00:00"/>
        <d v="2015-03-20T00:00:00"/>
        <d v="2015-03-18T00:00:00"/>
        <d v="2015-03-16T00:00:00"/>
        <d v="2015-03-19T00:00:00"/>
        <d v="2015-03-15T00:00:00"/>
        <d v="2015-03-17T00:00:00"/>
        <d v="2015-03-21T00:00:00"/>
      </sharedItems>
    </cacheField>
    <cacheField name="REAL DATA TÉRMINO" numFmtId="14">
      <sharedItems containsSemiMixedTypes="0" containsNonDate="0" containsDate="1" containsString="0" minDate="2015-03-17T00:00:00" maxDate="2015-04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28"/>
    <n v="30"/>
    <n v="0.31873333333333342"/>
    <d v="2015-03-15T00:00:00"/>
    <d v="2015-03-17T00:00:00"/>
    <x v="0"/>
    <d v="2015-04-15T00:00:00"/>
    <m/>
  </r>
  <r>
    <x v="1"/>
    <x v="1"/>
    <n v="8"/>
    <n v="20"/>
    <n v="0.53750000000000009"/>
    <d v="2015-03-15T00:00:00"/>
    <d v="2015-03-17T00:00:00"/>
    <x v="1"/>
    <d v="2015-04-05T00:00:00"/>
    <m/>
  </r>
  <r>
    <x v="2"/>
    <x v="2"/>
    <n v="6"/>
    <n v="20"/>
    <n v="0.9"/>
    <d v="2015-03-15T00:00:00"/>
    <d v="2015-03-17T00:00:00"/>
    <x v="2"/>
    <d v="2015-04-05T00:00:00"/>
    <s v="Em atraso"/>
  </r>
  <r>
    <x v="3"/>
    <x v="3"/>
    <n v="4"/>
    <n v="5"/>
    <n v="0.35"/>
    <d v="2015-03-15T00:00:00"/>
    <d v="2015-03-17T00:00:00"/>
    <x v="3"/>
    <d v="2015-03-21T00:00:00"/>
    <s v="Em atraso"/>
  </r>
  <r>
    <x v="4"/>
    <x v="4"/>
    <n v="8"/>
    <n v="6"/>
    <n v="0.1"/>
    <d v="2015-03-15T00:00:00"/>
    <d v="2015-03-17T00:00:00"/>
    <x v="1"/>
    <d v="2015-03-22T00:00:00"/>
    <s v="Em atraso"/>
  </r>
  <r>
    <x v="5"/>
    <x v="5"/>
    <n v="2"/>
    <n v="20"/>
    <n v="0.8"/>
    <d v="2015-03-15T00:00:00"/>
    <d v="2015-03-17T00:00:00"/>
    <x v="4"/>
    <d v="2015-04-05T00:00:00"/>
    <s v="Em atraso"/>
  </r>
  <r>
    <x v="6"/>
    <x v="6"/>
    <n v="5"/>
    <n v="8"/>
    <n v="0.57500000000000007"/>
    <d v="2015-03-15T00:00:00"/>
    <d v="2015-03-17T00:00:00"/>
    <x v="5"/>
    <d v="2015-03-24T00:00:00"/>
    <m/>
  </r>
  <r>
    <x v="7"/>
    <x v="7"/>
    <n v="4"/>
    <n v="3"/>
    <n v="0.5"/>
    <d v="2015-03-15T00:00:00"/>
    <d v="2015-03-17T00:00:00"/>
    <x v="3"/>
    <d v="2015-03-19T00:00:00"/>
    <s v="Em atraso"/>
  </r>
  <r>
    <x v="8"/>
    <x v="8"/>
    <n v="2"/>
    <n v="5"/>
    <n v="0.6"/>
    <d v="2015-03-15T00:00:00"/>
    <d v="2015-03-17T00:00:00"/>
    <x v="4"/>
    <d v="2015-03-21T00:00:00"/>
    <s v="Em atraso"/>
  </r>
  <r>
    <x v="9"/>
    <x v="9"/>
    <n v="2"/>
    <n v="6"/>
    <n v="0.75"/>
    <d v="2015-03-15T00:00:00"/>
    <d v="2015-03-17T00:00:00"/>
    <x v="4"/>
    <d v="2015-03-22T00:00:00"/>
    <s v="Em atraso"/>
  </r>
  <r>
    <x v="10"/>
    <x v="10"/>
    <n v="5"/>
    <n v="7"/>
    <n v="1"/>
    <d v="2015-03-15T00:00:00"/>
    <d v="2015-03-17T00:00:00"/>
    <x v="5"/>
    <d v="2015-03-23T00:00:00"/>
    <s v="Concluído"/>
  </r>
  <r>
    <x v="11"/>
    <x v="11"/>
    <n v="1"/>
    <n v="8"/>
    <n v="0.6"/>
    <d v="2015-03-15T00:00:00"/>
    <d v="2015-03-17T00:00:00"/>
    <x v="6"/>
    <d v="2015-03-24T00:00:00"/>
    <s v="Em atraso"/>
  </r>
  <r>
    <x v="12"/>
    <x v="12"/>
    <n v="3"/>
    <n v="3"/>
    <n v="0"/>
    <d v="2015-03-15T00:00:00"/>
    <d v="2015-03-17T00:00:00"/>
    <x v="7"/>
    <d v="2015-03-19T00:00:00"/>
    <s v="Em atraso"/>
  </r>
  <r>
    <x v="13"/>
    <x v="13"/>
    <n v="5"/>
    <n v="5"/>
    <n v="0.20250000000000001"/>
    <d v="2015-03-15T00:00:00"/>
    <d v="2015-03-17T00:00:00"/>
    <x v="5"/>
    <d v="2015-03-21T00:00:00"/>
    <m/>
  </r>
  <r>
    <x v="14"/>
    <x v="14"/>
    <n v="3"/>
    <n v="1"/>
    <n v="0"/>
    <d v="2015-03-15T00:00:00"/>
    <d v="2015-03-17T00:00:00"/>
    <x v="7"/>
    <d v="2015-03-17T00:00:00"/>
    <s v="Em atraso"/>
  </r>
  <r>
    <x v="15"/>
    <x v="15"/>
    <n v="4"/>
    <n v="5"/>
    <n v="0.01"/>
    <d v="2015-03-15T00:00:00"/>
    <d v="2015-03-17T00:00:00"/>
    <x v="3"/>
    <d v="2015-03-21T00:00:00"/>
    <s v="Em atraso"/>
  </r>
  <r>
    <x v="16"/>
    <x v="4"/>
    <n v="5"/>
    <n v="3"/>
    <n v="0.8"/>
    <d v="2015-03-15T00:00:00"/>
    <d v="2015-03-17T00:00:00"/>
    <x v="5"/>
    <d v="2015-03-19T00:00:00"/>
    <s v="Em atraso"/>
  </r>
  <r>
    <x v="17"/>
    <x v="5"/>
    <n v="2"/>
    <n v="5"/>
    <n v="0"/>
    <d v="2015-03-15T00:00:00"/>
    <d v="2015-03-17T00:00:00"/>
    <x v="4"/>
    <d v="2015-03-21T00:00:00"/>
    <s v="Em atraso"/>
  </r>
  <r>
    <x v="18"/>
    <x v="16"/>
    <n v="8"/>
    <n v="8"/>
    <n v="0.11200000000000002"/>
    <d v="2015-03-15T00:00:00"/>
    <d v="2015-03-17T00:00:00"/>
    <x v="1"/>
    <d v="2015-03-24T00:00:00"/>
    <m/>
  </r>
  <r>
    <x v="19"/>
    <x v="17"/>
    <n v="1"/>
    <n v="5"/>
    <n v="0"/>
    <d v="2015-03-15T00:00:00"/>
    <d v="2015-03-17T00:00:00"/>
    <x v="6"/>
    <d v="2015-03-21T00:00:00"/>
    <s v="Em atraso"/>
  </r>
  <r>
    <x v="20"/>
    <x v="18"/>
    <n v="5"/>
    <n v="6"/>
    <n v="0"/>
    <d v="2015-03-15T00:00:00"/>
    <d v="2015-03-17T00:00:00"/>
    <x v="5"/>
    <d v="2015-03-22T00:00:00"/>
    <s v="Em atraso"/>
  </r>
  <r>
    <x v="21"/>
    <x v="19"/>
    <n v="8"/>
    <n v="2"/>
    <n v="0.44"/>
    <d v="2015-03-15T00:00:00"/>
    <d v="2015-03-17T00:00:00"/>
    <x v="1"/>
    <d v="2015-03-18T00:00:00"/>
    <s v="Em atraso"/>
  </r>
  <r>
    <x v="22"/>
    <x v="4"/>
    <n v="7"/>
    <n v="3"/>
    <n v="0"/>
    <d v="2015-03-15T00:00:00"/>
    <d v="2015-03-17T00:00:00"/>
    <x v="8"/>
    <d v="2015-03-19T00:00:00"/>
    <s v="Em atraso"/>
  </r>
  <r>
    <x v="23"/>
    <x v="5"/>
    <n v="4"/>
    <n v="8"/>
    <n v="0.12"/>
    <d v="2015-03-15T00:00:00"/>
    <d v="2015-03-17T00:00:00"/>
    <x v="3"/>
    <d v="2015-03-24T00:00:00"/>
    <s v="Em atraso"/>
  </r>
  <r>
    <x v="24"/>
    <x v="20"/>
    <n v="28"/>
    <n v="30"/>
    <n v="0.16666666666666666"/>
    <d v="2015-03-15T00:00:00"/>
    <d v="2015-03-17T00:00:00"/>
    <x v="0"/>
    <d v="2015-04-15T00:00:00"/>
    <m/>
  </r>
  <r>
    <x v="25"/>
    <x v="21"/>
    <n v="8"/>
    <n v="5"/>
    <n v="0"/>
    <d v="2015-03-15T00:00:00"/>
    <d v="2015-03-17T00:00:00"/>
    <x v="1"/>
    <d v="2015-03-21T00:00:00"/>
    <s v="Em atraso"/>
  </r>
  <r>
    <x v="26"/>
    <x v="21"/>
    <n v="8"/>
    <n v="5"/>
    <n v="0"/>
    <d v="2015-03-15T00:00:00"/>
    <d v="2015-03-17T00:00:00"/>
    <x v="1"/>
    <d v="2015-03-21T00:00:00"/>
    <s v="Em atraso"/>
  </r>
  <r>
    <x v="27"/>
    <x v="22"/>
    <n v="28"/>
    <n v="30"/>
    <n v="0.5"/>
    <d v="2015-03-15T00:00:00"/>
    <d v="2015-03-17T00:00:00"/>
    <x v="0"/>
    <d v="2015-04-15T00:00:00"/>
    <s v="Em atras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n v="28"/>
    <n v="30"/>
    <x v="0"/>
    <x v="0"/>
    <d v="2015-03-17T00:00:00"/>
    <x v="0"/>
    <d v="2015-04-15T00:00:00"/>
    <x v="0"/>
    <m/>
    <x v="0"/>
  </r>
  <r>
    <x v="1"/>
    <x v="1"/>
    <n v="8"/>
    <n v="20"/>
    <x v="1"/>
    <x v="0"/>
    <d v="2015-03-17T00:00:00"/>
    <x v="1"/>
    <d v="2015-04-05T00:00:00"/>
    <x v="0"/>
    <m/>
    <x v="0"/>
  </r>
  <r>
    <x v="2"/>
    <x v="2"/>
    <n v="6"/>
    <n v="20"/>
    <x v="2"/>
    <x v="0"/>
    <d v="2015-03-17T00:00:00"/>
    <x v="2"/>
    <d v="2015-04-05T00:00:00"/>
    <x v="1"/>
    <s v="Sim"/>
    <x v="1"/>
  </r>
  <r>
    <x v="3"/>
    <x v="3"/>
    <n v="4"/>
    <n v="5"/>
    <x v="3"/>
    <x v="0"/>
    <d v="2015-03-17T00:00:00"/>
    <x v="3"/>
    <d v="2015-03-21T00:00:00"/>
    <x v="1"/>
    <s v="Não"/>
    <x v="2"/>
  </r>
  <r>
    <x v="4"/>
    <x v="4"/>
    <n v="8"/>
    <n v="6"/>
    <x v="4"/>
    <x v="0"/>
    <d v="2015-03-17T00:00:00"/>
    <x v="1"/>
    <d v="2015-03-22T00:00:00"/>
    <x v="1"/>
    <s v="Não"/>
    <x v="0"/>
  </r>
  <r>
    <x v="5"/>
    <x v="5"/>
    <n v="2"/>
    <n v="20"/>
    <x v="5"/>
    <x v="0"/>
    <d v="2015-03-17T00:00:00"/>
    <x v="4"/>
    <d v="2015-04-05T00:00:00"/>
    <x v="1"/>
    <s v="Não"/>
    <x v="0"/>
  </r>
  <r>
    <x v="6"/>
    <x v="6"/>
    <n v="5"/>
    <n v="8"/>
    <x v="6"/>
    <x v="0"/>
    <d v="2015-03-17T00:00:00"/>
    <x v="5"/>
    <d v="2015-03-24T00:00:00"/>
    <x v="0"/>
    <m/>
    <x v="0"/>
  </r>
  <r>
    <x v="7"/>
    <x v="7"/>
    <n v="4"/>
    <n v="3"/>
    <x v="7"/>
    <x v="0"/>
    <d v="2015-03-17T00:00:00"/>
    <x v="3"/>
    <d v="2015-03-19T00:00:00"/>
    <x v="1"/>
    <s v="Não"/>
    <x v="0"/>
  </r>
  <r>
    <x v="8"/>
    <x v="8"/>
    <n v="2"/>
    <n v="5"/>
    <x v="8"/>
    <x v="0"/>
    <d v="2015-03-17T00:00:00"/>
    <x v="4"/>
    <d v="2015-03-21T00:00:00"/>
    <x v="1"/>
    <s v="Não"/>
    <x v="0"/>
  </r>
  <r>
    <x v="9"/>
    <x v="9"/>
    <n v="2"/>
    <n v="6"/>
    <x v="9"/>
    <x v="0"/>
    <d v="2015-03-17T00:00:00"/>
    <x v="4"/>
    <d v="2015-03-22T00:00:00"/>
    <x v="1"/>
    <s v="Não"/>
    <x v="0"/>
  </r>
  <r>
    <x v="10"/>
    <x v="10"/>
    <n v="5"/>
    <n v="7"/>
    <x v="10"/>
    <x v="0"/>
    <d v="2015-03-17T00:00:00"/>
    <x v="5"/>
    <d v="2015-03-23T00:00:00"/>
    <x v="2"/>
    <s v="Sim"/>
    <x v="0"/>
  </r>
  <r>
    <x v="11"/>
    <x v="11"/>
    <n v="1"/>
    <n v="8"/>
    <x v="8"/>
    <x v="0"/>
    <d v="2015-03-17T00:00:00"/>
    <x v="6"/>
    <d v="2015-03-24T00:00:00"/>
    <x v="1"/>
    <s v="Não"/>
    <x v="0"/>
  </r>
  <r>
    <x v="12"/>
    <x v="12"/>
    <n v="3"/>
    <n v="3"/>
    <x v="11"/>
    <x v="0"/>
    <d v="2015-03-17T00:00:00"/>
    <x v="7"/>
    <d v="2015-03-19T00:00:00"/>
    <x v="1"/>
    <s v="Não"/>
    <x v="0"/>
  </r>
  <r>
    <x v="13"/>
    <x v="13"/>
    <n v="5"/>
    <n v="5"/>
    <x v="12"/>
    <x v="0"/>
    <d v="2015-03-17T00:00:00"/>
    <x v="5"/>
    <d v="2015-03-21T00:00:00"/>
    <x v="0"/>
    <m/>
    <x v="0"/>
  </r>
  <r>
    <x v="14"/>
    <x v="14"/>
    <n v="3"/>
    <n v="1"/>
    <x v="11"/>
    <x v="0"/>
    <d v="2015-03-17T00:00:00"/>
    <x v="7"/>
    <d v="2015-03-17T00:00:00"/>
    <x v="1"/>
    <s v="Sim"/>
    <x v="0"/>
  </r>
  <r>
    <x v="15"/>
    <x v="15"/>
    <n v="4"/>
    <n v="5"/>
    <x v="13"/>
    <x v="0"/>
    <d v="2015-03-17T00:00:00"/>
    <x v="3"/>
    <d v="2015-03-21T00:00:00"/>
    <x v="1"/>
    <s v="Não"/>
    <x v="0"/>
  </r>
  <r>
    <x v="16"/>
    <x v="4"/>
    <n v="5"/>
    <n v="3"/>
    <x v="5"/>
    <x v="0"/>
    <d v="2015-03-17T00:00:00"/>
    <x v="5"/>
    <d v="2015-03-19T00:00:00"/>
    <x v="1"/>
    <s v="Não"/>
    <x v="0"/>
  </r>
  <r>
    <x v="17"/>
    <x v="5"/>
    <n v="2"/>
    <n v="5"/>
    <x v="11"/>
    <x v="0"/>
    <d v="2015-03-17T00:00:00"/>
    <x v="4"/>
    <d v="2015-03-21T00:00:00"/>
    <x v="1"/>
    <s v="Não"/>
    <x v="0"/>
  </r>
  <r>
    <x v="18"/>
    <x v="16"/>
    <n v="8"/>
    <n v="8"/>
    <x v="14"/>
    <x v="0"/>
    <d v="2015-03-17T00:00:00"/>
    <x v="1"/>
    <d v="2015-03-24T00:00:00"/>
    <x v="0"/>
    <m/>
    <x v="0"/>
  </r>
  <r>
    <x v="19"/>
    <x v="17"/>
    <n v="1"/>
    <n v="5"/>
    <x v="11"/>
    <x v="0"/>
    <d v="2015-03-17T00:00:00"/>
    <x v="6"/>
    <d v="2015-03-21T00:00:00"/>
    <x v="1"/>
    <s v="Não"/>
    <x v="0"/>
  </r>
  <r>
    <x v="20"/>
    <x v="18"/>
    <n v="5"/>
    <n v="6"/>
    <x v="11"/>
    <x v="0"/>
    <d v="2015-03-17T00:00:00"/>
    <x v="5"/>
    <d v="2015-03-22T00:00:00"/>
    <x v="1"/>
    <s v="Não"/>
    <x v="0"/>
  </r>
  <r>
    <x v="21"/>
    <x v="19"/>
    <n v="8"/>
    <n v="2"/>
    <x v="15"/>
    <x v="0"/>
    <d v="2015-03-17T00:00:00"/>
    <x v="1"/>
    <d v="2015-03-18T00:00:00"/>
    <x v="1"/>
    <s v="Não"/>
    <x v="0"/>
  </r>
  <r>
    <x v="22"/>
    <x v="4"/>
    <n v="7"/>
    <n v="3"/>
    <x v="11"/>
    <x v="0"/>
    <d v="2015-03-17T00:00:00"/>
    <x v="8"/>
    <d v="2015-03-19T00:00:00"/>
    <x v="1"/>
    <s v="Não"/>
    <x v="0"/>
  </r>
  <r>
    <x v="23"/>
    <x v="5"/>
    <n v="4"/>
    <n v="8"/>
    <x v="16"/>
    <x v="0"/>
    <d v="2015-03-17T00:00:00"/>
    <x v="3"/>
    <d v="2015-03-24T00:00:00"/>
    <x v="1"/>
    <s v="Não"/>
    <x v="0"/>
  </r>
  <r>
    <x v="24"/>
    <x v="20"/>
    <n v="28"/>
    <n v="30"/>
    <x v="17"/>
    <x v="0"/>
    <d v="2015-03-17T00:00:00"/>
    <x v="0"/>
    <d v="2015-04-15T00:00:00"/>
    <x v="0"/>
    <m/>
    <x v="0"/>
  </r>
  <r>
    <x v="25"/>
    <x v="21"/>
    <n v="8"/>
    <n v="5"/>
    <x v="11"/>
    <x v="0"/>
    <d v="2015-03-17T00:00:00"/>
    <x v="1"/>
    <d v="2015-03-21T00:00:00"/>
    <x v="1"/>
    <s v="Não"/>
    <x v="0"/>
  </r>
  <r>
    <x v="26"/>
    <x v="21"/>
    <n v="8"/>
    <n v="5"/>
    <x v="11"/>
    <x v="0"/>
    <d v="2015-03-17T00:00:00"/>
    <x v="1"/>
    <d v="2015-03-21T00:00:00"/>
    <x v="1"/>
    <s v="Não"/>
    <x v="0"/>
  </r>
  <r>
    <x v="27"/>
    <x v="22"/>
    <n v="28"/>
    <n v="30"/>
    <x v="7"/>
    <x v="0"/>
    <d v="2015-03-17T00:00:00"/>
    <x v="0"/>
    <d v="2015-04-15T00:00:00"/>
    <x v="1"/>
    <s v="Sim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s v="Projeto XPTO - Cronograma - V1.00"/>
    <x v="0"/>
    <x v="0"/>
    <n v="0.31873333333333342"/>
    <d v="2015-03-15T00:00:00"/>
    <d v="2015-03-17T00:00:00"/>
    <x v="0"/>
    <d v="2015-04-15T00:00:00"/>
  </r>
  <r>
    <x v="1"/>
    <s v="Iniciação"/>
    <x v="1"/>
    <x v="1"/>
    <n v="0.53750000000000009"/>
    <d v="2015-03-15T00:00:00"/>
    <d v="2015-03-17T00:00:00"/>
    <x v="1"/>
    <d v="2015-04-05T00:00:00"/>
  </r>
  <r>
    <x v="2"/>
    <s v="Levantar Requisitos do Projeto"/>
    <x v="2"/>
    <x v="1"/>
    <n v="0.9"/>
    <d v="2015-03-15T00:00:00"/>
    <d v="2015-03-17T00:00:00"/>
    <x v="2"/>
    <d v="2015-04-05T00:00:00"/>
  </r>
  <r>
    <x v="3"/>
    <s v="Verificar Premissas e Restrições do Projeto"/>
    <x v="3"/>
    <x v="2"/>
    <n v="0.35"/>
    <d v="2015-03-15T00:00:00"/>
    <d v="2015-03-17T00:00:00"/>
    <x v="3"/>
    <d v="2015-03-21T00:00:00"/>
  </r>
  <r>
    <x v="4"/>
    <s v="Atividade 03"/>
    <x v="1"/>
    <x v="3"/>
    <n v="0.1"/>
    <d v="2015-03-15T00:00:00"/>
    <d v="2015-03-17T00:00:00"/>
    <x v="1"/>
    <d v="2015-03-22T00:00:00"/>
  </r>
  <r>
    <x v="5"/>
    <s v="Atividade 04"/>
    <x v="4"/>
    <x v="1"/>
    <n v="0.8"/>
    <d v="2015-03-15T00:00:00"/>
    <d v="2015-03-17T00:00:00"/>
    <x v="4"/>
    <d v="2015-04-05T00:00:00"/>
  </r>
  <r>
    <x v="6"/>
    <s v="Planejamento"/>
    <x v="5"/>
    <x v="4"/>
    <n v="0.57500000000000007"/>
    <d v="2015-03-15T00:00:00"/>
    <d v="2015-03-17T00:00:00"/>
    <x v="5"/>
    <d v="2015-03-24T00:00:00"/>
  </r>
  <r>
    <x v="7"/>
    <s v="Criar Declaração de Escopo"/>
    <x v="3"/>
    <x v="5"/>
    <n v="0.5"/>
    <d v="2015-03-15T00:00:00"/>
    <d v="2015-03-17T00:00:00"/>
    <x v="3"/>
    <d v="2015-03-19T00:00:00"/>
  </r>
  <r>
    <x v="8"/>
    <s v="Criar EAP (WBS)"/>
    <x v="4"/>
    <x v="2"/>
    <n v="0.6"/>
    <d v="2015-03-15T00:00:00"/>
    <d v="2015-03-17T00:00:00"/>
    <x v="4"/>
    <d v="2015-03-21T00:00:00"/>
  </r>
  <r>
    <x v="9"/>
    <s v="Levantar RH"/>
    <x v="4"/>
    <x v="3"/>
    <n v="0.75"/>
    <d v="2015-03-15T00:00:00"/>
    <d v="2015-03-17T00:00:00"/>
    <x v="4"/>
    <d v="2015-03-22T00:00:00"/>
  </r>
  <r>
    <x v="10"/>
    <s v="Criar Cronograma"/>
    <x v="5"/>
    <x v="6"/>
    <n v="1"/>
    <d v="2015-03-15T00:00:00"/>
    <d v="2015-03-17T00:00:00"/>
    <x v="5"/>
    <d v="2015-03-23T00:00:00"/>
  </r>
  <r>
    <x v="11"/>
    <s v="Atividade 05"/>
    <x v="6"/>
    <x v="4"/>
    <n v="0.6"/>
    <d v="2015-03-15T00:00:00"/>
    <d v="2015-03-17T00:00:00"/>
    <x v="6"/>
    <d v="2015-03-24T00:00:00"/>
  </r>
  <r>
    <x v="12"/>
    <s v="Atividade 06"/>
    <x v="7"/>
    <x v="5"/>
    <n v="0"/>
    <d v="2015-03-15T00:00:00"/>
    <d v="2015-03-17T00:00:00"/>
    <x v="7"/>
    <d v="2015-03-19T00:00:00"/>
  </r>
  <r>
    <x v="13"/>
    <s v="Execução"/>
    <x v="5"/>
    <x v="2"/>
    <n v="0.20250000000000001"/>
    <d v="2015-03-15T00:00:00"/>
    <d v="2015-03-17T00:00:00"/>
    <x v="5"/>
    <d v="2015-03-21T00:00:00"/>
  </r>
  <r>
    <x v="14"/>
    <s v="Realizar KickOff"/>
    <x v="7"/>
    <x v="7"/>
    <n v="0"/>
    <d v="2015-03-15T00:00:00"/>
    <d v="2015-03-17T00:00:00"/>
    <x v="7"/>
    <d v="2015-03-17T00:00:00"/>
  </r>
  <r>
    <x v="15"/>
    <s v="Mobilizar Equipe do Projeto"/>
    <x v="3"/>
    <x v="2"/>
    <n v="0.01"/>
    <d v="2015-03-15T00:00:00"/>
    <d v="2015-03-17T00:00:00"/>
    <x v="3"/>
    <d v="2015-03-21T00:00:00"/>
  </r>
  <r>
    <x v="16"/>
    <s v="Atividade 03"/>
    <x v="5"/>
    <x v="5"/>
    <n v="0.8"/>
    <d v="2015-03-15T00:00:00"/>
    <d v="2015-03-17T00:00:00"/>
    <x v="5"/>
    <d v="2015-03-19T00:00:00"/>
  </r>
  <r>
    <x v="17"/>
    <s v="Atividade 04"/>
    <x v="4"/>
    <x v="2"/>
    <n v="0"/>
    <d v="2015-03-15T00:00:00"/>
    <d v="2015-03-17T00:00:00"/>
    <x v="4"/>
    <d v="2015-03-21T00:00:00"/>
  </r>
  <r>
    <x v="18"/>
    <s v="Monitoramento e Controle"/>
    <x v="1"/>
    <x v="4"/>
    <n v="0.11200000000000002"/>
    <d v="2015-03-15T00:00:00"/>
    <d v="2015-03-17T00:00:00"/>
    <x v="1"/>
    <d v="2015-03-24T00:00:00"/>
  </r>
  <r>
    <x v="19"/>
    <s v="Controlar RH"/>
    <x v="6"/>
    <x v="2"/>
    <n v="0"/>
    <d v="2015-03-15T00:00:00"/>
    <d v="2015-03-17T00:00:00"/>
    <x v="6"/>
    <d v="2015-03-21T00:00:00"/>
  </r>
  <r>
    <x v="20"/>
    <s v="Monitorar Cronograma"/>
    <x v="5"/>
    <x v="3"/>
    <n v="0"/>
    <d v="2015-03-15T00:00:00"/>
    <d v="2015-03-17T00:00:00"/>
    <x v="5"/>
    <d v="2015-03-22T00:00:00"/>
  </r>
  <r>
    <x v="21"/>
    <s v="Controlar Fluxo de Caixa"/>
    <x v="1"/>
    <x v="8"/>
    <n v="0.44"/>
    <d v="2015-03-15T00:00:00"/>
    <d v="2015-03-17T00:00:00"/>
    <x v="1"/>
    <d v="2015-03-18T00:00:00"/>
  </r>
  <r>
    <x v="22"/>
    <s v="Atividade 03"/>
    <x v="8"/>
    <x v="5"/>
    <n v="0"/>
    <d v="2015-03-15T00:00:00"/>
    <d v="2015-03-17T00:00:00"/>
    <x v="8"/>
    <d v="2015-03-19T00:00:00"/>
  </r>
  <r>
    <x v="23"/>
    <s v="Atividade 04"/>
    <x v="3"/>
    <x v="4"/>
    <n v="0.12"/>
    <d v="2015-03-15T00:00:00"/>
    <d v="2015-03-17T00:00:00"/>
    <x v="3"/>
    <d v="2015-03-24T00:00:00"/>
  </r>
  <r>
    <x v="24"/>
    <s v="Encerramento"/>
    <x v="0"/>
    <x v="0"/>
    <n v="0.16666666666666666"/>
    <d v="2015-03-15T00:00:00"/>
    <d v="2015-03-17T00:00:00"/>
    <x v="0"/>
    <d v="2015-04-15T00:00:00"/>
  </r>
  <r>
    <x v="25"/>
    <s v="Relatório de Lições Aprendidas"/>
    <x v="1"/>
    <x v="2"/>
    <n v="0"/>
    <d v="2015-03-15T00:00:00"/>
    <d v="2015-03-17T00:00:00"/>
    <x v="1"/>
    <d v="2015-03-21T00:00:00"/>
  </r>
  <r>
    <x v="26"/>
    <s v="Relatório de Lições Aprendidas"/>
    <x v="1"/>
    <x v="2"/>
    <n v="0"/>
    <d v="2015-03-15T00:00:00"/>
    <d v="2015-03-17T00:00:00"/>
    <x v="1"/>
    <d v="2015-03-21T00:00:00"/>
  </r>
  <r>
    <x v="27"/>
    <s v="Entregar Projeto (Essa deverá ser sempre a última linha)"/>
    <x v="0"/>
    <x v="0"/>
    <n v="0.5"/>
    <d v="2015-03-15T00:00:00"/>
    <d v="2015-03-17T00:00:00"/>
    <x v="0"/>
    <d v="2015-04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5" indent="0" compact="0" compactData="0" gridDropZones="1" multipleFieldFilters="0">
  <location ref="G26:M48" firstHeaderRow="2" firstDataRow="2" firstDataCol="6" rowPageCount="1" colPageCount="1"/>
  <pivotFields count="12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23">
        <item x="4"/>
        <item x="5"/>
        <item x="11"/>
        <item x="12"/>
        <item x="19"/>
        <item x="17"/>
        <item x="10"/>
        <item x="7"/>
        <item x="8"/>
        <item x="20"/>
        <item x="13"/>
        <item x="1"/>
        <item x="2"/>
        <item x="9"/>
        <item x="15"/>
        <item x="16"/>
        <item x="18"/>
        <item x="6"/>
        <item x="0"/>
        <item x="14"/>
        <item x="21"/>
        <item x="3"/>
        <item x="22"/>
      </items>
    </pivotField>
    <pivotField dataField="1" compact="0" outline="0" showAll="0" defaultSubtotal="0"/>
    <pivotField compact="0" outline="0" showAll="0"/>
    <pivotField name="% CONCLUÍDO" axis="axisRow" compact="0" numFmtId="9" outline="0" showAll="0" defaultSubtotal="0">
      <items count="18">
        <item x="11"/>
        <item x="13"/>
        <item x="4"/>
        <item x="14"/>
        <item x="16"/>
        <item x="17"/>
        <item x="12"/>
        <item x="0"/>
        <item x="3"/>
        <item x="15"/>
        <item x="7"/>
        <item x="1"/>
        <item x="6"/>
        <item x="8"/>
        <item x="9"/>
        <item x="5"/>
        <item x="2"/>
        <item x="10"/>
      </items>
    </pivotField>
    <pivotField axis="axisRow" compact="0" numFmtId="14" outline="0" showAll="0" defaultSubtotal="0">
      <items count="1">
        <item x="0"/>
      </items>
    </pivotField>
    <pivotField compact="0" numFmtId="14" outline="0" showAll="0"/>
    <pivotField axis="axisRow" compact="0" numFmtId="14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compact="0" numFmtId="14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</pivotFields>
  <rowFields count="6">
    <field x="0"/>
    <field x="1"/>
    <field x="5"/>
    <field x="7"/>
    <field x="4"/>
    <field x="11"/>
  </rowFields>
  <rowItems count="21">
    <i>
      <x v="2"/>
      <x v="12"/>
      <x/>
      <x v="5"/>
      <x v="16"/>
      <x/>
    </i>
    <i>
      <x v="3"/>
      <x v="21"/>
      <x/>
      <x v="3"/>
      <x v="8"/>
      <x v="1"/>
    </i>
    <i>
      <x v="4"/>
      <x/>
      <x/>
      <x v="7"/>
      <x v="2"/>
      <x v="2"/>
    </i>
    <i>
      <x v="5"/>
      <x v="1"/>
      <x/>
      <x v="1"/>
      <x v="15"/>
      <x v="2"/>
    </i>
    <i>
      <x v="7"/>
      <x v="7"/>
      <x/>
      <x v="3"/>
      <x v="10"/>
      <x v="2"/>
    </i>
    <i>
      <x v="8"/>
      <x v="8"/>
      <x/>
      <x v="1"/>
      <x v="13"/>
      <x v="2"/>
    </i>
    <i>
      <x v="9"/>
      <x v="13"/>
      <x/>
      <x v="1"/>
      <x v="14"/>
      <x v="2"/>
    </i>
    <i>
      <x v="11"/>
      <x v="2"/>
      <x/>
      <x/>
      <x v="13"/>
      <x v="2"/>
    </i>
    <i>
      <x v="12"/>
      <x v="3"/>
      <x/>
      <x v="2"/>
      <x/>
      <x v="2"/>
    </i>
    <i>
      <x v="14"/>
      <x v="19"/>
      <x/>
      <x v="2"/>
      <x/>
      <x v="2"/>
    </i>
    <i>
      <x v="15"/>
      <x v="14"/>
      <x/>
      <x v="3"/>
      <x v="1"/>
      <x v="2"/>
    </i>
    <i>
      <x v="16"/>
      <x/>
      <x/>
      <x v="4"/>
      <x v="15"/>
      <x v="2"/>
    </i>
    <i>
      <x v="17"/>
      <x v="1"/>
      <x/>
      <x v="1"/>
      <x/>
      <x v="2"/>
    </i>
    <i>
      <x v="19"/>
      <x v="5"/>
      <x/>
      <x/>
      <x/>
      <x v="2"/>
    </i>
    <i>
      <x v="20"/>
      <x v="16"/>
      <x/>
      <x v="4"/>
      <x/>
      <x v="2"/>
    </i>
    <i>
      <x v="21"/>
      <x v="4"/>
      <x/>
      <x v="7"/>
      <x v="9"/>
      <x v="2"/>
    </i>
    <i>
      <x v="22"/>
      <x/>
      <x/>
      <x v="6"/>
      <x/>
      <x v="2"/>
    </i>
    <i>
      <x v="23"/>
      <x v="1"/>
      <x/>
      <x v="3"/>
      <x v="4"/>
      <x v="2"/>
    </i>
    <i>
      <x v="25"/>
      <x v="20"/>
      <x/>
      <x v="7"/>
      <x/>
      <x v="2"/>
    </i>
    <i>
      <x v="26"/>
      <x v="20"/>
      <x/>
      <x v="7"/>
      <x/>
      <x v="2"/>
    </i>
    <i>
      <x v="27"/>
      <x v="22"/>
      <x/>
      <x v="8"/>
      <x v="10"/>
      <x v="2"/>
    </i>
  </rowItems>
  <colItems count="1">
    <i/>
  </colItems>
  <pageFields count="1">
    <pageField fld="9" item="1" hier="-1"/>
  </pageFields>
  <dataFields count="1">
    <dataField name="Soma de DURAÇÃO" fld="2" baseField="0" baseItem="0"/>
  </dataFields>
  <formats count="89">
    <format dxfId="441">
      <pivotArea outline="0" collapsedLevelsAreSubtotals="1" fieldPosition="0"/>
    </format>
    <format dxfId="440">
      <pivotArea dataOnly="0" labelOnly="1" grandRow="1" outline="0" fieldPosition="0"/>
    </format>
    <format dxfId="439">
      <pivotArea dataOnly="0" labelOnly="1" grandRow="1" outline="0" offset="A256" fieldPosition="0"/>
    </format>
    <format dxfId="438">
      <pivotArea field="9" type="button" dataOnly="0" labelOnly="1" outline="0" axis="axisPage" fieldPosition="0"/>
    </format>
    <format dxfId="437">
      <pivotArea dataOnly="0" labelOnly="1" outline="0" fieldPosition="0">
        <references count="1">
          <reference field="9" count="1">
            <x v="1"/>
          </reference>
        </references>
      </pivotArea>
    </format>
    <format dxfId="436">
      <pivotArea outline="0" collapsedLevelsAreSubtotals="1" fieldPosition="0"/>
    </format>
    <format dxfId="435">
      <pivotArea outline="0" collapsedLevelsAreSubtotals="1" fieldPosition="0"/>
    </format>
    <format dxfId="434">
      <pivotArea type="topRight" dataOnly="0" labelOnly="1" outline="0" fieldPosition="0"/>
    </format>
    <format dxfId="433">
      <pivotArea type="all" dataOnly="0" outline="0" fieldPosition="0"/>
    </format>
    <format dxfId="432">
      <pivotArea outline="0" collapsedLevelsAreSubtotals="1" fieldPosition="0"/>
    </format>
    <format dxfId="431">
      <pivotArea type="topRight" dataOnly="0" labelOnly="1" outline="0" fieldPosition="0"/>
    </format>
    <format dxfId="430">
      <pivotArea dataOnly="0" labelOnly="1" outline="0" fieldPosition="0">
        <references count="1">
          <reference field="0" count="21">
            <x v="2"/>
            <x v="3"/>
            <x v="4"/>
            <x v="5"/>
            <x v="7"/>
            <x v="8"/>
            <x v="9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429">
      <pivotArea dataOnly="0" labelOnly="1" outline="0" fieldPosition="0">
        <references count="2">
          <reference field="0" count="1" selected="0">
            <x v="2"/>
          </reference>
          <reference field="1" count="1">
            <x v="12"/>
          </reference>
        </references>
      </pivotArea>
    </format>
    <format dxfId="428">
      <pivotArea dataOnly="0" labelOnly="1" outline="0" fieldPosition="0">
        <references count="2">
          <reference field="0" count="1" selected="0">
            <x v="3"/>
          </reference>
          <reference field="1" count="1">
            <x v="21"/>
          </reference>
        </references>
      </pivotArea>
    </format>
    <format dxfId="427">
      <pivotArea dataOnly="0" labelOnly="1" outline="0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426">
      <pivotArea dataOnly="0" labelOnly="1" outline="0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425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424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423">
      <pivotArea dataOnly="0" labelOnly="1" outline="0" fieldPosition="0">
        <references count="2">
          <reference field="0" count="1" selected="0">
            <x v="9"/>
          </reference>
          <reference field="1" count="1">
            <x v="13"/>
          </reference>
        </references>
      </pivotArea>
    </format>
    <format dxfId="422">
      <pivotArea dataOnly="0" labelOnly="1" outline="0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421">
      <pivotArea dataOnly="0" labelOnly="1" outline="0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420">
      <pivotArea dataOnly="0" labelOnly="1" outline="0" fieldPosition="0">
        <references count="2">
          <reference field="0" count="1" selected="0">
            <x v="14"/>
          </reference>
          <reference field="1" count="1">
            <x v="19"/>
          </reference>
        </references>
      </pivotArea>
    </format>
    <format dxfId="419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418">
      <pivotArea dataOnly="0" labelOnly="1" outline="0" fieldPosition="0">
        <references count="2">
          <reference field="0" count="1" selected="0">
            <x v="16"/>
          </reference>
          <reference field="1" count="1">
            <x v="0"/>
          </reference>
        </references>
      </pivotArea>
    </format>
    <format dxfId="417">
      <pivotArea dataOnly="0" labelOnly="1" outline="0" fieldPosition="0">
        <references count="2">
          <reference field="0" count="1" selected="0">
            <x v="17"/>
          </reference>
          <reference field="1" count="1">
            <x v="1"/>
          </reference>
        </references>
      </pivotArea>
    </format>
    <format dxfId="416">
      <pivotArea dataOnly="0" labelOnly="1" outline="0" fieldPosition="0">
        <references count="2">
          <reference field="0" count="1" selected="0">
            <x v="19"/>
          </reference>
          <reference field="1" count="1">
            <x v="5"/>
          </reference>
        </references>
      </pivotArea>
    </format>
    <format dxfId="415">
      <pivotArea dataOnly="0" labelOnly="1" outline="0" fieldPosition="0">
        <references count="2">
          <reference field="0" count="1" selected="0">
            <x v="20"/>
          </reference>
          <reference field="1" count="1">
            <x v="16"/>
          </reference>
        </references>
      </pivotArea>
    </format>
    <format dxfId="414">
      <pivotArea dataOnly="0" labelOnly="1" outline="0" fieldPosition="0">
        <references count="2">
          <reference field="0" count="1" selected="0">
            <x v="21"/>
          </reference>
          <reference field="1" count="1">
            <x v="4"/>
          </reference>
        </references>
      </pivotArea>
    </format>
    <format dxfId="413">
      <pivotArea dataOnly="0" labelOnly="1" outline="0" fieldPosition="0">
        <references count="2">
          <reference field="0" count="1" selected="0">
            <x v="22"/>
          </reference>
          <reference field="1" count="1">
            <x v="0"/>
          </reference>
        </references>
      </pivotArea>
    </format>
    <format dxfId="412">
      <pivotArea dataOnly="0" labelOnly="1" outline="0" fieldPosition="0">
        <references count="2">
          <reference field="0" count="1" selected="0">
            <x v="23"/>
          </reference>
          <reference field="1" count="1">
            <x v="1"/>
          </reference>
        </references>
      </pivotArea>
    </format>
    <format dxfId="411">
      <pivotArea dataOnly="0" labelOnly="1" outline="0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410">
      <pivotArea dataOnly="0" labelOnly="1" outline="0" fieldPosition="0">
        <references count="2">
          <reference field="0" count="1" selected="0">
            <x v="27"/>
          </reference>
          <reference field="1" count="1">
            <x v="22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5" count="0"/>
        </references>
      </pivotArea>
    </format>
    <format dxfId="4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5" count="0" selected="0"/>
          <reference field="7" count="1">
            <x v="5"/>
          </reference>
        </references>
      </pivotArea>
    </format>
    <format dxfId="4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5" count="0" selected="0"/>
          <reference field="7" count="1">
            <x v="3"/>
          </reference>
        </references>
      </pivotArea>
    </format>
    <format dxfId="4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5" count="0" selected="0"/>
          <reference field="7" count="1">
            <x v="7"/>
          </reference>
        </references>
      </pivotArea>
    </format>
    <format dxfId="4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5" count="0" selected="0"/>
          <reference field="7" count="1">
            <x v="1"/>
          </reference>
        </references>
      </pivotArea>
    </format>
    <format dxfId="40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5" count="0" selected="0"/>
          <reference field="7" count="1">
            <x v="3"/>
          </reference>
        </references>
      </pivotArea>
    </format>
    <format dxfId="40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5" count="0" selected="0"/>
          <reference field="7" count="1">
            <x v="1"/>
          </reference>
        </references>
      </pivotArea>
    </format>
    <format dxfId="40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2"/>
          </reference>
          <reference field="5" count="0" selected="0"/>
          <reference field="7" count="1">
            <x v="0"/>
          </reference>
        </references>
      </pivotArea>
    </format>
    <format dxfId="40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5" count="0" selected="0"/>
          <reference field="7" count="1">
            <x v="2"/>
          </reference>
        </references>
      </pivotArea>
    </format>
    <format dxfId="400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4"/>
          </reference>
          <reference field="5" count="0" selected="0"/>
          <reference field="7" count="1">
            <x v="3"/>
          </reference>
        </references>
      </pivotArea>
    </format>
    <format dxfId="399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0"/>
          </reference>
          <reference field="5" count="0" selected="0"/>
          <reference field="7" count="1">
            <x v="4"/>
          </reference>
        </references>
      </pivotArea>
    </format>
    <format dxfId="398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"/>
          </reference>
          <reference field="5" count="0" selected="0"/>
          <reference field="7" count="1">
            <x v="1"/>
          </reference>
        </references>
      </pivotArea>
    </format>
    <format dxfId="397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5"/>
          </reference>
          <reference field="5" count="0" selected="0"/>
          <reference field="7" count="1">
            <x v="0"/>
          </reference>
        </references>
      </pivotArea>
    </format>
    <format dxfId="396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16"/>
          </reference>
          <reference field="5" count="0" selected="0"/>
          <reference field="7" count="1">
            <x v="4"/>
          </reference>
        </references>
      </pivotArea>
    </format>
    <format dxfId="395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4"/>
          </reference>
          <reference field="5" count="0" selected="0"/>
          <reference field="7" count="1">
            <x v="7"/>
          </reference>
        </references>
      </pivotArea>
    </format>
    <format dxfId="394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0"/>
          </reference>
          <reference field="5" count="0" selected="0"/>
          <reference field="7" count="1">
            <x v="6"/>
          </reference>
        </references>
      </pivotArea>
    </format>
    <format dxfId="393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1"/>
          </reference>
          <reference field="5" count="0" selected="0"/>
          <reference field="7" count="1">
            <x v="3"/>
          </reference>
        </references>
      </pivotArea>
    </format>
    <format dxfId="392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5" count="0" selected="0"/>
          <reference field="7" count="1">
            <x v="7"/>
          </reference>
        </references>
      </pivotArea>
    </format>
    <format dxfId="391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22"/>
          </reference>
          <reference field="5" count="0" selected="0"/>
          <reference field="7" count="1">
            <x v="8"/>
          </reference>
        </references>
      </pivotArea>
    </format>
    <format dxfId="39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4" count="1">
            <x v="16"/>
          </reference>
          <reference field="5" count="0" selected="0"/>
          <reference field="7" count="1" selected="0">
            <x v="5"/>
          </reference>
        </references>
      </pivotArea>
    </format>
    <format dxfId="3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4" count="1">
            <x v="8"/>
          </reference>
          <reference field="5" count="0" selected="0"/>
          <reference field="7" count="1" selected="0">
            <x v="3"/>
          </reference>
        </references>
      </pivotArea>
    </format>
    <format dxfId="38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4" count="1">
            <x v="2"/>
          </reference>
          <reference field="5" count="0" selected="0"/>
          <reference field="7" count="1" selected="0">
            <x v="7"/>
          </reference>
        </references>
      </pivotArea>
    </format>
    <format dxfId="38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4" count="1">
            <x v="15"/>
          </reference>
          <reference field="5" count="0" selected="0"/>
          <reference field="7" count="1" selected="0">
            <x v="1"/>
          </reference>
        </references>
      </pivotArea>
    </format>
    <format dxfId="386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4" count="1">
            <x v="10"/>
          </reference>
          <reference field="5" count="0" selected="0"/>
          <reference field="7" count="1" selected="0">
            <x v="3"/>
          </reference>
        </references>
      </pivotArea>
    </format>
    <format dxfId="385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8"/>
          </reference>
          <reference field="4" count="1">
            <x v="13"/>
          </reference>
          <reference field="5" count="0" selected="0"/>
          <reference field="7" count="1" selected="0">
            <x v="1"/>
          </reference>
        </references>
      </pivotArea>
    </format>
    <format dxfId="384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3"/>
          </reference>
          <reference field="4" count="1">
            <x v="14"/>
          </reference>
          <reference field="5" count="0" selected="0"/>
          <reference field="7" count="1" selected="0">
            <x v="1"/>
          </reference>
        </references>
      </pivotArea>
    </format>
    <format dxfId="383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2"/>
          </reference>
          <reference field="4" count="1">
            <x v="13"/>
          </reference>
          <reference field="5" count="0" selected="0"/>
          <reference field="7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3"/>
          </reference>
          <reference field="4" count="1">
            <x v="0"/>
          </reference>
          <reference field="5" count="0" selected="0"/>
          <reference field="7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14"/>
          </reference>
          <reference field="4" count="1">
            <x v="1"/>
          </reference>
          <reference field="5" count="0" selected="0"/>
          <reference field="7" count="1" selected="0">
            <x v="3"/>
          </reference>
        </references>
      </pivotArea>
    </format>
    <format dxfId="380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0"/>
          </reference>
          <reference field="4" count="1">
            <x v="15"/>
          </reference>
          <reference field="5" count="0" selected="0"/>
          <reference field="7" count="1" selected="0">
            <x v="4"/>
          </reference>
        </references>
      </pivotArea>
    </format>
    <format dxfId="37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"/>
          </reference>
          <reference field="4" count="1">
            <x v="0"/>
          </reference>
          <reference field="5" count="0" selected="0"/>
          <reference field="7" count="1" selected="0">
            <x v="1"/>
          </reference>
        </references>
      </pivotArea>
    </format>
    <format dxfId="378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4"/>
          </reference>
          <reference field="4" count="1">
            <x v="9"/>
          </reference>
          <reference field="5" count="0" selected="0"/>
          <reference field="7" count="1" selected="0">
            <x v="7"/>
          </reference>
        </references>
      </pivotArea>
    </format>
    <format dxfId="377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0"/>
          </reference>
          <reference field="4" count="1">
            <x v="0"/>
          </reference>
          <reference field="5" count="0" selected="0"/>
          <reference field="7" count="1" selected="0">
            <x v="6"/>
          </reference>
        </references>
      </pivotArea>
    </format>
    <format dxfId="376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1"/>
          </reference>
          <reference field="4" count="1">
            <x v="4"/>
          </reference>
          <reference field="5" count="0" selected="0"/>
          <reference field="7" count="1" selected="0">
            <x v="3"/>
          </reference>
        </references>
      </pivotArea>
    </format>
    <format dxfId="375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20"/>
          </reference>
          <reference field="4" count="1">
            <x v="0"/>
          </reference>
          <reference field="5" count="0" selected="0"/>
          <reference field="7" count="1" selected="0">
            <x v="7"/>
          </reference>
        </references>
      </pivotArea>
    </format>
    <format dxfId="374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22"/>
          </reference>
          <reference field="4" count="1">
            <x v="10"/>
          </reference>
          <reference field="5" count="0" selected="0"/>
          <reference field="7" count="1" selected="0">
            <x v="8"/>
          </reference>
        </references>
      </pivotArea>
    </format>
    <format dxfId="373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4" count="1" selected="0">
            <x v="16"/>
          </reference>
          <reference field="5" count="0" selected="0"/>
          <reference field="7" count="1" selected="0">
            <x v="5"/>
          </reference>
          <reference field="11" count="1">
            <x v="0"/>
          </reference>
        </references>
      </pivotArea>
    </format>
    <format dxfId="37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1"/>
          </reference>
          <reference field="4" count="1" selected="0">
            <x v="8"/>
          </reference>
          <reference field="5" count="0" selected="0"/>
          <reference field="7" count="1" selected="0">
            <x v="3"/>
          </reference>
          <reference field="11" count="1">
            <x v="1"/>
          </reference>
        </references>
      </pivotArea>
    </format>
    <format dxfId="371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0"/>
          </reference>
          <reference field="4" count="1" selected="0">
            <x v="2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370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1"/>
          </reference>
          <reference field="4" count="1" selected="0">
            <x v="15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369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4" count="1" selected="0">
            <x v="10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368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8"/>
          </reference>
          <reference field="4" count="1" selected="0">
            <x v="13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367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13"/>
          </reference>
          <reference field="4" count="1" selected="0">
            <x v="14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366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2"/>
          </reference>
          <reference field="4" count="1" selected="0">
            <x v="13"/>
          </reference>
          <reference field="5" count="0" selected="0"/>
          <reference field="7" count="1" selected="0">
            <x v="0"/>
          </reference>
          <reference field="11" count="1">
            <x v="2"/>
          </reference>
        </references>
      </pivotArea>
    </format>
    <format dxfId="365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3"/>
          </reference>
          <reference field="4" count="1" selected="0">
            <x v="0"/>
          </reference>
          <reference field="5" count="0" selected="0"/>
          <reference field="7" count="1" selected="0">
            <x v="2"/>
          </reference>
          <reference field="11" count="1">
            <x v="2"/>
          </reference>
        </references>
      </pivotArea>
    </format>
    <format dxfId="364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9"/>
          </reference>
          <reference field="4" count="1" selected="0">
            <x v="0"/>
          </reference>
          <reference field="5" count="0" selected="0"/>
          <reference field="7" count="1" selected="0">
            <x v="2"/>
          </reference>
          <reference field="11" count="1">
            <x v="2"/>
          </reference>
        </references>
      </pivotArea>
    </format>
    <format dxfId="363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4"/>
          </reference>
          <reference field="4" count="1" selected="0">
            <x v="1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362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0"/>
          </reference>
          <reference field="4" count="1" selected="0">
            <x v="15"/>
          </reference>
          <reference field="5" count="0" selected="0"/>
          <reference field="7" count="1" selected="0">
            <x v="4"/>
          </reference>
          <reference field="11" count="1">
            <x v="2"/>
          </reference>
        </references>
      </pivotArea>
    </format>
    <format dxfId="361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"/>
          </reference>
          <reference field="4" count="1" selected="0">
            <x v="0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360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5"/>
          </reference>
          <reference field="4" count="1" selected="0">
            <x v="0"/>
          </reference>
          <reference field="5" count="0" selected="0"/>
          <reference field="7" count="1" selected="0">
            <x v="0"/>
          </reference>
          <reference field="11" count="1">
            <x v="2"/>
          </reference>
        </references>
      </pivotArea>
    </format>
    <format dxfId="359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16"/>
          </reference>
          <reference field="4" count="1" selected="0">
            <x v="0"/>
          </reference>
          <reference field="5" count="0" selected="0"/>
          <reference field="7" count="1" selected="0">
            <x v="4"/>
          </reference>
          <reference field="11" count="1">
            <x v="2"/>
          </reference>
        </references>
      </pivotArea>
    </format>
    <format dxfId="358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4"/>
          </reference>
          <reference field="4" count="1" selected="0">
            <x v="9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357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0"/>
          </reference>
          <reference field="4" count="1" selected="0">
            <x v="0"/>
          </reference>
          <reference field="5" count="0" selected="0"/>
          <reference field="7" count="1" selected="0">
            <x v="6"/>
          </reference>
          <reference field="11" count="1">
            <x v="2"/>
          </reference>
        </references>
      </pivotArea>
    </format>
    <format dxfId="356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1"/>
          </reference>
          <reference field="4" count="1" selected="0">
            <x v="4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355">
      <pivotArea dataOnly="0" labelOnly="1" outline="0" fieldPosition="0">
        <references count="6">
          <reference field="0" count="1" selected="0">
            <x v="25"/>
          </reference>
          <reference field="1" count="1" selected="0">
            <x v="20"/>
          </reference>
          <reference field="4" count="1" selected="0">
            <x v="0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354">
      <pivotArea dataOnly="0" labelOnly="1" outline="0" fieldPosition="0">
        <references count="6">
          <reference field="0" count="1" selected="0">
            <x v="26"/>
          </reference>
          <reference field="1" count="1" selected="0">
            <x v="20"/>
          </reference>
          <reference field="4" count="1" selected="0">
            <x v="0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353">
      <pivotArea dataOnly="0" labelOnly="1" outline="0" fieldPosition="0">
        <references count="6">
          <reference field="0" count="1" selected="0">
            <x v="27"/>
          </reference>
          <reference field="1" count="1" selected="0">
            <x v="22"/>
          </reference>
          <reference field="4" count="1" selected="0">
            <x v="10"/>
          </reference>
          <reference field="5" count="0" selected="0"/>
          <reference field="7" count="1" selected="0">
            <x v="8"/>
          </reference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5" indent="0" compact="0" compactData="0" gridDropZones="1" multipleFieldFilters="0">
  <location ref="B18:D45" firstHeaderRow="2" firstDataRow="2" firstDataCol="2"/>
  <pivotFields count="10">
    <pivotField compact="0" outline="0" showAll="0" defaultSubtotal="0"/>
    <pivotField axis="axisRow" compact="0" outline="0" showAll="0">
      <items count="24">
        <item x="4"/>
        <item x="5"/>
        <item x="11"/>
        <item x="12"/>
        <item x="19"/>
        <item x="17"/>
        <item x="10"/>
        <item x="7"/>
        <item x="8"/>
        <item x="20"/>
        <item x="13"/>
        <item x="1"/>
        <item x="2"/>
        <item x="9"/>
        <item x="15"/>
        <item x="16"/>
        <item x="18"/>
        <item x="6"/>
        <item x="0"/>
        <item x="14"/>
        <item x="21"/>
        <item x="3"/>
        <item x="22"/>
        <item t="default"/>
      </items>
    </pivotField>
    <pivotField dataField="1" compact="0" outline="0" showAll="0"/>
    <pivotField compact="0" outline="0" showAll="0"/>
    <pivotField compact="0" numFmtId="9" outline="0" showAll="0"/>
    <pivotField compact="0" numFmtId="14" outline="0" showAll="0"/>
    <pivotField compact="0" numFmtId="14" outline="0" showAll="0"/>
    <pivotField name="Término" axis="axisRow" compact="0" numFmtId="14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compact="0" numFmtId="14" outline="0" showAll="0"/>
    <pivotField compact="0" outline="0" showAll="0" defaultSubtotal="0"/>
  </pivotFields>
  <rowFields count="2">
    <field x="7"/>
    <field x="1"/>
  </rowFields>
  <rowItems count="26">
    <i>
      <x/>
      <x v="2"/>
    </i>
    <i r="1">
      <x v="5"/>
    </i>
    <i>
      <x v="1"/>
      <x v="1"/>
    </i>
    <i r="1">
      <x v="8"/>
    </i>
    <i r="1">
      <x v="13"/>
    </i>
    <i>
      <x v="2"/>
      <x v="3"/>
    </i>
    <i r="1">
      <x v="19"/>
    </i>
    <i>
      <x v="3"/>
      <x v="1"/>
    </i>
    <i r="1">
      <x v="7"/>
    </i>
    <i r="1">
      <x v="14"/>
    </i>
    <i r="1">
      <x v="21"/>
    </i>
    <i>
      <x v="4"/>
      <x/>
    </i>
    <i r="1">
      <x v="6"/>
    </i>
    <i r="1">
      <x v="10"/>
    </i>
    <i r="1">
      <x v="16"/>
    </i>
    <i r="1">
      <x v="17"/>
    </i>
    <i>
      <x v="5"/>
      <x v="12"/>
    </i>
    <i>
      <x v="6"/>
      <x/>
    </i>
    <i>
      <x v="7"/>
      <x/>
    </i>
    <i r="1">
      <x v="4"/>
    </i>
    <i r="1">
      <x v="11"/>
    </i>
    <i r="1">
      <x v="15"/>
    </i>
    <i r="1">
      <x v="20"/>
    </i>
    <i>
      <x v="8"/>
      <x v="9"/>
    </i>
    <i r="1">
      <x v="18"/>
    </i>
    <i r="1">
      <x v="22"/>
    </i>
  </rowItems>
  <colItems count="1">
    <i/>
  </colItems>
  <dataFields count="1">
    <dataField name="Soma de DURAÇÃO" fld="2" baseField="0" baseItem="0"/>
  </dataFields>
  <formats count="60">
    <format dxfId="501">
      <pivotArea field="1" type="button" dataOnly="0" labelOnly="1" outline="0" axis="axisRow" fieldPosition="1"/>
    </format>
    <format dxfId="500">
      <pivotArea field="1" type="button" dataOnly="0" labelOnly="1" outline="0" axis="axisRow" fieldPosition="1"/>
    </format>
    <format dxfId="499">
      <pivotArea field="1" type="button" dataOnly="0" labelOnly="1" outline="0" axis="axisRow" fieldPosition="1"/>
    </format>
    <format dxfId="498">
      <pivotArea field="1" type="button" dataOnly="0" labelOnly="1" outline="0" axis="axisRow" fieldPosition="1"/>
    </format>
    <format dxfId="497">
      <pivotArea dataOnly="0" labelOnly="1" grandRow="1" outline="0" fieldPosition="0"/>
    </format>
    <format dxfId="496">
      <pivotArea dataOnly="0" labelOnly="1" grandRow="1" outline="0" fieldPosition="0"/>
    </format>
    <format dxfId="495">
      <pivotArea dataOnly="0" labelOnly="1" grandRow="1" outline="0" fieldPosition="0"/>
    </format>
    <format dxfId="494">
      <pivotArea dataOnly="0" labelOnly="1" grandRow="1" outline="0" fieldPosition="0"/>
    </format>
    <format dxfId="493">
      <pivotArea type="all" dataOnly="0" outline="0" fieldPosition="0"/>
    </format>
    <format dxfId="492">
      <pivotArea field="1" type="button" dataOnly="0" labelOnly="1" outline="0" axis="axisRow" fieldPosition="1"/>
    </format>
    <format dxfId="491">
      <pivotArea dataOnly="0" labelOnly="1" fieldPosition="0">
        <references count="1">
          <reference field="1" count="3">
            <x v="6"/>
            <x v="12"/>
            <x v="19"/>
          </reference>
        </references>
      </pivotArea>
    </format>
    <format dxfId="490">
      <pivotArea dataOnly="0" labelOnly="1" grandRow="1" outline="0" fieldPosition="0"/>
    </format>
    <format dxfId="489">
      <pivotArea dataOnly="0" labelOnly="1" fieldPosition="0">
        <references count="2">
          <reference field="1" count="1" selected="0">
            <x v="6"/>
          </reference>
          <reference field="7" count="4">
            <x v="2"/>
            <x v="4"/>
            <x v="5"/>
            <x v="8"/>
          </reference>
        </references>
      </pivotArea>
    </format>
    <format dxfId="488">
      <pivotArea field="1" type="button" dataOnly="0" labelOnly="1" outline="0" axis="axisRow" fieldPosition="1"/>
    </format>
    <format dxfId="487">
      <pivotArea dataOnly="0" labelOnly="1" fieldPosition="0">
        <references count="2">
          <reference field="1" count="1" selected="0">
            <x v="12"/>
          </reference>
          <reference field="7" count="1">
            <x v="5"/>
          </reference>
        </references>
      </pivotArea>
    </format>
    <format dxfId="486">
      <pivotArea dataOnly="0" labelOnly="1" fieldPosition="0">
        <references count="1">
          <reference field="1" count="1">
            <x v="19"/>
          </reference>
        </references>
      </pivotArea>
    </format>
    <format dxfId="485">
      <pivotArea dataOnly="0" labelOnly="1" grandRow="1" outline="0" fieldPosition="0"/>
    </format>
    <format dxfId="484">
      <pivotArea dataOnly="0" labelOnly="1" fieldPosition="0">
        <references count="1">
          <reference field="1" count="3">
            <x v="6"/>
            <x v="12"/>
            <x v="19"/>
          </reference>
        </references>
      </pivotArea>
    </format>
    <format dxfId="483">
      <pivotArea dataOnly="0" labelOnly="1" fieldPosition="0">
        <references count="2">
          <reference field="1" count="1" selected="0">
            <x v="6"/>
          </reference>
          <reference field="7" count="4">
            <x v="2"/>
            <x v="4"/>
            <x v="5"/>
            <x v="8"/>
          </reference>
        </references>
      </pivotArea>
    </format>
    <format dxfId="482">
      <pivotArea dataOnly="0" labelOnly="1" fieldPosition="0">
        <references count="1">
          <reference field="1" count="1">
            <x v="6"/>
          </reference>
        </references>
      </pivotArea>
    </format>
    <format dxfId="481">
      <pivotArea field="1" type="button" dataOnly="0" labelOnly="1" outline="0" axis="axisRow" fieldPosition="1"/>
    </format>
    <format dxfId="480">
      <pivotArea field="1" type="button" dataOnly="0" labelOnly="1" outline="0" axis="axisRow" fieldPosition="1"/>
    </format>
    <format dxfId="479">
      <pivotArea dataOnly="0" labelOnly="1" fieldPosition="0">
        <references count="1">
          <reference field="7" count="1">
            <x v="2"/>
          </reference>
        </references>
      </pivotArea>
    </format>
    <format dxfId="478">
      <pivotArea dataOnly="0" labelOnly="1" fieldPosition="0">
        <references count="1">
          <reference field="7" count="1">
            <x v="4"/>
          </reference>
        </references>
      </pivotArea>
    </format>
    <format dxfId="477">
      <pivotArea dataOnly="0" labelOnly="1" fieldPosition="0">
        <references count="1">
          <reference field="7" count="1">
            <x v="5"/>
          </reference>
        </references>
      </pivotArea>
    </format>
    <format dxfId="476">
      <pivotArea dataOnly="0" labelOnly="1" fieldPosition="0">
        <references count="1">
          <reference field="7" count="1">
            <x v="8"/>
          </reference>
        </references>
      </pivotArea>
    </format>
    <format dxfId="475">
      <pivotArea dataOnly="0" labelOnly="1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74">
      <pivotArea outline="0" collapsedLevelsAreSubtotals="1" fieldPosition="0"/>
    </format>
    <format dxfId="473">
      <pivotArea type="topRight" dataOnly="0" labelOnly="1" outline="0" fieldPosition="0"/>
    </format>
    <format dxfId="472">
      <pivotArea outline="0" collapsedLevelsAreSubtotals="1" fieldPosition="0"/>
    </format>
    <format dxfId="471">
      <pivotArea dataOnly="0" labelOnly="1" outline="0" fieldPosition="0">
        <references count="2">
          <reference field="1" count="1">
            <x v="19"/>
          </reference>
          <reference field="7" count="1" selected="0">
            <x v="2"/>
          </reference>
        </references>
      </pivotArea>
    </format>
    <format dxfId="470">
      <pivotArea dataOnly="0" labelOnly="1" outline="0" fieldPosition="0">
        <references count="2">
          <reference field="1" count="1">
            <x v="6"/>
          </reference>
          <reference field="7" count="1" selected="0">
            <x v="4"/>
          </reference>
        </references>
      </pivotArea>
    </format>
    <format dxfId="469">
      <pivotArea dataOnly="0" labelOnly="1" outline="0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68">
      <pivotArea outline="0" collapsedLevelsAreSubtotals="1" fieldPosition="0"/>
    </format>
    <format dxfId="467">
      <pivotArea dataOnly="0" labelOnly="1" outline="0" fieldPosition="0">
        <references count="1">
          <reference field="7" count="4">
            <x v="2"/>
            <x v="4"/>
            <x v="5"/>
            <x v="8"/>
          </reference>
        </references>
      </pivotArea>
    </format>
    <format dxfId="466">
      <pivotArea dataOnly="0" labelOnly="1" outline="0" fieldPosition="0">
        <references count="2">
          <reference field="1" count="1">
            <x v="19"/>
          </reference>
          <reference field="7" count="1" selected="0">
            <x v="2"/>
          </reference>
        </references>
      </pivotArea>
    </format>
    <format dxfId="465">
      <pivotArea dataOnly="0" labelOnly="1" outline="0" fieldPosition="0">
        <references count="2">
          <reference field="1" count="1">
            <x v="6"/>
          </reference>
          <reference field="7" count="1" selected="0">
            <x v="4"/>
          </reference>
        </references>
      </pivotArea>
    </format>
    <format dxfId="464">
      <pivotArea dataOnly="0" labelOnly="1" outline="0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63">
      <pivotArea field="7" type="button" dataOnly="0" labelOnly="1" outline="0" axis="axisRow" fieldPosition="0"/>
    </format>
    <format dxfId="462">
      <pivotArea outline="0" collapsedLevelsAreSubtotals="1" fieldPosition="0"/>
    </format>
    <format dxfId="461">
      <pivotArea dataOnly="0" labelOnly="1" outline="0" fieldPosition="0">
        <references count="1">
          <reference field="7" count="4">
            <x v="2"/>
            <x v="4"/>
            <x v="5"/>
            <x v="8"/>
          </reference>
        </references>
      </pivotArea>
    </format>
    <format dxfId="460">
      <pivotArea dataOnly="0" labelOnly="1" outline="0" fieldPosition="0">
        <references count="2">
          <reference field="1" count="1">
            <x v="19"/>
          </reference>
          <reference field="7" count="1" selected="0">
            <x v="2"/>
          </reference>
        </references>
      </pivotArea>
    </format>
    <format dxfId="459">
      <pivotArea dataOnly="0" labelOnly="1" outline="0" fieldPosition="0">
        <references count="2">
          <reference field="1" count="1">
            <x v="6"/>
          </reference>
          <reference field="7" count="1" selected="0">
            <x v="4"/>
          </reference>
        </references>
      </pivotArea>
    </format>
    <format dxfId="458">
      <pivotArea dataOnly="0" labelOnly="1" outline="0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57">
      <pivotArea outline="0" collapsedLevelsAreSubtotals="1" fieldPosition="0"/>
    </format>
    <format dxfId="456">
      <pivotArea dataOnly="0" labelOnly="1" outline="0" fieldPosition="0">
        <references count="1">
          <reference field="7" count="4">
            <x v="2"/>
            <x v="4"/>
            <x v="5"/>
            <x v="8"/>
          </reference>
        </references>
      </pivotArea>
    </format>
    <format dxfId="455">
      <pivotArea dataOnly="0" labelOnly="1" outline="0" fieldPosition="0">
        <references count="2">
          <reference field="1" count="1">
            <x v="19"/>
          </reference>
          <reference field="7" count="1" selected="0">
            <x v="2"/>
          </reference>
        </references>
      </pivotArea>
    </format>
    <format dxfId="454">
      <pivotArea dataOnly="0" labelOnly="1" outline="0" fieldPosition="0">
        <references count="2">
          <reference field="1" count="1">
            <x v="6"/>
          </reference>
          <reference field="7" count="1" selected="0">
            <x v="4"/>
          </reference>
        </references>
      </pivotArea>
    </format>
    <format dxfId="453">
      <pivotArea dataOnly="0" labelOnly="1" outline="0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52">
      <pivotArea outline="0" collapsedLevelsAreSubtotals="1" fieldPosition="0"/>
    </format>
    <format dxfId="451">
      <pivotArea dataOnly="0" labelOnly="1" outline="0" fieldPosition="0">
        <references count="1">
          <reference field="7" count="0"/>
        </references>
      </pivotArea>
    </format>
    <format dxfId="450">
      <pivotArea dataOnly="0" labelOnly="1" outline="0" fieldPosition="0">
        <references count="2">
          <reference field="1" count="2">
            <x v="2"/>
            <x v="5"/>
          </reference>
          <reference field="7" count="1" selected="0">
            <x v="0"/>
          </reference>
        </references>
      </pivotArea>
    </format>
    <format dxfId="449">
      <pivotArea dataOnly="0" labelOnly="1" outline="0" fieldPosition="0">
        <references count="2">
          <reference field="1" count="3">
            <x v="1"/>
            <x v="8"/>
            <x v="13"/>
          </reference>
          <reference field="7" count="1" selected="0">
            <x v="1"/>
          </reference>
        </references>
      </pivotArea>
    </format>
    <format dxfId="448">
      <pivotArea dataOnly="0" labelOnly="1" outline="0" fieldPosition="0">
        <references count="2">
          <reference field="1" count="2">
            <x v="3"/>
            <x v="19"/>
          </reference>
          <reference field="7" count="1" selected="0">
            <x v="2"/>
          </reference>
        </references>
      </pivotArea>
    </format>
    <format dxfId="447">
      <pivotArea dataOnly="0" labelOnly="1" outline="0" fieldPosition="0">
        <references count="2">
          <reference field="1" count="4">
            <x v="1"/>
            <x v="7"/>
            <x v="14"/>
            <x v="21"/>
          </reference>
          <reference field="7" count="1" selected="0">
            <x v="3"/>
          </reference>
        </references>
      </pivotArea>
    </format>
    <format dxfId="446">
      <pivotArea dataOnly="0" labelOnly="1" outline="0" fieldPosition="0">
        <references count="2">
          <reference field="1" count="5">
            <x v="0"/>
            <x v="6"/>
            <x v="10"/>
            <x v="16"/>
            <x v="17"/>
          </reference>
          <reference field="7" count="1" selected="0">
            <x v="4"/>
          </reference>
        </references>
      </pivotArea>
    </format>
    <format dxfId="445">
      <pivotArea dataOnly="0" labelOnly="1" outline="0" fieldPosition="0">
        <references count="2">
          <reference field="1" count="1">
            <x v="12"/>
          </reference>
          <reference field="7" count="1" selected="0">
            <x v="5"/>
          </reference>
        </references>
      </pivotArea>
    </format>
    <format dxfId="444">
      <pivotArea dataOnly="0" labelOnly="1" outline="0" fieldPosition="0">
        <references count="2">
          <reference field="1" count="1">
            <x v="0"/>
          </reference>
          <reference field="7" count="1" selected="0">
            <x v="6"/>
          </reference>
        </references>
      </pivotArea>
    </format>
    <format dxfId="443">
      <pivotArea dataOnly="0" labelOnly="1" outline="0" fieldPosition="0">
        <references count="2">
          <reference field="1" count="5">
            <x v="0"/>
            <x v="4"/>
            <x v="11"/>
            <x v="15"/>
            <x v="20"/>
          </reference>
          <reference field="7" count="1" selected="0">
            <x v="7"/>
          </reference>
        </references>
      </pivotArea>
    </format>
    <format dxfId="442">
      <pivotArea dataOnly="0" labelOnly="1" outline="0" fieldPosition="0">
        <references count="2">
          <reference field="1" count="3">
            <x v="9"/>
            <x v="18"/>
            <x v="22"/>
          </reference>
          <reference field="7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4" cacheId="1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5" indent="0" compact="0" compactData="0" gridDropZones="1" multipleFieldFilters="0">
  <location ref="H11:N33" firstHeaderRow="2" firstDataRow="2" firstDataCol="6" rowPageCount="1" colPageCount="1"/>
  <pivotFields count="12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23">
        <item x="4"/>
        <item x="5"/>
        <item sd="0" x="11"/>
        <item x="12"/>
        <item x="19"/>
        <item x="17"/>
        <item x="10"/>
        <item x="7"/>
        <item x="8"/>
        <item x="20"/>
        <item x="13"/>
        <item x="1"/>
        <item x="2"/>
        <item x="9"/>
        <item x="15"/>
        <item x="16"/>
        <item x="18"/>
        <item x="6"/>
        <item x="0"/>
        <item x="14"/>
        <item x="21"/>
        <item x="3"/>
        <item x="22"/>
      </items>
    </pivotField>
    <pivotField dataField="1" compact="0" outline="0" showAll="0" defaultSubtotal="0"/>
    <pivotField compact="0" outline="0" showAll="0"/>
    <pivotField name="% CONCLUÍDO" axis="axisRow" compact="0" numFmtId="9" outline="0" showAll="0" defaultSubtotal="0">
      <items count="18">
        <item x="11"/>
        <item x="13"/>
        <item x="4"/>
        <item x="14"/>
        <item x="16"/>
        <item x="17"/>
        <item x="12"/>
        <item x="0"/>
        <item x="3"/>
        <item x="15"/>
        <item x="7"/>
        <item x="1"/>
        <item x="6"/>
        <item x="8"/>
        <item x="9"/>
        <item x="5"/>
        <item x="2"/>
        <item x="10"/>
      </items>
    </pivotField>
    <pivotField axis="axisRow" compact="0" numFmtId="14" outline="0" showAll="0" defaultSubtotal="0">
      <items count="1">
        <item x="0"/>
      </items>
    </pivotField>
    <pivotField compact="0" numFmtId="14" outline="0" showAll="0"/>
    <pivotField axis="axisRow" compact="0" numFmtId="14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compact="0" numFmtId="14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</pivotFields>
  <rowFields count="6">
    <field x="0"/>
    <field x="1"/>
    <field x="5"/>
    <field x="7"/>
    <field x="4"/>
    <field x="11"/>
  </rowFields>
  <rowItems count="21">
    <i>
      <x v="2"/>
      <x v="12"/>
      <x/>
      <x v="5"/>
      <x v="16"/>
      <x/>
    </i>
    <i>
      <x v="3"/>
      <x v="21"/>
      <x/>
      <x v="3"/>
      <x v="8"/>
      <x v="1"/>
    </i>
    <i>
      <x v="4"/>
      <x/>
      <x/>
      <x v="7"/>
      <x v="2"/>
      <x v="2"/>
    </i>
    <i>
      <x v="5"/>
      <x v="1"/>
      <x/>
      <x v="1"/>
      <x v="15"/>
      <x v="2"/>
    </i>
    <i>
      <x v="7"/>
      <x v="7"/>
      <x/>
      <x v="3"/>
      <x v="10"/>
      <x v="2"/>
    </i>
    <i>
      <x v="8"/>
      <x v="8"/>
      <x/>
      <x v="1"/>
      <x v="13"/>
      <x v="2"/>
    </i>
    <i>
      <x v="9"/>
      <x v="13"/>
      <x/>
      <x v="1"/>
      <x v="14"/>
      <x v="2"/>
    </i>
    <i>
      <x v="11"/>
      <x v="2"/>
    </i>
    <i>
      <x v="12"/>
      <x v="3"/>
      <x/>
      <x v="2"/>
      <x/>
      <x v="2"/>
    </i>
    <i>
      <x v="14"/>
      <x v="19"/>
      <x/>
      <x v="2"/>
      <x/>
      <x v="2"/>
    </i>
    <i>
      <x v="15"/>
      <x v="14"/>
      <x/>
      <x v="3"/>
      <x v="1"/>
      <x v="2"/>
    </i>
    <i>
      <x v="16"/>
      <x/>
      <x/>
      <x v="4"/>
      <x v="15"/>
      <x v="2"/>
    </i>
    <i>
      <x v="17"/>
      <x v="1"/>
      <x/>
      <x v="1"/>
      <x/>
      <x v="2"/>
    </i>
    <i>
      <x v="19"/>
      <x v="5"/>
      <x/>
      <x/>
      <x/>
      <x v="2"/>
    </i>
    <i>
      <x v="20"/>
      <x v="16"/>
      <x/>
      <x v="4"/>
      <x/>
      <x v="2"/>
    </i>
    <i>
      <x v="21"/>
      <x v="4"/>
      <x/>
      <x v="7"/>
      <x v="9"/>
      <x v="2"/>
    </i>
    <i>
      <x v="22"/>
      <x/>
      <x/>
      <x v="6"/>
      <x/>
      <x v="2"/>
    </i>
    <i>
      <x v="23"/>
      <x v="1"/>
      <x/>
      <x v="3"/>
      <x v="4"/>
      <x v="2"/>
    </i>
    <i>
      <x v="25"/>
      <x v="20"/>
      <x/>
      <x v="7"/>
      <x/>
      <x v="2"/>
    </i>
    <i>
      <x v="26"/>
      <x v="20"/>
      <x/>
      <x v="7"/>
      <x/>
      <x v="2"/>
    </i>
    <i>
      <x v="27"/>
      <x v="22"/>
      <x/>
      <x v="8"/>
      <x v="10"/>
      <x v="2"/>
    </i>
  </rowItems>
  <colItems count="1">
    <i/>
  </colItems>
  <pageFields count="1">
    <pageField fld="9" item="1" hier="-1"/>
  </pageFields>
  <dataFields count="1">
    <dataField name="Soma de DURAÇÃO" fld="2" baseField="0" baseItem="0"/>
  </dataFields>
  <formats count="89">
    <format dxfId="352">
      <pivotArea outline="0" collapsedLevelsAreSubtotals="1" fieldPosition="0"/>
    </format>
    <format dxfId="351">
      <pivotArea dataOnly="0" labelOnly="1" grandRow="1" outline="0" fieldPosition="0"/>
    </format>
    <format dxfId="350">
      <pivotArea dataOnly="0" labelOnly="1" grandRow="1" outline="0" offset="A256" fieldPosition="0"/>
    </format>
    <format dxfId="349">
      <pivotArea field="9" type="button" dataOnly="0" labelOnly="1" outline="0" axis="axisPage" fieldPosition="0"/>
    </format>
    <format dxfId="348">
      <pivotArea dataOnly="0" labelOnly="1" outline="0" fieldPosition="0">
        <references count="1">
          <reference field="9" count="1">
            <x v="1"/>
          </reference>
        </references>
      </pivotArea>
    </format>
    <format dxfId="347">
      <pivotArea outline="0" collapsedLevelsAreSubtotals="1" fieldPosition="0"/>
    </format>
    <format dxfId="346">
      <pivotArea outline="0" collapsedLevelsAreSubtotals="1" fieldPosition="0"/>
    </format>
    <format dxfId="345">
      <pivotArea type="topRight" dataOnly="0" labelOnly="1" outline="0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type="topRight" dataOnly="0" labelOnly="1" outline="0" fieldPosition="0"/>
    </format>
    <format dxfId="341">
      <pivotArea dataOnly="0" labelOnly="1" outline="0" fieldPosition="0">
        <references count="1">
          <reference field="0" count="21">
            <x v="2"/>
            <x v="3"/>
            <x v="4"/>
            <x v="5"/>
            <x v="7"/>
            <x v="8"/>
            <x v="9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340">
      <pivotArea dataOnly="0" labelOnly="1" outline="0" fieldPosition="0">
        <references count="2">
          <reference field="0" count="1" selected="0">
            <x v="2"/>
          </reference>
          <reference field="1" count="1">
            <x v="12"/>
          </reference>
        </references>
      </pivotArea>
    </format>
    <format dxfId="339">
      <pivotArea dataOnly="0" labelOnly="1" outline="0" fieldPosition="0">
        <references count="2">
          <reference field="0" count="1" selected="0">
            <x v="3"/>
          </reference>
          <reference field="1" count="1">
            <x v="21"/>
          </reference>
        </references>
      </pivotArea>
    </format>
    <format dxfId="338">
      <pivotArea dataOnly="0" labelOnly="1" outline="0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337">
      <pivotArea dataOnly="0" labelOnly="1" outline="0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336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335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334">
      <pivotArea dataOnly="0" labelOnly="1" outline="0" fieldPosition="0">
        <references count="2">
          <reference field="0" count="1" selected="0">
            <x v="9"/>
          </reference>
          <reference field="1" count="1">
            <x v="13"/>
          </reference>
        </references>
      </pivotArea>
    </format>
    <format dxfId="333">
      <pivotArea dataOnly="0" labelOnly="1" outline="0" fieldPosition="0">
        <references count="2">
          <reference field="0" count="1" selected="0">
            <x v="11"/>
          </reference>
          <reference field="1" count="1">
            <x v="2"/>
          </reference>
        </references>
      </pivotArea>
    </format>
    <format dxfId="332">
      <pivotArea dataOnly="0" labelOnly="1" outline="0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331">
      <pivotArea dataOnly="0" labelOnly="1" outline="0" fieldPosition="0">
        <references count="2">
          <reference field="0" count="1" selected="0">
            <x v="14"/>
          </reference>
          <reference field="1" count="1">
            <x v="19"/>
          </reference>
        </references>
      </pivotArea>
    </format>
    <format dxfId="330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329">
      <pivotArea dataOnly="0" labelOnly="1" outline="0" fieldPosition="0">
        <references count="2">
          <reference field="0" count="1" selected="0">
            <x v="16"/>
          </reference>
          <reference field="1" count="1">
            <x v="0"/>
          </reference>
        </references>
      </pivotArea>
    </format>
    <format dxfId="328">
      <pivotArea dataOnly="0" labelOnly="1" outline="0" fieldPosition="0">
        <references count="2">
          <reference field="0" count="1" selected="0">
            <x v="17"/>
          </reference>
          <reference field="1" count="1">
            <x v="1"/>
          </reference>
        </references>
      </pivotArea>
    </format>
    <format dxfId="327">
      <pivotArea dataOnly="0" labelOnly="1" outline="0" fieldPosition="0">
        <references count="2">
          <reference field="0" count="1" selected="0">
            <x v="19"/>
          </reference>
          <reference field="1" count="1">
            <x v="5"/>
          </reference>
        </references>
      </pivotArea>
    </format>
    <format dxfId="326">
      <pivotArea dataOnly="0" labelOnly="1" outline="0" fieldPosition="0">
        <references count="2">
          <reference field="0" count="1" selected="0">
            <x v="20"/>
          </reference>
          <reference field="1" count="1">
            <x v="16"/>
          </reference>
        </references>
      </pivotArea>
    </format>
    <format dxfId="325">
      <pivotArea dataOnly="0" labelOnly="1" outline="0" fieldPosition="0">
        <references count="2">
          <reference field="0" count="1" selected="0">
            <x v="21"/>
          </reference>
          <reference field="1" count="1">
            <x v="4"/>
          </reference>
        </references>
      </pivotArea>
    </format>
    <format dxfId="324">
      <pivotArea dataOnly="0" labelOnly="1" outline="0" fieldPosition="0">
        <references count="2">
          <reference field="0" count="1" selected="0">
            <x v="22"/>
          </reference>
          <reference field="1" count="1">
            <x v="0"/>
          </reference>
        </references>
      </pivotArea>
    </format>
    <format dxfId="323">
      <pivotArea dataOnly="0" labelOnly="1" outline="0" fieldPosition="0">
        <references count="2">
          <reference field="0" count="1" selected="0">
            <x v="23"/>
          </reference>
          <reference field="1" count="1">
            <x v="1"/>
          </reference>
        </references>
      </pivotArea>
    </format>
    <format dxfId="322">
      <pivotArea dataOnly="0" labelOnly="1" outline="0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321">
      <pivotArea dataOnly="0" labelOnly="1" outline="0" fieldPosition="0">
        <references count="2">
          <reference field="0" count="1" selected="0">
            <x v="27"/>
          </reference>
          <reference field="1" count="1">
            <x v="22"/>
          </reference>
        </references>
      </pivotArea>
    </format>
    <format dxfId="32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5" count="0"/>
        </references>
      </pivotArea>
    </format>
    <format dxfId="31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5" count="0" selected="0"/>
          <reference field="7" count="1">
            <x v="5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1"/>
          </reference>
          <reference field="5" count="0" selected="0"/>
          <reference field="7" count="1">
            <x v="3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0"/>
          </reference>
          <reference field="5" count="0" selected="0"/>
          <reference field="7" count="1">
            <x v="7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"/>
          </reference>
          <reference field="5" count="0" selected="0"/>
          <reference field="7" count="1">
            <x v="1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5" count="0" selected="0"/>
          <reference field="7" count="1">
            <x v="3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5" count="0" selected="0"/>
          <reference field="7" count="1">
            <x v="1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2"/>
          </reference>
          <reference field="5" count="0" selected="0"/>
          <reference field="7" count="1">
            <x v="0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5" count="0" selected="0"/>
          <reference field="7" count="1">
            <x v="2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4"/>
          </reference>
          <reference field="5" count="0" selected="0"/>
          <reference field="7" count="1">
            <x v="3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0"/>
          </reference>
          <reference field="5" count="0" selected="0"/>
          <reference field="7" count="1">
            <x v="4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"/>
          </reference>
          <reference field="5" count="0" selected="0"/>
          <reference field="7" count="1">
            <x v="1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5"/>
          </reference>
          <reference field="5" count="0" selected="0"/>
          <reference field="7" count="1">
            <x v="0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16"/>
          </reference>
          <reference field="5" count="0" selected="0"/>
          <reference field="7" count="1">
            <x v="4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4"/>
          </reference>
          <reference field="5" count="0" selected="0"/>
          <reference field="7" count="1">
            <x v="7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0"/>
          </reference>
          <reference field="5" count="0" selected="0"/>
          <reference field="7" count="1">
            <x v="6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1"/>
          </reference>
          <reference field="5" count="0" selected="0"/>
          <reference field="7" count="1">
            <x v="3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5" count="0" selected="0"/>
          <reference field="7" count="1">
            <x v="7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22"/>
          </reference>
          <reference field="5" count="0" selected="0"/>
          <reference field="7" count="1">
            <x v="8"/>
          </reference>
        </references>
      </pivotArea>
    </format>
    <format dxfId="30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2"/>
          </reference>
          <reference field="4" count="1">
            <x v="16"/>
          </reference>
          <reference field="5" count="0" selected="0"/>
          <reference field="7" count="1" selected="0">
            <x v="5"/>
          </reference>
        </references>
      </pivotArea>
    </format>
    <format dxfId="30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1"/>
          </reference>
          <reference field="4" count="1">
            <x v="8"/>
          </reference>
          <reference field="5" count="0" selected="0"/>
          <reference field="7" count="1" selected="0">
            <x v="3"/>
          </reference>
        </references>
      </pivotArea>
    </format>
    <format dxfId="29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4" count="1">
            <x v="2"/>
          </reference>
          <reference field="5" count="0" selected="0"/>
          <reference field="7" count="1" selected="0">
            <x v="7"/>
          </reference>
        </references>
      </pivotArea>
    </format>
    <format dxfId="298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4" count="1">
            <x v="15"/>
          </reference>
          <reference field="5" count="0" selected="0"/>
          <reference field="7" count="1" selected="0">
            <x v="1"/>
          </reference>
        </references>
      </pivotArea>
    </format>
    <format dxfId="297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4" count="1">
            <x v="10"/>
          </reference>
          <reference field="5" count="0" selected="0"/>
          <reference field="7" count="1" selected="0">
            <x v="3"/>
          </reference>
        </references>
      </pivotArea>
    </format>
    <format dxfId="296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8"/>
          </reference>
          <reference field="4" count="1">
            <x v="13"/>
          </reference>
          <reference field="5" count="0" selected="0"/>
          <reference field="7" count="1" selected="0">
            <x v="1"/>
          </reference>
        </references>
      </pivotArea>
    </format>
    <format dxfId="29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3"/>
          </reference>
          <reference field="4" count="1">
            <x v="14"/>
          </reference>
          <reference field="5" count="0" selected="0"/>
          <reference field="7" count="1" selected="0">
            <x v="1"/>
          </reference>
        </references>
      </pivotArea>
    </format>
    <format dxfId="29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2"/>
          </reference>
          <reference field="4" count="1">
            <x v="13"/>
          </reference>
          <reference field="5" count="0" selected="0"/>
          <reference field="7" count="1" selected="0">
            <x v="0"/>
          </reference>
        </references>
      </pivotArea>
    </format>
    <format dxfId="293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3"/>
          </reference>
          <reference field="4" count="1">
            <x v="0"/>
          </reference>
          <reference field="5" count="0" selected="0"/>
          <reference field="7" count="1" selected="0">
            <x v="2"/>
          </reference>
        </references>
      </pivotArea>
    </format>
    <format dxfId="292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14"/>
          </reference>
          <reference field="4" count="1">
            <x v="1"/>
          </reference>
          <reference field="5" count="0" selected="0"/>
          <reference field="7" count="1" selected="0">
            <x v="3"/>
          </reference>
        </references>
      </pivotArea>
    </format>
    <format dxfId="291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0"/>
          </reference>
          <reference field="4" count="1">
            <x v="15"/>
          </reference>
          <reference field="5" count="0" selected="0"/>
          <reference field="7" count="1" selected="0">
            <x v="4"/>
          </reference>
        </references>
      </pivotArea>
    </format>
    <format dxfId="290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"/>
          </reference>
          <reference field="4" count="1">
            <x v="0"/>
          </reference>
          <reference field="5" count="0" selected="0"/>
          <reference field="7" count="1" selected="0">
            <x v="1"/>
          </reference>
        </references>
      </pivotArea>
    </format>
    <format dxfId="289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4"/>
          </reference>
          <reference field="4" count="1">
            <x v="9"/>
          </reference>
          <reference field="5" count="0" selected="0"/>
          <reference field="7" count="1" selected="0">
            <x v="7"/>
          </reference>
        </references>
      </pivotArea>
    </format>
    <format dxfId="288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0"/>
          </reference>
          <reference field="4" count="1">
            <x v="0"/>
          </reference>
          <reference field="5" count="0" selected="0"/>
          <reference field="7" count="1" selected="0">
            <x v="6"/>
          </reference>
        </references>
      </pivotArea>
    </format>
    <format dxfId="287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1"/>
          </reference>
          <reference field="4" count="1">
            <x v="4"/>
          </reference>
          <reference field="5" count="0" selected="0"/>
          <reference field="7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20"/>
          </reference>
          <reference field="4" count="1">
            <x v="0"/>
          </reference>
          <reference field="5" count="0" selected="0"/>
          <reference field="7" count="1" selected="0">
            <x v="7"/>
          </reference>
        </references>
      </pivotArea>
    </format>
    <format dxfId="285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22"/>
          </reference>
          <reference field="4" count="1">
            <x v="10"/>
          </reference>
          <reference field="5" count="0" selected="0"/>
          <reference field="7" count="1" selected="0">
            <x v="8"/>
          </reference>
        </references>
      </pivotArea>
    </format>
    <format dxfId="28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12"/>
          </reference>
          <reference field="4" count="1" selected="0">
            <x v="16"/>
          </reference>
          <reference field="5" count="0" selected="0"/>
          <reference field="7" count="1" selected="0">
            <x v="5"/>
          </reference>
          <reference field="11" count="1">
            <x v="0"/>
          </reference>
        </references>
      </pivotArea>
    </format>
    <format dxfId="28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1"/>
          </reference>
          <reference field="4" count="1" selected="0">
            <x v="8"/>
          </reference>
          <reference field="5" count="0" selected="0"/>
          <reference field="7" count="1" selected="0">
            <x v="3"/>
          </reference>
          <reference field="11" count="1">
            <x v="1"/>
          </reference>
        </references>
      </pivotArea>
    </format>
    <format dxfId="282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0"/>
          </reference>
          <reference field="4" count="1" selected="0">
            <x v="2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281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1"/>
          </reference>
          <reference field="4" count="1" selected="0">
            <x v="15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280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4" count="1" selected="0">
            <x v="10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279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8"/>
          </reference>
          <reference field="4" count="1" selected="0">
            <x v="13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278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13"/>
          </reference>
          <reference field="4" count="1" selected="0">
            <x v="14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277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2"/>
          </reference>
          <reference field="4" count="1" selected="0">
            <x v="13"/>
          </reference>
          <reference field="5" count="0" selected="0"/>
          <reference field="7" count="1" selected="0">
            <x v="0"/>
          </reference>
          <reference field="11" count="1">
            <x v="2"/>
          </reference>
        </references>
      </pivotArea>
    </format>
    <format dxfId="276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3"/>
          </reference>
          <reference field="4" count="1" selected="0">
            <x v="0"/>
          </reference>
          <reference field="5" count="0" selected="0"/>
          <reference field="7" count="1" selected="0">
            <x v="2"/>
          </reference>
          <reference field="11" count="1">
            <x v="2"/>
          </reference>
        </references>
      </pivotArea>
    </format>
    <format dxfId="275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9"/>
          </reference>
          <reference field="4" count="1" selected="0">
            <x v="0"/>
          </reference>
          <reference field="5" count="0" selected="0"/>
          <reference field="7" count="1" selected="0">
            <x v="2"/>
          </reference>
          <reference field="11" count="1">
            <x v="2"/>
          </reference>
        </references>
      </pivotArea>
    </format>
    <format dxfId="274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4"/>
          </reference>
          <reference field="4" count="1" selected="0">
            <x v="1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273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0"/>
          </reference>
          <reference field="4" count="1" selected="0">
            <x v="15"/>
          </reference>
          <reference field="5" count="0" selected="0"/>
          <reference field="7" count="1" selected="0">
            <x v="4"/>
          </reference>
          <reference field="11" count="1">
            <x v="2"/>
          </reference>
        </references>
      </pivotArea>
    </format>
    <format dxfId="272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"/>
          </reference>
          <reference field="4" count="1" selected="0">
            <x v="0"/>
          </reference>
          <reference field="5" count="0" selected="0"/>
          <reference field="7" count="1" selected="0">
            <x v="1"/>
          </reference>
          <reference field="11" count="1">
            <x v="2"/>
          </reference>
        </references>
      </pivotArea>
    </format>
    <format dxfId="271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5"/>
          </reference>
          <reference field="4" count="1" selected="0">
            <x v="0"/>
          </reference>
          <reference field="5" count="0" selected="0"/>
          <reference field="7" count="1" selected="0">
            <x v="0"/>
          </reference>
          <reference field="11" count="1">
            <x v="2"/>
          </reference>
        </references>
      </pivotArea>
    </format>
    <format dxfId="270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16"/>
          </reference>
          <reference field="4" count="1" selected="0">
            <x v="0"/>
          </reference>
          <reference field="5" count="0" selected="0"/>
          <reference field="7" count="1" selected="0">
            <x v="4"/>
          </reference>
          <reference field="11" count="1">
            <x v="2"/>
          </reference>
        </references>
      </pivotArea>
    </format>
    <format dxfId="269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4"/>
          </reference>
          <reference field="4" count="1" selected="0">
            <x v="9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268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0"/>
          </reference>
          <reference field="4" count="1" selected="0">
            <x v="0"/>
          </reference>
          <reference field="5" count="0" selected="0"/>
          <reference field="7" count="1" selected="0">
            <x v="6"/>
          </reference>
          <reference field="11" count="1">
            <x v="2"/>
          </reference>
        </references>
      </pivotArea>
    </format>
    <format dxfId="267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1"/>
          </reference>
          <reference field="4" count="1" selected="0">
            <x v="4"/>
          </reference>
          <reference field="5" count="0" selected="0"/>
          <reference field="7" count="1" selected="0">
            <x v="3"/>
          </reference>
          <reference field="11" count="1">
            <x v="2"/>
          </reference>
        </references>
      </pivotArea>
    </format>
    <format dxfId="266">
      <pivotArea dataOnly="0" labelOnly="1" outline="0" fieldPosition="0">
        <references count="6">
          <reference field="0" count="1" selected="0">
            <x v="25"/>
          </reference>
          <reference field="1" count="1" selected="0">
            <x v="20"/>
          </reference>
          <reference field="4" count="1" selected="0">
            <x v="0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265">
      <pivotArea dataOnly="0" labelOnly="1" outline="0" fieldPosition="0">
        <references count="6">
          <reference field="0" count="1" selected="0">
            <x v="26"/>
          </reference>
          <reference field="1" count="1" selected="0">
            <x v="20"/>
          </reference>
          <reference field="4" count="1" selected="0">
            <x v="0"/>
          </reference>
          <reference field="5" count="0" selected="0"/>
          <reference field="7" count="1" selected="0">
            <x v="7"/>
          </reference>
          <reference field="11" count="1">
            <x v="2"/>
          </reference>
        </references>
      </pivotArea>
    </format>
    <format dxfId="264">
      <pivotArea dataOnly="0" labelOnly="1" outline="0" fieldPosition="0">
        <references count="6">
          <reference field="0" count="1" selected="0">
            <x v="27"/>
          </reference>
          <reference field="1" count="1" selected="0">
            <x v="22"/>
          </reference>
          <reference field="4" count="1" selected="0">
            <x v="10"/>
          </reference>
          <reference field="5" count="0" selected="0"/>
          <reference field="7" count="1" selected="0">
            <x v="8"/>
          </reference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2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compact="0" compactData="0" gridDropZones="1" multipleFieldFilters="0" chartFormat="8">
  <location ref="A1:J24" firstHeaderRow="2" firstDataRow="2" firstDataCol="4"/>
  <pivotFields count="9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 defaultSubtotal="0"/>
    <pivotField name="DURAÇÃO PLANEJADA" axis="axisRow" compact="0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axis="axisRow" compact="0" outline="0" showAll="0" defaultSubtotal="0">
      <items count="9">
        <item x="7"/>
        <item x="8"/>
        <item x="5"/>
        <item x="2"/>
        <item x="3"/>
        <item x="6"/>
        <item x="4"/>
        <item x="1"/>
        <item x="0"/>
      </items>
    </pivotField>
    <pivotField compact="0" numFmtId="9" outline="0" showAll="0" defaultSubtotal="0"/>
    <pivotField compact="0" numFmtId="14" outline="0" showAll="0"/>
    <pivotField compact="0" numFmtId="14" outline="0" showAll="0"/>
    <pivotField axis="axisRow" compact="0" numFmtId="14" outline="0" showAll="0" defaultSubtotal="0">
      <items count="9">
        <item x="6"/>
        <item x="4"/>
        <item x="7"/>
        <item x="3"/>
        <item x="5"/>
        <item x="2"/>
        <item x="8"/>
        <item x="1"/>
        <item x="0"/>
      </items>
    </pivotField>
    <pivotField compact="0" numFmtId="14" outline="0" showAll="0"/>
  </pivotFields>
  <rowFields count="4">
    <field x="0"/>
    <field x="7"/>
    <field x="2"/>
    <field x="3"/>
  </rowFields>
  <rowItems count="22">
    <i>
      <x v="2"/>
      <x v="5"/>
      <x v="5"/>
      <x v="7"/>
    </i>
    <i>
      <x v="3"/>
      <x v="3"/>
      <x v="3"/>
      <x v="3"/>
    </i>
    <i>
      <x v="4"/>
      <x v="7"/>
      <x v="7"/>
      <x v="4"/>
    </i>
    <i>
      <x v="5"/>
      <x v="1"/>
      <x v="1"/>
      <x v="7"/>
    </i>
    <i>
      <x v="7"/>
      <x v="3"/>
      <x v="3"/>
      <x v="2"/>
    </i>
    <i>
      <x v="8"/>
      <x v="1"/>
      <x v="1"/>
      <x v="3"/>
    </i>
    <i>
      <x v="9"/>
      <x v="1"/>
      <x v="1"/>
      <x v="4"/>
    </i>
    <i>
      <x v="10"/>
      <x v="4"/>
      <x v="4"/>
      <x v="5"/>
    </i>
    <i>
      <x v="11"/>
      <x/>
      <x/>
      <x v="6"/>
    </i>
    <i>
      <x v="12"/>
      <x v="2"/>
      <x v="2"/>
      <x v="2"/>
    </i>
    <i>
      <x v="14"/>
      <x v="2"/>
      <x v="2"/>
      <x/>
    </i>
    <i>
      <x v="15"/>
      <x v="3"/>
      <x v="3"/>
      <x v="3"/>
    </i>
    <i>
      <x v="16"/>
      <x v="4"/>
      <x v="4"/>
      <x v="2"/>
    </i>
    <i>
      <x v="17"/>
      <x v="1"/>
      <x v="1"/>
      <x v="3"/>
    </i>
    <i>
      <x v="19"/>
      <x/>
      <x/>
      <x v="3"/>
    </i>
    <i>
      <x v="20"/>
      <x v="4"/>
      <x v="4"/>
      <x v="4"/>
    </i>
    <i>
      <x v="21"/>
      <x v="7"/>
      <x v="7"/>
      <x v="1"/>
    </i>
    <i>
      <x v="22"/>
      <x v="6"/>
      <x v="6"/>
      <x v="2"/>
    </i>
    <i>
      <x v="23"/>
      <x v="3"/>
      <x v="3"/>
      <x v="6"/>
    </i>
    <i>
      <x v="25"/>
      <x v="7"/>
      <x v="7"/>
      <x v="3"/>
    </i>
    <i>
      <x v="26"/>
      <x v="7"/>
      <x v="7"/>
      <x v="3"/>
    </i>
    <i>
      <x v="27"/>
      <x v="8"/>
      <x v="8"/>
      <x v="8"/>
    </i>
  </rowItems>
  <colItems count="1">
    <i/>
  </colItems>
  <formats count="264">
    <format dxfId="263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62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243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242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41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40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9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38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7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36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35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234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33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20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8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12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14"/>
          </reference>
          <reference field="2" count="1" selected="0">
            <x v="2"/>
          </reference>
          <reference field="3" count="1">
            <x v="0"/>
          </reference>
          <reference field="7" count="1" selected="0">
            <x v="2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15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16"/>
          </reference>
          <reference field="2" count="1" selected="0">
            <x v="4"/>
          </reference>
          <reference field="3" count="1">
            <x v="2"/>
          </reference>
          <reference field="7" count="1" selected="0">
            <x v="4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17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19"/>
          </reference>
          <reference field="2" count="1" selected="0">
            <x v="0"/>
          </reference>
          <reference field="3" count="1">
            <x v="3"/>
          </reference>
          <reference field="7" count="1" selected="0">
            <x v="0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20"/>
          </reference>
          <reference field="2" count="1" selected="0">
            <x v="4"/>
          </reference>
          <reference field="3" count="1">
            <x v="4"/>
          </reference>
          <reference field="7" count="1" selected="0">
            <x v="4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21"/>
          </reference>
          <reference field="2" count="1" selected="0">
            <x v="7"/>
          </reference>
          <reference field="3" count="1">
            <x v="1"/>
          </reference>
          <reference field="7" count="1" selected="0">
            <x v="7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22"/>
          </reference>
          <reference field="2" count="1" selected="0">
            <x v="6"/>
          </reference>
          <reference field="3" count="1">
            <x v="2"/>
          </reference>
          <reference field="7" count="1" selected="0">
            <x v="6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23"/>
          </reference>
          <reference field="2" count="1" selected="0">
            <x v="3"/>
          </reference>
          <reference field="3" count="1">
            <x v="6"/>
          </reference>
          <reference field="7" count="1" selected="0">
            <x v="3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25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26"/>
          </reference>
          <reference field="2" count="1" selected="0">
            <x v="7"/>
          </reference>
          <reference field="3" count="1">
            <x v="3"/>
          </reference>
          <reference field="7" count="1" selected="0">
            <x v="7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27"/>
          </reference>
          <reference field="2" count="1" selected="0">
            <x v="8"/>
          </reference>
          <reference field="3" count="1">
            <x v="8"/>
          </reference>
          <reference field="7" count="1" selected="0">
            <x v="8"/>
          </reference>
        </references>
      </pivotArea>
    </format>
    <format dxfId="60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"/>
          </reference>
          <reference field="7" count="1">
            <x v="5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3"/>
          </reference>
          <reference field="7" count="1">
            <x v="3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4"/>
          </reference>
          <reference field="7" count="1">
            <x v="7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5"/>
          </reference>
          <reference field="7" count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7"/>
          </reference>
          <reference field="7" count="1">
            <x v="3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10"/>
          </reference>
          <reference field="7" count="1">
            <x v="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1"/>
          </reference>
          <reference field="7" count="1">
            <x v="0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2"/>
          </reference>
          <reference field="7" count="1">
            <x v="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15"/>
          </reference>
          <reference field="7" count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16"/>
          </reference>
          <reference field="7" count="1">
            <x v="4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17"/>
          </reference>
          <reference field="7" count="1">
            <x v="1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19"/>
          </reference>
          <reference field="7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0"/>
          </reference>
          <reference field="7" count="1">
            <x v="4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1"/>
          </reference>
          <reference field="7" count="1">
            <x v="7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2"/>
          </reference>
          <reference field="7" count="1">
            <x v="6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3"/>
          </reference>
          <reference field="7" count="1">
            <x v="3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5"/>
          </reference>
          <reference field="7" count="1">
            <x v="7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7"/>
          </reference>
          <reference field="7" count="1">
            <x v="8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2"/>
          </reference>
          <reference field="2" count="1">
            <x v="5"/>
          </reference>
          <reference field="7" count="1" selected="0">
            <x v="5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4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5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7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8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1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11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12"/>
          </reference>
          <reference field="2" count="1">
            <x v="2"/>
          </reference>
          <reference field="7" count="1" selected="0">
            <x v="2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15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16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17"/>
          </reference>
          <reference field="2" count="1">
            <x v="1"/>
          </reference>
          <reference field="7" count="1" selected="0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19"/>
          </reference>
          <reference field="2" count="1">
            <x v="0"/>
          </reference>
          <reference field="7" count="1" selected="0">
            <x v="0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20"/>
          </reference>
          <reference field="2" count="1">
            <x v="4"/>
          </reference>
          <reference field="7" count="1" selected="0">
            <x v="4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21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22"/>
          </reference>
          <reference field="2" count="1">
            <x v="6"/>
          </reference>
          <reference field="7" count="1" selected="0">
            <x v="6"/>
          </reference>
        </references>
      </pivotArea>
    </format>
    <format dxfId="25">
      <pivotArea dataOnly="0" labelOnly="1" outline="0" fieldPosition="0">
        <references count="3">
          <reference field="0" count="1" selected="0">
            <x v="23"/>
          </reference>
          <reference field="2" count="1">
            <x v="3"/>
          </reference>
          <reference field="7" count="1" selected="0">
            <x v="3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25"/>
          </reference>
          <reference field="2" count="1">
            <x v="7"/>
          </reference>
          <reference field="7" count="1" selected="0">
            <x v="7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27"/>
          </reference>
          <reference field="2" count="1">
            <x v="8"/>
          </reference>
          <reference field="7" count="1" selected="0">
            <x v="8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"/>
          </reference>
          <reference field="2" count="1" selected="0">
            <x v="5"/>
          </reference>
          <reference field="3" count="1">
            <x v="7"/>
          </reference>
          <reference field="7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3" count="1">
            <x v="3"/>
          </reference>
          <reference field="7" count="1" selected="0">
            <x v="3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4"/>
          </reference>
          <reference field="2" count="1" selected="0">
            <x v="7"/>
          </reference>
          <reference field="3" count="1">
            <x v="4"/>
          </reference>
          <reference field="7" count="1" selected="0">
            <x v="7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3" count="1">
            <x v="7"/>
          </reference>
          <reference field="7" count="1" selected="0">
            <x v="1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"/>
          </reference>
          <reference field="7" count="1" selected="0">
            <x v="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3" count="1">
            <x v="3"/>
          </reference>
          <reference field="7" count="1" selected="0">
            <x v="1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3" count="1">
            <x v="4"/>
          </reference>
          <reference field="7" count="1" selected="0">
            <x v="1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3" count="1">
            <x v="5"/>
          </reference>
          <reference field="7" count="1" selected="0">
            <x v="4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3" count="1">
            <x v="6"/>
          </reference>
          <reference field="7" count="1" selected="0">
            <x v="0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3" count="1">
            <x v="2"/>
          </reference>
          <reference field="7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0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9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8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7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6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5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4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3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2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1">
      <pivotArea dataOnly="0" labelOnly="1" outline="0" fieldPosition="0">
        <references count="1">
          <reference field="0" count="22">
            <x v="2"/>
            <x v="3"/>
            <x v="4"/>
            <x v="5"/>
            <x v="7"/>
            <x v="8"/>
            <x v="9"/>
            <x v="10"/>
            <x v="11"/>
            <x v="12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8"/>
          </reference>
          <reference field="7" count="1">
            <x v="1"/>
          </reference>
        </references>
      </pivotArea>
    </format>
  </formats>
  <chartFormats count="1">
    <chartFormat chart="5" format="0" series="1">
      <pivotArea type="data" outline="0" fieldPosition="0"/>
    </chartFormat>
  </chartFormats>
  <pivotTableStyleInfo name="PivotStyleLight16" showRowHeaders="1" showColHeaders="1" showRowStripes="0" showColStripes="0" showLastColumn="1"/>
  <filters count="1">
    <filter fld="0" type="captionNotEndsWith" evalOrder="-1" id="2" stringValue1="*.0">
      <autoFilter ref="A1">
        <filterColumn colId="0">
          <customFilters>
            <customFilter operator="notEqual" val="**.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HF690"/>
  <sheetViews>
    <sheetView showGridLines="0" tabSelected="1" zoomScale="115" zoomScaleNormal="115" workbookViewId="0">
      <selection activeCell="D6" sqref="D6"/>
    </sheetView>
  </sheetViews>
  <sheetFormatPr defaultColWidth="2.75" defaultRowHeight="17.25" outlineLevelRow="1" x14ac:dyDescent="0.3"/>
  <cols>
    <col min="1" max="1" width="1.5" style="17" customWidth="1"/>
    <col min="2" max="2" width="8.875" style="17" bestFit="1" customWidth="1"/>
    <col min="3" max="3" width="49.875" style="23" bestFit="1" customWidth="1"/>
    <col min="4" max="4" width="13.375" style="16" customWidth="1"/>
    <col min="5" max="5" width="17.5" style="16" customWidth="1"/>
    <col min="6" max="6" width="16.875" style="24" customWidth="1"/>
    <col min="7" max="7" width="15" style="16" bestFit="1" customWidth="1"/>
    <col min="8" max="8" width="13.375" style="16" customWidth="1"/>
    <col min="9" max="9" width="17.125" style="16" bestFit="1" customWidth="1"/>
    <col min="10" max="10" width="14.75" style="16" customWidth="1"/>
    <col min="11" max="11" width="12.125" style="16" bestFit="1" customWidth="1"/>
    <col min="12" max="12" width="10.25" style="16" hidden="1" customWidth="1"/>
    <col min="13" max="13" width="15.5" style="16" bestFit="1" customWidth="1"/>
    <col min="14" max="16" width="2.75" style="16" customWidth="1"/>
    <col min="17" max="24" width="2.75" style="16"/>
    <col min="25" max="25" width="2.875" style="16" bestFit="1" customWidth="1"/>
    <col min="26" max="34" width="2.75" style="16"/>
    <col min="35" max="16384" width="2.75" style="17"/>
  </cols>
  <sheetData>
    <row r="1" spans="2:214" s="30" customFormat="1" x14ac:dyDescent="0.3">
      <c r="C1" s="41"/>
      <c r="D1" s="26"/>
      <c r="E1" s="26"/>
      <c r="F1" s="42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2:214" ht="24" customHeight="1" x14ac:dyDescent="0.25">
      <c r="B2" s="90" t="s">
        <v>84</v>
      </c>
      <c r="C2" s="90"/>
      <c r="D2" s="90"/>
      <c r="E2" s="90"/>
      <c r="F2" s="90"/>
      <c r="G2" s="90"/>
      <c r="H2" s="25" t="s">
        <v>6</v>
      </c>
      <c r="I2" s="25"/>
      <c r="J2" s="14">
        <v>1</v>
      </c>
      <c r="K2" s="15"/>
      <c r="L2" s="15"/>
      <c r="N2" s="27"/>
      <c r="O2" s="28" t="s">
        <v>51</v>
      </c>
      <c r="P2" s="26"/>
      <c r="Q2" s="26"/>
      <c r="R2" s="26"/>
      <c r="S2" s="29"/>
      <c r="T2" s="28" t="s">
        <v>0</v>
      </c>
      <c r="U2" s="30"/>
      <c r="V2" s="31"/>
      <c r="W2" s="32" t="s">
        <v>5</v>
      </c>
      <c r="X2" s="17"/>
      <c r="Z2" s="17"/>
      <c r="AH2" s="17"/>
    </row>
    <row r="3" spans="2:214" ht="24" customHeight="1" x14ac:dyDescent="0.25">
      <c r="B3" s="90"/>
      <c r="C3" s="90"/>
      <c r="D3" s="90"/>
      <c r="E3" s="90"/>
      <c r="F3" s="90"/>
      <c r="G3" s="90"/>
      <c r="N3" s="26"/>
      <c r="O3" s="26"/>
      <c r="P3" s="26"/>
      <c r="Q3" s="26"/>
      <c r="R3" s="26"/>
      <c r="S3" s="26"/>
      <c r="T3" s="26"/>
      <c r="U3" s="26"/>
      <c r="V3" s="26"/>
      <c r="W3" s="26"/>
      <c r="AB3" s="17"/>
      <c r="AC3" s="17"/>
      <c r="AD3" s="17"/>
      <c r="AE3" s="17"/>
      <c r="AF3" s="17"/>
      <c r="AG3" s="17"/>
      <c r="AH3" s="17"/>
    </row>
    <row r="4" spans="2:214" ht="18.75" customHeight="1" x14ac:dyDescent="0.25">
      <c r="B4" s="90"/>
      <c r="C4" s="90"/>
      <c r="D4" s="90"/>
      <c r="E4" s="90"/>
      <c r="F4" s="90"/>
      <c r="G4" s="90"/>
      <c r="H4" s="25" t="s">
        <v>50</v>
      </c>
      <c r="I4" s="25"/>
      <c r="J4" s="18">
        <v>44596</v>
      </c>
      <c r="K4" s="19"/>
      <c r="L4" s="19"/>
      <c r="N4" s="33"/>
      <c r="O4" s="28" t="s">
        <v>7</v>
      </c>
      <c r="P4" s="30"/>
      <c r="Q4" s="30"/>
      <c r="R4" s="30"/>
      <c r="S4" s="30"/>
      <c r="T4" s="30"/>
      <c r="U4" s="30"/>
      <c r="V4" s="34"/>
      <c r="W4" s="32" t="s">
        <v>8</v>
      </c>
      <c r="X4" s="17"/>
      <c r="Y4" s="17"/>
      <c r="Z4" s="17"/>
      <c r="AD4" s="17"/>
      <c r="AE4" s="17"/>
      <c r="AF4" s="17"/>
      <c r="AG4" s="17"/>
      <c r="AH4" s="17"/>
      <c r="AQ4" s="16"/>
      <c r="AR4" s="16"/>
      <c r="AS4" s="16"/>
      <c r="AT4" s="16"/>
      <c r="AU4" s="16"/>
    </row>
    <row r="5" spans="2:214" ht="17.25" customHeight="1" x14ac:dyDescent="0.75">
      <c r="B5" s="90"/>
      <c r="C5" s="90"/>
      <c r="D5" s="90"/>
      <c r="E5" s="90"/>
      <c r="F5" s="90"/>
      <c r="G5" s="90"/>
      <c r="H5" s="20"/>
      <c r="I5" s="20"/>
      <c r="J5" s="20"/>
      <c r="K5" s="20"/>
      <c r="L5" s="20"/>
      <c r="M5" s="21"/>
      <c r="N5" s="26"/>
      <c r="O5" s="26"/>
      <c r="P5" s="26"/>
      <c r="Q5" s="26"/>
      <c r="R5" s="26"/>
      <c r="S5" s="26"/>
      <c r="T5" s="26"/>
      <c r="U5" s="26"/>
      <c r="V5" s="26"/>
      <c r="W5" s="26"/>
      <c r="AZ5" s="16"/>
      <c r="BA5" s="16"/>
      <c r="BB5" s="16"/>
    </row>
    <row r="6" spans="2:214" s="30" customFormat="1" ht="73.5" customHeight="1" x14ac:dyDescent="0.2">
      <c r="B6" s="43" t="s">
        <v>81</v>
      </c>
      <c r="C6" s="44" t="s">
        <v>49</v>
      </c>
      <c r="D6" s="45" t="s">
        <v>1</v>
      </c>
      <c r="E6" s="43" t="s">
        <v>52</v>
      </c>
      <c r="F6" s="43" t="s">
        <v>53</v>
      </c>
      <c r="G6" s="45" t="s">
        <v>54</v>
      </c>
      <c r="H6" s="43" t="s">
        <v>55</v>
      </c>
      <c r="I6" s="43" t="s">
        <v>59</v>
      </c>
      <c r="J6" s="43" t="s">
        <v>60</v>
      </c>
      <c r="K6" s="43" t="s">
        <v>75</v>
      </c>
      <c r="L6" s="43" t="s">
        <v>63</v>
      </c>
      <c r="M6" s="43" t="s">
        <v>56</v>
      </c>
      <c r="N6" s="35"/>
      <c r="O6" s="36">
        <f>$J$4</f>
        <v>44596</v>
      </c>
      <c r="P6" s="37">
        <f>O6+1</f>
        <v>44597</v>
      </c>
      <c r="Q6" s="36">
        <f t="shared" ref="Q6:BV6" si="0">P6+1</f>
        <v>44598</v>
      </c>
      <c r="R6" s="36">
        <f t="shared" si="0"/>
        <v>44599</v>
      </c>
      <c r="S6" s="36">
        <f t="shared" si="0"/>
        <v>44600</v>
      </c>
      <c r="T6" s="36">
        <f t="shared" si="0"/>
        <v>44601</v>
      </c>
      <c r="U6" s="36">
        <f t="shared" si="0"/>
        <v>44602</v>
      </c>
      <c r="V6" s="36">
        <f t="shared" si="0"/>
        <v>44603</v>
      </c>
      <c r="W6" s="36">
        <f t="shared" si="0"/>
        <v>44604</v>
      </c>
      <c r="X6" s="36">
        <f t="shared" si="0"/>
        <v>44605</v>
      </c>
      <c r="Y6" s="36">
        <f t="shared" si="0"/>
        <v>44606</v>
      </c>
      <c r="Z6" s="36">
        <f t="shared" si="0"/>
        <v>44607</v>
      </c>
      <c r="AA6" s="36">
        <f t="shared" si="0"/>
        <v>44608</v>
      </c>
      <c r="AB6" s="36">
        <f t="shared" si="0"/>
        <v>44609</v>
      </c>
      <c r="AC6" s="36">
        <f t="shared" si="0"/>
        <v>44610</v>
      </c>
      <c r="AD6" s="36">
        <f t="shared" si="0"/>
        <v>44611</v>
      </c>
      <c r="AE6" s="36">
        <f t="shared" si="0"/>
        <v>44612</v>
      </c>
      <c r="AF6" s="36">
        <f t="shared" si="0"/>
        <v>44613</v>
      </c>
      <c r="AG6" s="36">
        <f t="shared" si="0"/>
        <v>44614</v>
      </c>
      <c r="AH6" s="36">
        <f t="shared" si="0"/>
        <v>44615</v>
      </c>
      <c r="AI6" s="36">
        <f t="shared" si="0"/>
        <v>44616</v>
      </c>
      <c r="AJ6" s="36">
        <f t="shared" si="0"/>
        <v>44617</v>
      </c>
      <c r="AK6" s="36">
        <f t="shared" si="0"/>
        <v>44618</v>
      </c>
      <c r="AL6" s="36">
        <f t="shared" si="0"/>
        <v>44619</v>
      </c>
      <c r="AM6" s="36">
        <f t="shared" si="0"/>
        <v>44620</v>
      </c>
      <c r="AN6" s="36">
        <f t="shared" si="0"/>
        <v>44621</v>
      </c>
      <c r="AO6" s="36">
        <f t="shared" si="0"/>
        <v>44622</v>
      </c>
      <c r="AP6" s="36">
        <f t="shared" si="0"/>
        <v>44623</v>
      </c>
      <c r="AQ6" s="36">
        <f t="shared" si="0"/>
        <v>44624</v>
      </c>
      <c r="AR6" s="36">
        <f t="shared" si="0"/>
        <v>44625</v>
      </c>
      <c r="AS6" s="36">
        <f t="shared" si="0"/>
        <v>44626</v>
      </c>
      <c r="AT6" s="36">
        <f t="shared" si="0"/>
        <v>44627</v>
      </c>
      <c r="AU6" s="36">
        <f t="shared" si="0"/>
        <v>44628</v>
      </c>
      <c r="AV6" s="36">
        <f t="shared" si="0"/>
        <v>44629</v>
      </c>
      <c r="AW6" s="36">
        <f t="shared" si="0"/>
        <v>44630</v>
      </c>
      <c r="AX6" s="36">
        <f t="shared" si="0"/>
        <v>44631</v>
      </c>
      <c r="AY6" s="36">
        <f t="shared" si="0"/>
        <v>44632</v>
      </c>
      <c r="AZ6" s="36">
        <f t="shared" si="0"/>
        <v>44633</v>
      </c>
      <c r="BA6" s="36">
        <f t="shared" si="0"/>
        <v>44634</v>
      </c>
      <c r="BB6" s="36">
        <f t="shared" si="0"/>
        <v>44635</v>
      </c>
      <c r="BC6" s="36">
        <f t="shared" si="0"/>
        <v>44636</v>
      </c>
      <c r="BD6" s="36">
        <f t="shared" si="0"/>
        <v>44637</v>
      </c>
      <c r="BE6" s="36">
        <f t="shared" si="0"/>
        <v>44638</v>
      </c>
      <c r="BF6" s="36">
        <f t="shared" si="0"/>
        <v>44639</v>
      </c>
      <c r="BG6" s="36">
        <f t="shared" si="0"/>
        <v>44640</v>
      </c>
      <c r="BH6" s="36">
        <f t="shared" si="0"/>
        <v>44641</v>
      </c>
      <c r="BI6" s="36">
        <f t="shared" si="0"/>
        <v>44642</v>
      </c>
      <c r="BJ6" s="36">
        <f t="shared" si="0"/>
        <v>44643</v>
      </c>
      <c r="BK6" s="36">
        <f t="shared" si="0"/>
        <v>44644</v>
      </c>
      <c r="BL6" s="36">
        <f t="shared" si="0"/>
        <v>44645</v>
      </c>
      <c r="BM6" s="36">
        <f t="shared" si="0"/>
        <v>44646</v>
      </c>
      <c r="BN6" s="36">
        <f t="shared" si="0"/>
        <v>44647</v>
      </c>
      <c r="BO6" s="36">
        <f t="shared" si="0"/>
        <v>44648</v>
      </c>
      <c r="BP6" s="36">
        <f t="shared" si="0"/>
        <v>44649</v>
      </c>
      <c r="BQ6" s="36">
        <f t="shared" si="0"/>
        <v>44650</v>
      </c>
      <c r="BR6" s="36">
        <f t="shared" si="0"/>
        <v>44651</v>
      </c>
      <c r="BS6" s="36">
        <f t="shared" si="0"/>
        <v>44652</v>
      </c>
      <c r="BT6" s="36">
        <f t="shared" si="0"/>
        <v>44653</v>
      </c>
      <c r="BU6" s="36">
        <f t="shared" si="0"/>
        <v>44654</v>
      </c>
      <c r="BV6" s="36">
        <f t="shared" si="0"/>
        <v>44655</v>
      </c>
      <c r="BW6" s="36">
        <f t="shared" ref="BW6" si="1">BV6+1</f>
        <v>44656</v>
      </c>
      <c r="BX6" s="36">
        <f t="shared" ref="BX6" si="2">BW6+1</f>
        <v>44657</v>
      </c>
      <c r="BY6" s="36">
        <f t="shared" ref="BY6" si="3">BX6+1</f>
        <v>44658</v>
      </c>
      <c r="BZ6" s="36">
        <f t="shared" ref="BZ6" si="4">BY6+1</f>
        <v>44659</v>
      </c>
      <c r="CA6" s="36">
        <f t="shared" ref="CA6" si="5">BZ6+1</f>
        <v>44660</v>
      </c>
      <c r="CB6" s="36">
        <f t="shared" ref="CB6" si="6">CA6+1</f>
        <v>44661</v>
      </c>
      <c r="CC6" s="36">
        <f t="shared" ref="CC6" si="7">CB6+1</f>
        <v>44662</v>
      </c>
      <c r="CD6" s="36">
        <f t="shared" ref="CD6" si="8">CC6+1</f>
        <v>44663</v>
      </c>
      <c r="CE6" s="36">
        <f t="shared" ref="CE6" si="9">CD6+1</f>
        <v>44664</v>
      </c>
      <c r="CF6" s="36">
        <f t="shared" ref="CF6" si="10">CE6+1</f>
        <v>44665</v>
      </c>
      <c r="CG6" s="36">
        <f t="shared" ref="CG6" si="11">CF6+1</f>
        <v>44666</v>
      </c>
      <c r="CH6" s="36">
        <f t="shared" ref="CH6" si="12">CG6+1</f>
        <v>44667</v>
      </c>
      <c r="CI6" s="36">
        <f t="shared" ref="CI6" si="13">CH6+1</f>
        <v>44668</v>
      </c>
      <c r="CJ6" s="36">
        <f t="shared" ref="CJ6" si="14">CI6+1</f>
        <v>44669</v>
      </c>
      <c r="CK6" s="36">
        <f t="shared" ref="CK6" si="15">CJ6+1</f>
        <v>44670</v>
      </c>
      <c r="CL6" s="36">
        <f t="shared" ref="CL6" si="16">CK6+1</f>
        <v>44671</v>
      </c>
      <c r="CM6" s="36">
        <f t="shared" ref="CM6" si="17">CL6+1</f>
        <v>44672</v>
      </c>
      <c r="CN6" s="36">
        <f t="shared" ref="CN6" si="18">CM6+1</f>
        <v>44673</v>
      </c>
      <c r="CO6" s="36">
        <f t="shared" ref="CO6" si="19">CN6+1</f>
        <v>44674</v>
      </c>
      <c r="CP6" s="36">
        <f t="shared" ref="CP6" si="20">CO6+1</f>
        <v>44675</v>
      </c>
      <c r="CQ6" s="36">
        <f t="shared" ref="CQ6" si="21">CP6+1</f>
        <v>44676</v>
      </c>
      <c r="CR6" s="36">
        <f t="shared" ref="CR6" si="22">CQ6+1</f>
        <v>44677</v>
      </c>
      <c r="CS6" s="36">
        <f t="shared" ref="CS6" si="23">CR6+1</f>
        <v>44678</v>
      </c>
      <c r="CT6" s="36">
        <f t="shared" ref="CT6" si="24">CS6+1</f>
        <v>44679</v>
      </c>
      <c r="CU6" s="36">
        <f t="shared" ref="CU6" si="25">CT6+1</f>
        <v>44680</v>
      </c>
      <c r="CV6" s="36">
        <f t="shared" ref="CV6" si="26">CU6+1</f>
        <v>44681</v>
      </c>
      <c r="CW6" s="36">
        <f t="shared" ref="CW6" si="27">CV6+1</f>
        <v>44682</v>
      </c>
      <c r="CX6" s="36">
        <f t="shared" ref="CX6" si="28">CW6+1</f>
        <v>44683</v>
      </c>
      <c r="CY6" s="36">
        <f t="shared" ref="CY6" si="29">CX6+1</f>
        <v>44684</v>
      </c>
      <c r="CZ6" s="36">
        <f t="shared" ref="CZ6" si="30">CY6+1</f>
        <v>44685</v>
      </c>
      <c r="DA6" s="36">
        <f t="shared" ref="DA6" si="31">CZ6+1</f>
        <v>44686</v>
      </c>
      <c r="DB6" s="36">
        <f t="shared" ref="DB6" si="32">DA6+1</f>
        <v>44687</v>
      </c>
      <c r="DC6" s="36">
        <f t="shared" ref="DC6" si="33">DB6+1</f>
        <v>44688</v>
      </c>
      <c r="DD6" s="36">
        <f t="shared" ref="DD6" si="34">DC6+1</f>
        <v>44689</v>
      </c>
      <c r="DE6" s="36">
        <f t="shared" ref="DE6" si="35">DD6+1</f>
        <v>44690</v>
      </c>
      <c r="DF6" s="36">
        <f t="shared" ref="DF6" si="36">DE6+1</f>
        <v>44691</v>
      </c>
      <c r="DG6" s="36">
        <f t="shared" ref="DG6" si="37">DF6+1</f>
        <v>44692</v>
      </c>
      <c r="DH6" s="36">
        <f t="shared" ref="DH6" si="38">DG6+1</f>
        <v>44693</v>
      </c>
      <c r="DI6" s="36">
        <f t="shared" ref="DI6" si="39">DH6+1</f>
        <v>44694</v>
      </c>
      <c r="DJ6" s="36">
        <f t="shared" ref="DJ6" si="40">DI6+1</f>
        <v>44695</v>
      </c>
      <c r="DK6" s="36">
        <f t="shared" ref="DK6" si="41">DJ6+1</f>
        <v>44696</v>
      </c>
      <c r="DL6" s="36">
        <f t="shared" ref="DL6" si="42">DK6+1</f>
        <v>44697</v>
      </c>
      <c r="DM6" s="36">
        <f t="shared" ref="DM6" si="43">DL6+1</f>
        <v>44698</v>
      </c>
      <c r="DN6" s="36">
        <f t="shared" ref="DN6" si="44">DM6+1</f>
        <v>44699</v>
      </c>
      <c r="DO6" s="36">
        <f t="shared" ref="DO6" si="45">DN6+1</f>
        <v>44700</v>
      </c>
      <c r="DP6" s="36">
        <f t="shared" ref="DP6" si="46">DO6+1</f>
        <v>44701</v>
      </c>
      <c r="DQ6" s="36">
        <f t="shared" ref="DQ6" si="47">DP6+1</f>
        <v>44702</v>
      </c>
      <c r="DR6" s="36">
        <f t="shared" ref="DR6" si="48">DQ6+1</f>
        <v>44703</v>
      </c>
      <c r="DS6" s="36">
        <f t="shared" ref="DS6" si="49">DR6+1</f>
        <v>44704</v>
      </c>
      <c r="DT6" s="36">
        <f t="shared" ref="DT6" si="50">DS6+1</f>
        <v>44705</v>
      </c>
      <c r="DU6" s="36">
        <f t="shared" ref="DU6" si="51">DT6+1</f>
        <v>44706</v>
      </c>
      <c r="DV6" s="36">
        <f t="shared" ref="DV6" si="52">DU6+1</f>
        <v>44707</v>
      </c>
      <c r="DW6" s="36">
        <f t="shared" ref="DW6" si="53">DV6+1</f>
        <v>44708</v>
      </c>
      <c r="DX6" s="36">
        <f t="shared" ref="DX6" si="54">DW6+1</f>
        <v>44709</v>
      </c>
      <c r="DY6" s="36">
        <f t="shared" ref="DY6" si="55">DX6+1</f>
        <v>44710</v>
      </c>
      <c r="DZ6" s="36">
        <f t="shared" ref="DZ6" si="56">DY6+1</f>
        <v>44711</v>
      </c>
      <c r="EA6" s="36">
        <f t="shared" ref="EA6" si="57">DZ6+1</f>
        <v>44712</v>
      </c>
      <c r="EB6" s="36">
        <f t="shared" ref="EB6" si="58">EA6+1</f>
        <v>44713</v>
      </c>
      <c r="EC6" s="36">
        <f t="shared" ref="EC6" si="59">EB6+1</f>
        <v>44714</v>
      </c>
      <c r="ED6" s="36">
        <f t="shared" ref="ED6" si="60">EC6+1</f>
        <v>44715</v>
      </c>
      <c r="EE6" s="36">
        <f t="shared" ref="EE6" si="61">ED6+1</f>
        <v>44716</v>
      </c>
      <c r="EF6" s="36">
        <f t="shared" ref="EF6" si="62">EE6+1</f>
        <v>44717</v>
      </c>
      <c r="EG6" s="36">
        <f t="shared" ref="EG6" si="63">EF6+1</f>
        <v>44718</v>
      </c>
      <c r="EH6" s="36">
        <f t="shared" ref="EH6" si="64">EG6+1</f>
        <v>44719</v>
      </c>
      <c r="EI6" s="36">
        <f t="shared" ref="EI6" si="65">EH6+1</f>
        <v>44720</v>
      </c>
      <c r="EJ6" s="36">
        <f t="shared" ref="EJ6" si="66">EI6+1</f>
        <v>44721</v>
      </c>
      <c r="EK6" s="36">
        <f t="shared" ref="EK6" si="67">EJ6+1</f>
        <v>44722</v>
      </c>
      <c r="EL6" s="36">
        <f t="shared" ref="EL6" si="68">EK6+1</f>
        <v>44723</v>
      </c>
      <c r="EM6" s="36">
        <f t="shared" ref="EM6" si="69">EL6+1</f>
        <v>44724</v>
      </c>
      <c r="EN6" s="36">
        <f t="shared" ref="EN6" si="70">EM6+1</f>
        <v>44725</v>
      </c>
      <c r="EO6" s="36">
        <f t="shared" ref="EO6" si="71">EN6+1</f>
        <v>44726</v>
      </c>
      <c r="EP6" s="36">
        <f t="shared" ref="EP6" si="72">EO6+1</f>
        <v>44727</v>
      </c>
      <c r="EQ6" s="36">
        <f t="shared" ref="EQ6" si="73">EP6+1</f>
        <v>44728</v>
      </c>
      <c r="ER6" s="36">
        <f t="shared" ref="ER6" si="74">EQ6+1</f>
        <v>44729</v>
      </c>
      <c r="ES6" s="36">
        <f t="shared" ref="ES6" si="75">ER6+1</f>
        <v>44730</v>
      </c>
      <c r="ET6" s="36">
        <f t="shared" ref="ET6" si="76">ES6+1</f>
        <v>44731</v>
      </c>
      <c r="EU6" s="36">
        <f t="shared" ref="EU6" si="77">ET6+1</f>
        <v>44732</v>
      </c>
      <c r="EV6" s="36">
        <f t="shared" ref="EV6" si="78">EU6+1</f>
        <v>44733</v>
      </c>
      <c r="EW6" s="36">
        <f t="shared" ref="EW6" si="79">EV6+1</f>
        <v>44734</v>
      </c>
      <c r="EX6" s="36">
        <f t="shared" ref="EX6" si="80">EW6+1</f>
        <v>44735</v>
      </c>
      <c r="EY6" s="36">
        <f t="shared" ref="EY6" si="81">EX6+1</f>
        <v>44736</v>
      </c>
      <c r="EZ6" s="36">
        <f t="shared" ref="EZ6" si="82">EY6+1</f>
        <v>44737</v>
      </c>
      <c r="FA6" s="36">
        <f t="shared" ref="FA6" si="83">EZ6+1</f>
        <v>44738</v>
      </c>
      <c r="FB6" s="36">
        <f t="shared" ref="FB6" si="84">FA6+1</f>
        <v>44739</v>
      </c>
      <c r="FC6" s="36">
        <f t="shared" ref="FC6" si="85">FB6+1</f>
        <v>44740</v>
      </c>
      <c r="FD6" s="36">
        <f t="shared" ref="FD6" si="86">FC6+1</f>
        <v>44741</v>
      </c>
      <c r="FE6" s="36">
        <f t="shared" ref="FE6" si="87">FD6+1</f>
        <v>44742</v>
      </c>
      <c r="FF6" s="36">
        <f t="shared" ref="FF6" si="88">FE6+1</f>
        <v>44743</v>
      </c>
      <c r="FG6" s="36">
        <f t="shared" ref="FG6" si="89">FF6+1</f>
        <v>44744</v>
      </c>
      <c r="FH6" s="36">
        <f t="shared" ref="FH6" si="90">FG6+1</f>
        <v>44745</v>
      </c>
      <c r="FI6" s="36">
        <f t="shared" ref="FI6" si="91">FH6+1</f>
        <v>44746</v>
      </c>
      <c r="FJ6" s="36">
        <f t="shared" ref="FJ6" si="92">FI6+1</f>
        <v>44747</v>
      </c>
      <c r="FK6" s="36">
        <f t="shared" ref="FK6" si="93">FJ6+1</f>
        <v>44748</v>
      </c>
      <c r="FL6" s="36">
        <f t="shared" ref="FL6" si="94">FK6+1</f>
        <v>44749</v>
      </c>
      <c r="FM6" s="36">
        <f t="shared" ref="FM6" si="95">FL6+1</f>
        <v>44750</v>
      </c>
      <c r="FN6" s="36">
        <f t="shared" ref="FN6" si="96">FM6+1</f>
        <v>44751</v>
      </c>
      <c r="FO6" s="36">
        <f t="shared" ref="FO6" si="97">FN6+1</f>
        <v>44752</v>
      </c>
      <c r="FP6" s="36">
        <f t="shared" ref="FP6" si="98">FO6+1</f>
        <v>44753</v>
      </c>
      <c r="FQ6" s="36">
        <f t="shared" ref="FQ6" si="99">FP6+1</f>
        <v>44754</v>
      </c>
      <c r="FR6" s="36">
        <f t="shared" ref="FR6" si="100">FQ6+1</f>
        <v>44755</v>
      </c>
      <c r="FS6" s="36">
        <f t="shared" ref="FS6" si="101">FR6+1</f>
        <v>44756</v>
      </c>
      <c r="FT6" s="36">
        <f t="shared" ref="FT6" si="102">FS6+1</f>
        <v>44757</v>
      </c>
      <c r="FU6" s="36">
        <f t="shared" ref="FU6" si="103">FT6+1</f>
        <v>44758</v>
      </c>
      <c r="FV6" s="36">
        <f t="shared" ref="FV6" si="104">FU6+1</f>
        <v>44759</v>
      </c>
      <c r="FW6" s="36">
        <f t="shared" ref="FW6" si="105">FV6+1</f>
        <v>44760</v>
      </c>
      <c r="FX6" s="36">
        <f t="shared" ref="FX6" si="106">FW6+1</f>
        <v>44761</v>
      </c>
      <c r="FY6" s="36">
        <f t="shared" ref="FY6" si="107">FX6+1</f>
        <v>44762</v>
      </c>
      <c r="FZ6" s="36">
        <f t="shared" ref="FZ6" si="108">FY6+1</f>
        <v>44763</v>
      </c>
      <c r="GA6" s="36">
        <f t="shared" ref="GA6" si="109">FZ6+1</f>
        <v>44764</v>
      </c>
      <c r="GB6" s="36">
        <f t="shared" ref="GB6" si="110">GA6+1</f>
        <v>44765</v>
      </c>
      <c r="GC6" s="36">
        <f t="shared" ref="GC6" si="111">GB6+1</f>
        <v>44766</v>
      </c>
      <c r="GD6" s="36">
        <f t="shared" ref="GD6" si="112">GC6+1</f>
        <v>44767</v>
      </c>
      <c r="GE6" s="36">
        <f t="shared" ref="GE6" si="113">GD6+1</f>
        <v>44768</v>
      </c>
      <c r="GF6" s="36">
        <f t="shared" ref="GF6" si="114">GE6+1</f>
        <v>44769</v>
      </c>
      <c r="GG6" s="36">
        <f t="shared" ref="GG6" si="115">GF6+1</f>
        <v>44770</v>
      </c>
      <c r="GH6" s="36">
        <f t="shared" ref="GH6" si="116">GG6+1</f>
        <v>44771</v>
      </c>
      <c r="GI6" s="36">
        <f t="shared" ref="GI6" si="117">GH6+1</f>
        <v>44772</v>
      </c>
      <c r="GJ6" s="36">
        <f t="shared" ref="GJ6" si="118">GI6+1</f>
        <v>44773</v>
      </c>
      <c r="GK6" s="36">
        <f t="shared" ref="GK6" si="119">GJ6+1</f>
        <v>44774</v>
      </c>
      <c r="GL6" s="36">
        <f t="shared" ref="GL6" si="120">GK6+1</f>
        <v>44775</v>
      </c>
      <c r="GM6" s="36">
        <f t="shared" ref="GM6" si="121">GL6+1</f>
        <v>44776</v>
      </c>
      <c r="GN6" s="36">
        <f t="shared" ref="GN6" si="122">GM6+1</f>
        <v>44777</v>
      </c>
      <c r="GO6" s="36">
        <f t="shared" ref="GO6" si="123">GN6+1</f>
        <v>44778</v>
      </c>
      <c r="GP6" s="36">
        <f t="shared" ref="GP6" si="124">GO6+1</f>
        <v>44779</v>
      </c>
      <c r="GQ6" s="36">
        <f t="shared" ref="GQ6" si="125">GP6+1</f>
        <v>44780</v>
      </c>
      <c r="GR6" s="36">
        <f t="shared" ref="GR6" si="126">GQ6+1</f>
        <v>44781</v>
      </c>
      <c r="GS6" s="36">
        <f t="shared" ref="GS6" si="127">GR6+1</f>
        <v>44782</v>
      </c>
      <c r="GT6" s="36">
        <f t="shared" ref="GT6" si="128">GS6+1</f>
        <v>44783</v>
      </c>
      <c r="GU6" s="36">
        <f t="shared" ref="GU6" si="129">GT6+1</f>
        <v>44784</v>
      </c>
      <c r="GV6" s="36">
        <f t="shared" ref="GV6" si="130">GU6+1</f>
        <v>44785</v>
      </c>
      <c r="GW6" s="36">
        <f t="shared" ref="GW6" si="131">GV6+1</f>
        <v>44786</v>
      </c>
      <c r="GX6" s="36">
        <f t="shared" ref="GX6" si="132">GW6+1</f>
        <v>44787</v>
      </c>
      <c r="GY6" s="36">
        <f t="shared" ref="GY6" si="133">GX6+1</f>
        <v>44788</v>
      </c>
      <c r="GZ6" s="36">
        <f t="shared" ref="GZ6" si="134">GY6+1</f>
        <v>44789</v>
      </c>
      <c r="HA6" s="36">
        <f t="shared" ref="HA6" si="135">GZ6+1</f>
        <v>44790</v>
      </c>
      <c r="HB6" s="36">
        <f t="shared" ref="HB6" si="136">HA6+1</f>
        <v>44791</v>
      </c>
      <c r="HC6" s="36">
        <f t="shared" ref="HC6" si="137">HB6+1</f>
        <v>44792</v>
      </c>
      <c r="HD6" s="36">
        <f t="shared" ref="HD6" si="138">HC6+1</f>
        <v>44793</v>
      </c>
      <c r="HE6" s="36">
        <f t="shared" ref="HE6" si="139">HD6+1</f>
        <v>44794</v>
      </c>
      <c r="HF6" s="36">
        <f t="shared" ref="HF6" si="140">HE6+1</f>
        <v>44795</v>
      </c>
    </row>
    <row r="7" spans="2:214" s="30" customFormat="1" ht="18.75" customHeight="1" x14ac:dyDescent="0.25">
      <c r="B7" s="46" t="s">
        <v>74</v>
      </c>
      <c r="C7" s="48" t="s">
        <v>85</v>
      </c>
      <c r="D7" s="59">
        <f>(I7-G7)+1</f>
        <v>215</v>
      </c>
      <c r="E7" s="59">
        <f>(J7-H7)+1</f>
        <v>215</v>
      </c>
      <c r="F7" s="49">
        <f>AVERAGE($F$8,$F$11,$F$20,$F$27,$F$33)</f>
        <v>0.5</v>
      </c>
      <c r="G7" s="50">
        <f>SMALL($G$8:$G$36,1)</f>
        <v>44596</v>
      </c>
      <c r="H7" s="50">
        <f>SMALL($H$8:$H$36,1)</f>
        <v>44596</v>
      </c>
      <c r="I7" s="50">
        <f>LARGE($I$8:$I$36,1)</f>
        <v>44810</v>
      </c>
      <c r="J7" s="50">
        <f>LARGE($J$8:$J$36,1)</f>
        <v>44810</v>
      </c>
      <c r="K7" s="22" t="str">
        <f t="shared" ref="K7:K36" ca="1" si="141">IF(F7=1,"Concluído",IF(AND(J7&lt;TODAY(),F7&lt;1),"Em atraso","Em andamento"))</f>
        <v>Em andamento</v>
      </c>
      <c r="L7" s="50"/>
      <c r="M7" s="51"/>
      <c r="N7" s="38"/>
      <c r="O7" s="39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2:214" s="30" customFormat="1" ht="18.95" customHeight="1" x14ac:dyDescent="0.25">
      <c r="B8" s="83" t="s">
        <v>69</v>
      </c>
      <c r="C8" s="84" t="s">
        <v>16</v>
      </c>
      <c r="D8" s="85">
        <f>(I8-G8)+1</f>
        <v>17</v>
      </c>
      <c r="E8" s="85">
        <f>(J8-H8)+E91</f>
        <v>16</v>
      </c>
      <c r="F8" s="86">
        <f>AVERAGE($F$9:$F$10)</f>
        <v>1</v>
      </c>
      <c r="G8" s="87">
        <f>SMALL($G$9:$G$10,1)</f>
        <v>44596</v>
      </c>
      <c r="H8" s="87">
        <f>SMALL($H$9:$H$10,1)</f>
        <v>44596</v>
      </c>
      <c r="I8" s="87">
        <f>LARGE($I$9:$I$10,1)</f>
        <v>44612</v>
      </c>
      <c r="J8" s="87">
        <f>LARGE($J$9:$J$10,1)</f>
        <v>44612</v>
      </c>
      <c r="K8" s="22" t="str">
        <f t="shared" ca="1" si="141"/>
        <v>Concluído</v>
      </c>
      <c r="L8" s="52"/>
      <c r="M8" s="53"/>
      <c r="N8" s="26"/>
      <c r="O8" s="3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2:214" ht="18.75" customHeight="1" outlineLevel="1" x14ac:dyDescent="0.25">
      <c r="B9" s="47" t="s">
        <v>10</v>
      </c>
      <c r="C9" s="54" t="s">
        <v>88</v>
      </c>
      <c r="D9" s="58">
        <f t="shared" ref="D9:D36" si="142">(I9-G9)+1</f>
        <v>8</v>
      </c>
      <c r="E9" s="58">
        <f>(J9-H9)+E92</f>
        <v>7</v>
      </c>
      <c r="F9" s="55">
        <v>1</v>
      </c>
      <c r="G9" s="22">
        <v>44596</v>
      </c>
      <c r="H9" s="22">
        <v>44596</v>
      </c>
      <c r="I9" s="22">
        <v>44603</v>
      </c>
      <c r="J9" s="22">
        <v>44603</v>
      </c>
      <c r="K9" s="22" t="str">
        <f t="shared" ca="1" si="141"/>
        <v>Concluído</v>
      </c>
      <c r="L9" s="22" t="s">
        <v>64</v>
      </c>
      <c r="M9" s="56" t="s">
        <v>114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</row>
    <row r="10" spans="2:214" ht="18.95" customHeight="1" outlineLevel="1" x14ac:dyDescent="0.25">
      <c r="B10" s="47" t="s">
        <v>13</v>
      </c>
      <c r="C10" s="54" t="s">
        <v>89</v>
      </c>
      <c r="D10" s="58">
        <f t="shared" si="142"/>
        <v>10</v>
      </c>
      <c r="E10" s="58">
        <f t="shared" ref="E10:E36" si="143">(J10-H10)+E93</f>
        <v>9</v>
      </c>
      <c r="F10" s="55">
        <v>1</v>
      </c>
      <c r="G10" s="22">
        <v>44603</v>
      </c>
      <c r="H10" s="22">
        <v>44603</v>
      </c>
      <c r="I10" s="22">
        <v>44612</v>
      </c>
      <c r="J10" s="22">
        <v>44612</v>
      </c>
      <c r="K10" s="22" t="str">
        <f t="shared" ca="1" si="141"/>
        <v>Concluído</v>
      </c>
      <c r="L10" s="22" t="s">
        <v>65</v>
      </c>
      <c r="M10" s="56" t="s">
        <v>115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</row>
    <row r="11" spans="2:214" s="30" customFormat="1" ht="18.95" customHeight="1" x14ac:dyDescent="0.25">
      <c r="B11" s="83" t="s">
        <v>70</v>
      </c>
      <c r="C11" s="84" t="s">
        <v>21</v>
      </c>
      <c r="D11" s="85">
        <f t="shared" si="142"/>
        <v>55</v>
      </c>
      <c r="E11" s="85">
        <f>(J11-H11)+E94</f>
        <v>54</v>
      </c>
      <c r="F11" s="86">
        <v>1</v>
      </c>
      <c r="G11" s="87">
        <v>44612</v>
      </c>
      <c r="H11" s="87">
        <v>44612</v>
      </c>
      <c r="I11" s="87">
        <v>44666</v>
      </c>
      <c r="J11" s="87">
        <v>44666</v>
      </c>
      <c r="K11" s="22" t="str">
        <f t="shared" ca="1" si="141"/>
        <v>Concluído</v>
      </c>
      <c r="L11" s="52"/>
      <c r="M11" s="53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2:214" ht="18.95" customHeight="1" outlineLevel="1" x14ac:dyDescent="0.25">
      <c r="B12" s="47" t="s">
        <v>15</v>
      </c>
      <c r="C12" s="54" t="s">
        <v>90</v>
      </c>
      <c r="D12" s="58">
        <f t="shared" si="142"/>
        <v>6</v>
      </c>
      <c r="E12" s="58">
        <f t="shared" si="143"/>
        <v>5</v>
      </c>
      <c r="F12" s="55">
        <v>1</v>
      </c>
      <c r="G12" s="22">
        <v>44612</v>
      </c>
      <c r="H12" s="22">
        <v>44612</v>
      </c>
      <c r="I12" s="22">
        <v>44617</v>
      </c>
      <c r="J12" s="22">
        <v>44617</v>
      </c>
      <c r="K12" s="22" t="str">
        <f t="shared" ca="1" si="141"/>
        <v>Concluído</v>
      </c>
      <c r="L12" s="22" t="s">
        <v>65</v>
      </c>
      <c r="M12" s="56" t="s">
        <v>116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</row>
    <row r="13" spans="2:214" ht="18.95" customHeight="1" outlineLevel="1" x14ac:dyDescent="0.25">
      <c r="B13" s="47" t="s">
        <v>11</v>
      </c>
      <c r="C13" s="54" t="s">
        <v>101</v>
      </c>
      <c r="D13" s="58">
        <f t="shared" si="142"/>
        <v>7</v>
      </c>
      <c r="E13" s="58">
        <f t="shared" si="143"/>
        <v>6</v>
      </c>
      <c r="F13" s="55">
        <v>1</v>
      </c>
      <c r="G13" s="22">
        <v>44617</v>
      </c>
      <c r="H13" s="22">
        <v>44617</v>
      </c>
      <c r="I13" s="22">
        <v>44623</v>
      </c>
      <c r="J13" s="22">
        <v>44623</v>
      </c>
      <c r="K13" s="22" t="str">
        <f t="shared" ca="1" si="141"/>
        <v>Concluído</v>
      </c>
      <c r="L13" s="22" t="s">
        <v>65</v>
      </c>
      <c r="M13" s="56" t="s">
        <v>120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</row>
    <row r="14" spans="2:214" ht="18.95" customHeight="1" outlineLevel="1" x14ac:dyDescent="0.25">
      <c r="B14" s="47" t="s">
        <v>26</v>
      </c>
      <c r="C14" s="54" t="s">
        <v>18</v>
      </c>
      <c r="D14" s="58">
        <f t="shared" si="142"/>
        <v>8</v>
      </c>
      <c r="E14" s="58">
        <f t="shared" si="143"/>
        <v>7</v>
      </c>
      <c r="F14" s="55">
        <v>1</v>
      </c>
      <c r="G14" s="22">
        <v>44624</v>
      </c>
      <c r="H14" s="22">
        <v>44624</v>
      </c>
      <c r="I14" s="22">
        <v>44631</v>
      </c>
      <c r="J14" s="22">
        <v>44631</v>
      </c>
      <c r="K14" s="22" t="str">
        <f t="shared" ca="1" si="141"/>
        <v>Concluído</v>
      </c>
      <c r="L14" s="22" t="s">
        <v>65</v>
      </c>
      <c r="M14" s="56" t="s">
        <v>119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</row>
    <row r="15" spans="2:214" ht="18.95" customHeight="1" outlineLevel="1" x14ac:dyDescent="0.25">
      <c r="B15" s="47" t="s">
        <v>27</v>
      </c>
      <c r="C15" s="54" t="s">
        <v>91</v>
      </c>
      <c r="D15" s="58">
        <f t="shared" si="142"/>
        <v>15</v>
      </c>
      <c r="E15" s="58">
        <f t="shared" si="143"/>
        <v>14</v>
      </c>
      <c r="F15" s="55">
        <v>1</v>
      </c>
      <c r="G15" s="22">
        <v>44631</v>
      </c>
      <c r="H15" s="22">
        <v>44631</v>
      </c>
      <c r="I15" s="22">
        <v>44645</v>
      </c>
      <c r="J15" s="22">
        <v>44645</v>
      </c>
      <c r="K15" s="22" t="str">
        <f t="shared" ca="1" si="141"/>
        <v>Concluído</v>
      </c>
      <c r="L15" s="22" t="s">
        <v>64</v>
      </c>
      <c r="M15" s="56" t="s">
        <v>120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</row>
    <row r="16" spans="2:214" ht="18.95" customHeight="1" outlineLevel="1" x14ac:dyDescent="0.25">
      <c r="B16" s="47" t="s">
        <v>28</v>
      </c>
      <c r="C16" s="54" t="s">
        <v>92</v>
      </c>
      <c r="D16" s="58">
        <f t="shared" si="142"/>
        <v>6</v>
      </c>
      <c r="E16" s="58">
        <f t="shared" si="143"/>
        <v>5</v>
      </c>
      <c r="F16" s="55">
        <v>1</v>
      </c>
      <c r="G16" s="22">
        <v>44645</v>
      </c>
      <c r="H16" s="22">
        <v>44645</v>
      </c>
      <c r="I16" s="22">
        <v>44650</v>
      </c>
      <c r="J16" s="22">
        <v>44650</v>
      </c>
      <c r="K16" s="22" t="str">
        <f t="shared" ca="1" si="141"/>
        <v>Concluído</v>
      </c>
      <c r="L16" s="22" t="s">
        <v>65</v>
      </c>
      <c r="M16" s="56" t="s">
        <v>119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</row>
    <row r="17" spans="2:214" ht="18.95" customHeight="1" outlineLevel="1" x14ac:dyDescent="0.25">
      <c r="B17" s="47" t="s">
        <v>29</v>
      </c>
      <c r="C17" s="54" t="s">
        <v>93</v>
      </c>
      <c r="D17" s="58">
        <f t="shared" si="142"/>
        <v>4</v>
      </c>
      <c r="E17" s="58">
        <f t="shared" si="143"/>
        <v>3</v>
      </c>
      <c r="F17" s="55">
        <v>1</v>
      </c>
      <c r="G17" s="22">
        <v>44650</v>
      </c>
      <c r="H17" s="22">
        <v>44650</v>
      </c>
      <c r="I17" s="22">
        <v>44653</v>
      </c>
      <c r="J17" s="22">
        <v>44653</v>
      </c>
      <c r="K17" s="22" t="str">
        <f t="shared" ca="1" si="141"/>
        <v>Concluído</v>
      </c>
      <c r="L17" s="22" t="s">
        <v>65</v>
      </c>
      <c r="M17" s="56" t="s">
        <v>119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</row>
    <row r="18" spans="2:214" ht="18.95" customHeight="1" outlineLevel="1" x14ac:dyDescent="0.25">
      <c r="B18" s="47" t="s">
        <v>99</v>
      </c>
      <c r="C18" s="54" t="s">
        <v>94</v>
      </c>
      <c r="D18" s="58">
        <f t="shared" si="142"/>
        <v>3</v>
      </c>
      <c r="E18" s="58">
        <f t="shared" si="143"/>
        <v>2</v>
      </c>
      <c r="F18" s="55">
        <v>1</v>
      </c>
      <c r="G18" s="22">
        <v>44654</v>
      </c>
      <c r="H18" s="22">
        <v>44654</v>
      </c>
      <c r="I18" s="22">
        <v>44656</v>
      </c>
      <c r="J18" s="22">
        <v>44656</v>
      </c>
      <c r="K18" s="22" t="str">
        <f t="shared" ca="1" si="141"/>
        <v>Concluído</v>
      </c>
      <c r="L18" s="22"/>
      <c r="M18" s="56" t="s">
        <v>118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</row>
    <row r="19" spans="2:214" ht="18.95" customHeight="1" outlineLevel="1" x14ac:dyDescent="0.25">
      <c r="B19" s="47" t="s">
        <v>100</v>
      </c>
      <c r="C19" s="54" t="s">
        <v>32</v>
      </c>
      <c r="D19" s="58">
        <f t="shared" si="142"/>
        <v>10</v>
      </c>
      <c r="E19" s="58">
        <f t="shared" si="143"/>
        <v>9</v>
      </c>
      <c r="F19" s="55">
        <v>1</v>
      </c>
      <c r="G19" s="22">
        <v>44657</v>
      </c>
      <c r="H19" s="22">
        <v>44657</v>
      </c>
      <c r="I19" s="22">
        <v>44666</v>
      </c>
      <c r="J19" s="22">
        <v>44666</v>
      </c>
      <c r="K19" s="22" t="str">
        <f t="shared" ca="1" si="141"/>
        <v>Concluído</v>
      </c>
      <c r="L19" s="22"/>
      <c r="M19" s="56" t="s">
        <v>114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</row>
    <row r="20" spans="2:214" s="30" customFormat="1" ht="18.95" customHeight="1" x14ac:dyDescent="0.25">
      <c r="B20" s="83" t="s">
        <v>71</v>
      </c>
      <c r="C20" s="84" t="s">
        <v>86</v>
      </c>
      <c r="D20" s="85">
        <f t="shared" si="142"/>
        <v>92</v>
      </c>
      <c r="E20" s="85">
        <f t="shared" si="143"/>
        <v>91</v>
      </c>
      <c r="F20" s="86">
        <v>0.5</v>
      </c>
      <c r="G20" s="87">
        <v>44666</v>
      </c>
      <c r="H20" s="87">
        <v>44666</v>
      </c>
      <c r="I20" s="87">
        <v>44757</v>
      </c>
      <c r="J20" s="87">
        <v>44757</v>
      </c>
      <c r="K20" s="40" t="str">
        <f t="shared" ca="1" si="141"/>
        <v>Em andamento</v>
      </c>
      <c r="L20" s="52"/>
      <c r="M20" s="53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2:214" ht="18.95" customHeight="1" outlineLevel="1" x14ac:dyDescent="0.25">
      <c r="B21" s="47" t="s">
        <v>37</v>
      </c>
      <c r="C21" s="54" t="s">
        <v>102</v>
      </c>
      <c r="D21" s="58">
        <f t="shared" si="142"/>
        <v>4</v>
      </c>
      <c r="E21" s="58">
        <f t="shared" si="143"/>
        <v>3</v>
      </c>
      <c r="F21" s="55">
        <v>0.7</v>
      </c>
      <c r="G21" s="22">
        <v>44668</v>
      </c>
      <c r="H21" s="22">
        <v>44668</v>
      </c>
      <c r="I21" s="22">
        <v>44671</v>
      </c>
      <c r="J21" s="22">
        <v>44671</v>
      </c>
      <c r="K21" s="22" t="str">
        <f t="shared" ca="1" si="141"/>
        <v>Em andamento</v>
      </c>
      <c r="L21" s="22" t="s">
        <v>64</v>
      </c>
      <c r="M21" s="56" t="s">
        <v>121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</row>
    <row r="22" spans="2:214" ht="18.95" customHeight="1" outlineLevel="1" x14ac:dyDescent="0.25">
      <c r="B22" s="47" t="s">
        <v>38</v>
      </c>
      <c r="C22" s="54" t="s">
        <v>95</v>
      </c>
      <c r="D22" s="58">
        <f t="shared" si="142"/>
        <v>5</v>
      </c>
      <c r="E22" s="58">
        <f t="shared" si="143"/>
        <v>4</v>
      </c>
      <c r="F22" s="55">
        <v>0.65</v>
      </c>
      <c r="G22" s="22">
        <v>44672</v>
      </c>
      <c r="H22" s="22">
        <v>44672</v>
      </c>
      <c r="I22" s="22">
        <v>44676</v>
      </c>
      <c r="J22" s="22">
        <v>44676</v>
      </c>
      <c r="K22" s="22" t="str">
        <f t="shared" ca="1" si="141"/>
        <v>Em andamento</v>
      </c>
      <c r="L22" s="22" t="s">
        <v>65</v>
      </c>
      <c r="M22" s="56" t="s">
        <v>121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</row>
    <row r="23" spans="2:214" ht="18.95" customHeight="1" outlineLevel="1" x14ac:dyDescent="0.25">
      <c r="B23" s="47" t="s">
        <v>39</v>
      </c>
      <c r="C23" s="54" t="s">
        <v>96</v>
      </c>
      <c r="D23" s="58">
        <f t="shared" si="142"/>
        <v>10</v>
      </c>
      <c r="E23" s="58">
        <f t="shared" si="143"/>
        <v>9</v>
      </c>
      <c r="F23" s="55">
        <v>0</v>
      </c>
      <c r="G23" s="22">
        <v>44677</v>
      </c>
      <c r="H23" s="22">
        <v>44677</v>
      </c>
      <c r="I23" s="22">
        <v>44686</v>
      </c>
      <c r="J23" s="22">
        <v>44686</v>
      </c>
      <c r="K23" s="22" t="str">
        <f t="shared" ca="1" si="141"/>
        <v>Em andamento</v>
      </c>
      <c r="L23" s="22" t="s">
        <v>65</v>
      </c>
      <c r="M23" s="56" t="s">
        <v>119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</row>
    <row r="24" spans="2:214" ht="18.95" customHeight="1" outlineLevel="1" x14ac:dyDescent="0.25">
      <c r="B24" s="47" t="s">
        <v>40</v>
      </c>
      <c r="C24" s="54" t="s">
        <v>103</v>
      </c>
      <c r="D24" s="58">
        <f t="shared" si="142"/>
        <v>33</v>
      </c>
      <c r="E24" s="58">
        <f t="shared" si="143"/>
        <v>32</v>
      </c>
      <c r="F24" s="55">
        <v>0</v>
      </c>
      <c r="G24" s="22">
        <v>44687</v>
      </c>
      <c r="H24" s="22">
        <v>44687</v>
      </c>
      <c r="I24" s="22">
        <v>44719</v>
      </c>
      <c r="J24" s="22">
        <v>44719</v>
      </c>
      <c r="K24" s="22" t="str">
        <f t="shared" ca="1" si="141"/>
        <v>Em andamento</v>
      </c>
      <c r="L24" s="22" t="s">
        <v>65</v>
      </c>
      <c r="M24" s="56" t="s">
        <v>122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</row>
    <row r="25" spans="2:214" ht="18.95" customHeight="1" outlineLevel="1" x14ac:dyDescent="0.25">
      <c r="B25" s="47" t="s">
        <v>104</v>
      </c>
      <c r="C25" s="54" t="s">
        <v>97</v>
      </c>
      <c r="D25" s="58">
        <f t="shared" si="142"/>
        <v>32</v>
      </c>
      <c r="E25" s="58">
        <f t="shared" si="143"/>
        <v>31</v>
      </c>
      <c r="F25" s="55">
        <v>0</v>
      </c>
      <c r="G25" s="22">
        <v>44720</v>
      </c>
      <c r="H25" s="22">
        <v>44720</v>
      </c>
      <c r="I25" s="22">
        <v>44751</v>
      </c>
      <c r="J25" s="22">
        <v>44751</v>
      </c>
      <c r="K25" s="22" t="str">
        <f t="shared" ca="1" si="141"/>
        <v>Em andamento</v>
      </c>
      <c r="L25" s="22"/>
      <c r="M25" s="56" t="s">
        <v>123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</row>
    <row r="26" spans="2:214" ht="18.95" customHeight="1" outlineLevel="1" x14ac:dyDescent="0.25">
      <c r="B26" s="47" t="s">
        <v>105</v>
      </c>
      <c r="C26" s="54" t="s">
        <v>98</v>
      </c>
      <c r="D26" s="58">
        <f t="shared" si="142"/>
        <v>6</v>
      </c>
      <c r="E26" s="58">
        <f t="shared" si="143"/>
        <v>5</v>
      </c>
      <c r="F26" s="55">
        <v>0</v>
      </c>
      <c r="G26" s="22">
        <v>44752</v>
      </c>
      <c r="H26" s="22">
        <v>44752</v>
      </c>
      <c r="I26" s="22">
        <v>44757</v>
      </c>
      <c r="J26" s="22">
        <v>44757</v>
      </c>
      <c r="K26" s="22" t="str">
        <f t="shared" ca="1" si="141"/>
        <v>Em andamento</v>
      </c>
      <c r="L26" s="22"/>
      <c r="M26" s="56" t="s">
        <v>117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</row>
    <row r="27" spans="2:214" s="30" customFormat="1" ht="18.95" customHeight="1" x14ac:dyDescent="0.25">
      <c r="B27" s="83" t="s">
        <v>72</v>
      </c>
      <c r="C27" s="84" t="s">
        <v>87</v>
      </c>
      <c r="D27" s="85">
        <f t="shared" si="142"/>
        <v>42</v>
      </c>
      <c r="E27" s="85">
        <f t="shared" si="143"/>
        <v>41</v>
      </c>
      <c r="F27" s="86">
        <v>0</v>
      </c>
      <c r="G27" s="87">
        <v>44757</v>
      </c>
      <c r="H27" s="87">
        <v>44757</v>
      </c>
      <c r="I27" s="87">
        <v>44798</v>
      </c>
      <c r="J27" s="87">
        <v>44798</v>
      </c>
      <c r="K27" s="40" t="str">
        <f t="shared" ca="1" si="141"/>
        <v>Em andamento</v>
      </c>
      <c r="L27" s="52"/>
      <c r="M27" s="53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2:214" ht="18.95" customHeight="1" outlineLevel="1" x14ac:dyDescent="0.25">
      <c r="B28" s="47" t="s">
        <v>41</v>
      </c>
      <c r="C28" s="54" t="s">
        <v>106</v>
      </c>
      <c r="D28" s="58">
        <f t="shared" si="142"/>
        <v>10</v>
      </c>
      <c r="E28" s="58">
        <f t="shared" si="143"/>
        <v>9</v>
      </c>
      <c r="F28" s="55">
        <v>0</v>
      </c>
      <c r="G28" s="22">
        <v>44758</v>
      </c>
      <c r="H28" s="22">
        <v>44758</v>
      </c>
      <c r="I28" s="22">
        <v>44767</v>
      </c>
      <c r="J28" s="22">
        <v>44767</v>
      </c>
      <c r="K28" s="22" t="str">
        <f t="shared" ca="1" si="141"/>
        <v>Em andamento</v>
      </c>
      <c r="L28" s="22" t="s">
        <v>65</v>
      </c>
      <c r="M28" s="56" t="s">
        <v>124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</row>
    <row r="29" spans="2:214" ht="18.95" customHeight="1" outlineLevel="1" x14ac:dyDescent="0.25">
      <c r="B29" s="47" t="s">
        <v>43</v>
      </c>
      <c r="C29" s="54" t="s">
        <v>107</v>
      </c>
      <c r="D29" s="58">
        <f t="shared" si="142"/>
        <v>11</v>
      </c>
      <c r="E29" s="58">
        <f t="shared" si="143"/>
        <v>10</v>
      </c>
      <c r="F29" s="55">
        <v>0</v>
      </c>
      <c r="G29" s="22">
        <v>44768</v>
      </c>
      <c r="H29" s="22">
        <v>44768</v>
      </c>
      <c r="I29" s="22">
        <v>44778</v>
      </c>
      <c r="J29" s="22">
        <v>44778</v>
      </c>
      <c r="K29" s="22" t="str">
        <f t="shared" ca="1" si="141"/>
        <v>Em andamento</v>
      </c>
      <c r="L29" s="22" t="s">
        <v>65</v>
      </c>
      <c r="M29" s="56" t="s">
        <v>118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</row>
    <row r="30" spans="2:214" ht="18.95" customHeight="1" outlineLevel="1" x14ac:dyDescent="0.25">
      <c r="B30" s="47" t="s">
        <v>44</v>
      </c>
      <c r="C30" s="54" t="s">
        <v>108</v>
      </c>
      <c r="D30" s="58">
        <f t="shared" si="142"/>
        <v>6</v>
      </c>
      <c r="E30" s="58">
        <f t="shared" si="143"/>
        <v>5</v>
      </c>
      <c r="F30" s="55">
        <v>0</v>
      </c>
      <c r="G30" s="22">
        <v>44778</v>
      </c>
      <c r="H30" s="22">
        <v>44778</v>
      </c>
      <c r="I30" s="22">
        <v>44783</v>
      </c>
      <c r="J30" s="22">
        <v>44783</v>
      </c>
      <c r="K30" s="22" t="str">
        <f t="shared" ca="1" si="141"/>
        <v>Em andamento</v>
      </c>
      <c r="L30" s="22" t="s">
        <v>65</v>
      </c>
      <c r="M30" s="56" t="s">
        <v>125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</row>
    <row r="31" spans="2:214" ht="18.95" customHeight="1" outlineLevel="1" x14ac:dyDescent="0.25">
      <c r="B31" s="47" t="s">
        <v>12</v>
      </c>
      <c r="C31" s="54" t="s">
        <v>109</v>
      </c>
      <c r="D31" s="58">
        <f t="shared" si="142"/>
        <v>11</v>
      </c>
      <c r="E31" s="58">
        <f t="shared" si="143"/>
        <v>10</v>
      </c>
      <c r="F31" s="55">
        <v>0</v>
      </c>
      <c r="G31" s="22">
        <v>44783</v>
      </c>
      <c r="H31" s="22">
        <v>44783</v>
      </c>
      <c r="I31" s="22">
        <v>44793</v>
      </c>
      <c r="J31" s="22">
        <v>44793</v>
      </c>
      <c r="K31" s="22" t="str">
        <f t="shared" ca="1" si="141"/>
        <v>Em andamento</v>
      </c>
      <c r="L31" s="22" t="s">
        <v>65</v>
      </c>
      <c r="M31" s="56" t="s">
        <v>125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</row>
    <row r="32" spans="2:214" ht="18.95" customHeight="1" outlineLevel="1" x14ac:dyDescent="0.25">
      <c r="B32" s="47" t="s">
        <v>42</v>
      </c>
      <c r="C32" s="54" t="s">
        <v>110</v>
      </c>
      <c r="D32" s="58">
        <f t="shared" si="142"/>
        <v>5</v>
      </c>
      <c r="E32" s="58">
        <f t="shared" si="143"/>
        <v>4</v>
      </c>
      <c r="F32" s="55">
        <v>0</v>
      </c>
      <c r="G32" s="22">
        <v>44794</v>
      </c>
      <c r="H32" s="22">
        <v>44794</v>
      </c>
      <c r="I32" s="22">
        <v>44798</v>
      </c>
      <c r="J32" s="22">
        <v>44798</v>
      </c>
      <c r="K32" s="22" t="str">
        <f t="shared" ca="1" si="141"/>
        <v>Em andamento</v>
      </c>
      <c r="L32" s="22" t="s">
        <v>65</v>
      </c>
      <c r="M32" s="56" t="s">
        <v>118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</row>
    <row r="33" spans="2:214" s="30" customFormat="1" ht="18.95" customHeight="1" x14ac:dyDescent="0.25">
      <c r="B33" s="83" t="s">
        <v>73</v>
      </c>
      <c r="C33" s="84" t="s">
        <v>45</v>
      </c>
      <c r="D33" s="85">
        <f t="shared" si="142"/>
        <v>12</v>
      </c>
      <c r="E33" s="85">
        <f t="shared" si="143"/>
        <v>11</v>
      </c>
      <c r="F33" s="86">
        <v>0</v>
      </c>
      <c r="G33" s="87">
        <v>44799</v>
      </c>
      <c r="H33" s="87">
        <v>44799</v>
      </c>
      <c r="I33" s="87">
        <v>44810</v>
      </c>
      <c r="J33" s="87">
        <v>44810</v>
      </c>
      <c r="K33" s="40" t="str">
        <f t="shared" ca="1" si="141"/>
        <v>Em andamento</v>
      </c>
      <c r="L33" s="52"/>
      <c r="M33" s="53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2:214" ht="18.95" customHeight="1" outlineLevel="1" x14ac:dyDescent="0.25">
      <c r="B34" s="47" t="s">
        <v>47</v>
      </c>
      <c r="C34" s="54" t="s">
        <v>111</v>
      </c>
      <c r="D34" s="58">
        <f t="shared" si="142"/>
        <v>4</v>
      </c>
      <c r="E34" s="58">
        <f t="shared" si="143"/>
        <v>3</v>
      </c>
      <c r="F34" s="55">
        <v>0</v>
      </c>
      <c r="G34" s="22">
        <v>44800</v>
      </c>
      <c r="H34" s="22">
        <v>44800</v>
      </c>
      <c r="I34" s="22">
        <v>44803</v>
      </c>
      <c r="J34" s="22">
        <v>44803</v>
      </c>
      <c r="K34" s="22" t="str">
        <f t="shared" ca="1" si="141"/>
        <v>Em andamento</v>
      </c>
      <c r="L34" s="22" t="s">
        <v>65</v>
      </c>
      <c r="M34" s="56" t="s">
        <v>119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</row>
    <row r="35" spans="2:214" ht="18.95" customHeight="1" outlineLevel="1" x14ac:dyDescent="0.25">
      <c r="B35" s="47" t="s">
        <v>48</v>
      </c>
      <c r="C35" s="54" t="s">
        <v>112</v>
      </c>
      <c r="D35" s="58">
        <f t="shared" si="142"/>
        <v>5</v>
      </c>
      <c r="E35" s="58">
        <f t="shared" si="143"/>
        <v>4</v>
      </c>
      <c r="F35" s="55">
        <v>0</v>
      </c>
      <c r="G35" s="22">
        <v>44805</v>
      </c>
      <c r="H35" s="22">
        <v>44805</v>
      </c>
      <c r="I35" s="22">
        <v>44809</v>
      </c>
      <c r="J35" s="22">
        <v>44809</v>
      </c>
      <c r="K35" s="22" t="str">
        <f t="shared" ca="1" si="141"/>
        <v>Em andamento</v>
      </c>
      <c r="L35" s="22" t="s">
        <v>65</v>
      </c>
      <c r="M35" s="56" t="s">
        <v>114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</row>
    <row r="36" spans="2:214" ht="15.75" outlineLevel="1" x14ac:dyDescent="0.25">
      <c r="B36" s="47" t="s">
        <v>20</v>
      </c>
      <c r="C36" s="57" t="s">
        <v>113</v>
      </c>
      <c r="D36" s="58">
        <f t="shared" si="142"/>
        <v>1</v>
      </c>
      <c r="E36" s="58">
        <f t="shared" si="143"/>
        <v>0</v>
      </c>
      <c r="F36" s="55">
        <v>0</v>
      </c>
      <c r="G36" s="22">
        <v>44810</v>
      </c>
      <c r="H36" s="22">
        <v>44810</v>
      </c>
      <c r="I36" s="22">
        <v>44810</v>
      </c>
      <c r="J36" s="22">
        <v>44810</v>
      </c>
      <c r="K36" s="22" t="str">
        <f t="shared" ca="1" si="141"/>
        <v>Em andamento</v>
      </c>
      <c r="L36" s="22" t="s">
        <v>64</v>
      </c>
      <c r="M36" s="56" t="s">
        <v>114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</row>
    <row r="37" spans="2:214" s="30" customFormat="1" x14ac:dyDescent="0.3">
      <c r="B37" s="41"/>
      <c r="C37" s="41"/>
      <c r="D37" s="26"/>
      <c r="E37" s="26"/>
      <c r="F37" s="42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2:214" s="30" customFormat="1" x14ac:dyDescent="0.3">
      <c r="C38" s="41"/>
      <c r="D38" s="26"/>
      <c r="E38" s="26"/>
      <c r="F38" s="42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2:214" s="30" customFormat="1" x14ac:dyDescent="0.3">
      <c r="C39" s="41"/>
      <c r="D39" s="26"/>
      <c r="E39" s="26"/>
      <c r="F39" s="4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2:214" s="30" customFormat="1" x14ac:dyDescent="0.3">
      <c r="C40" s="41"/>
      <c r="D40" s="26"/>
      <c r="E40" s="26"/>
      <c r="F40" s="42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2:214" s="30" customFormat="1" x14ac:dyDescent="0.3">
      <c r="C41" s="41"/>
      <c r="D41" s="26"/>
      <c r="E41" s="26"/>
      <c r="F41" s="4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2:214" s="30" customFormat="1" x14ac:dyDescent="0.3">
      <c r="C42" s="41"/>
      <c r="D42" s="26"/>
      <c r="E42" s="26"/>
      <c r="F42" s="42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2:214" s="30" customFormat="1" x14ac:dyDescent="0.3">
      <c r="C43" s="41"/>
      <c r="D43" s="26"/>
      <c r="E43" s="26"/>
      <c r="F43" s="42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2:214" s="30" customFormat="1" x14ac:dyDescent="0.3">
      <c r="C44" s="41"/>
      <c r="D44" s="26"/>
      <c r="E44" s="26"/>
      <c r="F44" s="4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2:214" s="30" customFormat="1" x14ac:dyDescent="0.3">
      <c r="C45" s="41"/>
      <c r="D45" s="26"/>
      <c r="E45" s="26"/>
      <c r="F45" s="42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2:214" s="30" customFormat="1" x14ac:dyDescent="0.3">
      <c r="C46" s="41"/>
      <c r="D46" s="26"/>
      <c r="E46" s="26"/>
      <c r="F46" s="42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2:214" s="30" customFormat="1" x14ac:dyDescent="0.3">
      <c r="C47" s="41"/>
      <c r="D47" s="26"/>
      <c r="E47" s="26"/>
      <c r="F47" s="42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2:214" s="30" customFormat="1" x14ac:dyDescent="0.3">
      <c r="C48" s="41"/>
      <c r="D48" s="26"/>
      <c r="E48" s="26"/>
      <c r="F48" s="42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3:34" s="30" customFormat="1" x14ac:dyDescent="0.3">
      <c r="C49" s="41"/>
      <c r="D49" s="26"/>
      <c r="E49" s="26"/>
      <c r="F49" s="42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3:34" s="30" customFormat="1" x14ac:dyDescent="0.3">
      <c r="C50" s="41"/>
      <c r="D50" s="26"/>
      <c r="E50" s="26"/>
      <c r="F50" s="42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3:34" s="30" customFormat="1" x14ac:dyDescent="0.3">
      <c r="C51" s="41"/>
      <c r="D51" s="26"/>
      <c r="E51" s="26"/>
      <c r="F51" s="42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3:34" s="30" customFormat="1" x14ac:dyDescent="0.3">
      <c r="C52" s="41"/>
      <c r="D52" s="26"/>
      <c r="E52" s="26"/>
      <c r="F52" s="42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3:34" s="30" customFormat="1" x14ac:dyDescent="0.3">
      <c r="C53" s="41"/>
      <c r="D53" s="26"/>
      <c r="E53" s="26"/>
      <c r="F53" s="42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3:34" s="30" customFormat="1" x14ac:dyDescent="0.3">
      <c r="C54" s="41"/>
      <c r="D54" s="26"/>
      <c r="E54" s="26"/>
      <c r="F54" s="42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3:34" s="30" customFormat="1" x14ac:dyDescent="0.3">
      <c r="C55" s="41"/>
      <c r="D55" s="26"/>
      <c r="E55" s="26"/>
      <c r="F55" s="42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3:34" s="30" customFormat="1" x14ac:dyDescent="0.3">
      <c r="C56" s="41"/>
      <c r="D56" s="26"/>
      <c r="E56" s="26"/>
      <c r="F56" s="42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3:34" s="30" customFormat="1" x14ac:dyDescent="0.3">
      <c r="C57" s="41"/>
      <c r="D57" s="26"/>
      <c r="E57" s="26"/>
      <c r="F57" s="42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3:34" s="30" customFormat="1" x14ac:dyDescent="0.3">
      <c r="C58" s="41"/>
      <c r="D58" s="26"/>
      <c r="E58" s="26"/>
      <c r="F58" s="42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3:34" s="30" customFormat="1" x14ac:dyDescent="0.3">
      <c r="C59" s="41"/>
      <c r="D59" s="26"/>
      <c r="E59" s="26"/>
      <c r="F59" s="42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3:34" s="30" customFormat="1" x14ac:dyDescent="0.3">
      <c r="C60" s="41"/>
      <c r="D60" s="26"/>
      <c r="E60" s="26"/>
      <c r="F60" s="42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3:34" s="30" customFormat="1" x14ac:dyDescent="0.3">
      <c r="C61" s="41"/>
      <c r="D61" s="26"/>
      <c r="E61" s="26"/>
      <c r="F61" s="42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3:34" s="30" customFormat="1" x14ac:dyDescent="0.3">
      <c r="C62" s="41"/>
      <c r="D62" s="26"/>
      <c r="E62" s="26"/>
      <c r="F62" s="42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3:34" s="30" customFormat="1" x14ac:dyDescent="0.3">
      <c r="C63" s="41"/>
      <c r="D63" s="26"/>
      <c r="E63" s="26"/>
      <c r="F63" s="42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3:34" s="30" customFormat="1" x14ac:dyDescent="0.3">
      <c r="C64" s="41"/>
      <c r="D64" s="26"/>
      <c r="E64" s="26"/>
      <c r="F64" s="42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3:34" s="30" customFormat="1" x14ac:dyDescent="0.3">
      <c r="C65" s="41"/>
      <c r="D65" s="26"/>
      <c r="E65" s="26"/>
      <c r="F65" s="42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3:34" s="30" customFormat="1" x14ac:dyDescent="0.3">
      <c r="C66" s="41"/>
      <c r="D66" s="26"/>
      <c r="E66" s="26"/>
      <c r="F66" s="42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3:34" s="30" customFormat="1" x14ac:dyDescent="0.3">
      <c r="C67" s="41"/>
      <c r="D67" s="26"/>
      <c r="E67" s="26"/>
      <c r="F67" s="42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3:34" s="30" customFormat="1" x14ac:dyDescent="0.3">
      <c r="C68" s="41"/>
      <c r="D68" s="26"/>
      <c r="E68" s="26"/>
      <c r="F68" s="42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3:34" s="30" customFormat="1" x14ac:dyDescent="0.3">
      <c r="C69" s="41"/>
      <c r="D69" s="26"/>
      <c r="E69" s="26"/>
      <c r="F69" s="42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3:34" s="30" customFormat="1" x14ac:dyDescent="0.3">
      <c r="C70" s="41"/>
      <c r="D70" s="26"/>
      <c r="E70" s="26"/>
      <c r="F70" s="42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3:34" s="30" customFormat="1" x14ac:dyDescent="0.3">
      <c r="C71" s="41"/>
      <c r="D71" s="26"/>
      <c r="E71" s="26"/>
      <c r="F71" s="42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3:34" s="30" customFormat="1" x14ac:dyDescent="0.3">
      <c r="C72" s="41"/>
      <c r="D72" s="26"/>
      <c r="E72" s="26"/>
      <c r="F72" s="42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3:34" s="30" customFormat="1" x14ac:dyDescent="0.3">
      <c r="C73" s="41"/>
      <c r="D73" s="26"/>
      <c r="E73" s="26"/>
      <c r="F73" s="42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3:34" s="30" customFormat="1" x14ac:dyDescent="0.3">
      <c r="C74" s="41"/>
      <c r="D74" s="26"/>
      <c r="E74" s="26"/>
      <c r="F74" s="42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3:34" s="30" customFormat="1" x14ac:dyDescent="0.3">
      <c r="C75" s="41"/>
      <c r="D75" s="26"/>
      <c r="E75" s="26"/>
      <c r="F75" s="42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3:34" s="30" customFormat="1" x14ac:dyDescent="0.3">
      <c r="C76" s="41"/>
      <c r="D76" s="26"/>
      <c r="E76" s="26"/>
      <c r="F76" s="42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3:34" s="30" customFormat="1" x14ac:dyDescent="0.3">
      <c r="C77" s="41"/>
      <c r="D77" s="26"/>
      <c r="E77" s="26"/>
      <c r="F77" s="42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3:34" s="30" customFormat="1" x14ac:dyDescent="0.3">
      <c r="C78" s="41"/>
      <c r="D78" s="26"/>
      <c r="E78" s="26"/>
      <c r="F78" s="42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3:34" s="30" customFormat="1" x14ac:dyDescent="0.3">
      <c r="C79" s="41"/>
      <c r="D79" s="26"/>
      <c r="E79" s="26"/>
      <c r="F79" s="42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3:34" s="30" customFormat="1" x14ac:dyDescent="0.3">
      <c r="C80" s="41"/>
      <c r="D80" s="26"/>
      <c r="E80" s="26"/>
      <c r="F80" s="42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3:34" s="30" customFormat="1" x14ac:dyDescent="0.3">
      <c r="C81" s="41"/>
      <c r="D81" s="26"/>
      <c r="E81" s="26"/>
      <c r="F81" s="4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3:34" s="30" customFormat="1" x14ac:dyDescent="0.3">
      <c r="C82" s="41"/>
      <c r="D82" s="26"/>
      <c r="E82" s="26"/>
      <c r="F82" s="42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3:34" s="30" customFormat="1" x14ac:dyDescent="0.3">
      <c r="C83" s="41"/>
      <c r="D83" s="26"/>
      <c r="E83" s="26"/>
      <c r="F83" s="42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3:34" s="30" customFormat="1" x14ac:dyDescent="0.3">
      <c r="C84" s="41"/>
      <c r="D84" s="26"/>
      <c r="E84" s="26"/>
      <c r="F84" s="42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3:34" s="30" customFormat="1" x14ac:dyDescent="0.3">
      <c r="C85" s="41"/>
      <c r="D85" s="26"/>
      <c r="E85" s="26"/>
      <c r="F85" s="42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3:34" s="30" customFormat="1" x14ac:dyDescent="0.3">
      <c r="C86" s="41"/>
      <c r="D86" s="26"/>
      <c r="E86" s="26"/>
      <c r="F86" s="42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3:34" s="30" customFormat="1" x14ac:dyDescent="0.3">
      <c r="C87" s="41"/>
      <c r="D87" s="26"/>
      <c r="E87" s="26"/>
      <c r="F87" s="42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3:34" s="30" customFormat="1" x14ac:dyDescent="0.3">
      <c r="C88" s="41"/>
      <c r="D88" s="26"/>
      <c r="E88" s="26"/>
      <c r="F88" s="42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3:34" s="30" customFormat="1" x14ac:dyDescent="0.3">
      <c r="C89" s="41"/>
      <c r="D89" s="26"/>
      <c r="E89" s="26"/>
      <c r="F89" s="42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3:34" s="30" customFormat="1" x14ac:dyDescent="0.3">
      <c r="C90" s="41"/>
      <c r="D90" s="26"/>
      <c r="E90" s="26"/>
      <c r="F90" s="42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3:34" s="30" customFormat="1" x14ac:dyDescent="0.3">
      <c r="C91" s="41"/>
      <c r="D91" s="26"/>
      <c r="E91" s="26"/>
      <c r="F91" s="42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3:34" s="30" customFormat="1" x14ac:dyDescent="0.3">
      <c r="C92" s="41"/>
      <c r="D92" s="26"/>
      <c r="E92" s="26"/>
      <c r="F92" s="42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3:34" s="30" customFormat="1" x14ac:dyDescent="0.3">
      <c r="C93" s="41"/>
      <c r="D93" s="26"/>
      <c r="E93" s="26"/>
      <c r="F93" s="42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3:34" s="30" customFormat="1" x14ac:dyDescent="0.3">
      <c r="C94" s="41"/>
      <c r="D94" s="26"/>
      <c r="E94" s="26"/>
      <c r="F94" s="42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3:34" s="30" customFormat="1" x14ac:dyDescent="0.3">
      <c r="C95" s="41"/>
      <c r="D95" s="26"/>
      <c r="E95" s="26"/>
      <c r="F95" s="42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3:34" s="30" customFormat="1" x14ac:dyDescent="0.3">
      <c r="C96" s="41"/>
      <c r="D96" s="26"/>
      <c r="E96" s="26"/>
      <c r="F96" s="42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3:34" s="30" customFormat="1" x14ac:dyDescent="0.3">
      <c r="C97" s="41"/>
      <c r="D97" s="26"/>
      <c r="E97" s="26"/>
      <c r="F97" s="42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3:34" s="30" customFormat="1" x14ac:dyDescent="0.3">
      <c r="C98" s="41"/>
      <c r="D98" s="26"/>
      <c r="E98" s="26"/>
      <c r="F98" s="42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3:34" s="30" customFormat="1" x14ac:dyDescent="0.3">
      <c r="C99" s="41"/>
      <c r="D99" s="26"/>
      <c r="E99" s="26"/>
      <c r="F99" s="42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3:34" s="30" customFormat="1" x14ac:dyDescent="0.3">
      <c r="C100" s="41"/>
      <c r="D100" s="26"/>
      <c r="E100" s="26"/>
      <c r="F100" s="42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3:34" s="30" customFormat="1" x14ac:dyDescent="0.3">
      <c r="C101" s="41"/>
      <c r="D101" s="26"/>
      <c r="E101" s="26"/>
      <c r="F101" s="42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3:34" s="30" customFormat="1" x14ac:dyDescent="0.3">
      <c r="C102" s="41"/>
      <c r="D102" s="26"/>
      <c r="E102" s="26"/>
      <c r="F102" s="42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3:34" s="30" customFormat="1" x14ac:dyDescent="0.3">
      <c r="C103" s="41"/>
      <c r="D103" s="26"/>
      <c r="E103" s="26"/>
      <c r="F103" s="42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3:34" s="30" customFormat="1" x14ac:dyDescent="0.3">
      <c r="C104" s="41"/>
      <c r="D104" s="26"/>
      <c r="E104" s="26"/>
      <c r="F104" s="42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3:34" s="30" customFormat="1" x14ac:dyDescent="0.3">
      <c r="C105" s="41"/>
      <c r="D105" s="26"/>
      <c r="E105" s="26"/>
      <c r="F105" s="42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3:34" s="30" customFormat="1" x14ac:dyDescent="0.3">
      <c r="C106" s="41"/>
      <c r="D106" s="26"/>
      <c r="E106" s="26"/>
      <c r="F106" s="42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3:34" s="30" customFormat="1" x14ac:dyDescent="0.3">
      <c r="C107" s="41"/>
      <c r="D107" s="26"/>
      <c r="E107" s="26"/>
      <c r="F107" s="42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3:34" s="30" customFormat="1" x14ac:dyDescent="0.3">
      <c r="C108" s="41"/>
      <c r="D108" s="26"/>
      <c r="E108" s="26"/>
      <c r="F108" s="42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3:34" s="30" customFormat="1" x14ac:dyDescent="0.3">
      <c r="C109" s="41"/>
      <c r="D109" s="26"/>
      <c r="E109" s="26"/>
      <c r="F109" s="42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3:34" s="30" customFormat="1" x14ac:dyDescent="0.3">
      <c r="C110" s="41"/>
      <c r="D110" s="26"/>
      <c r="E110" s="26"/>
      <c r="F110" s="42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3:34" s="30" customFormat="1" x14ac:dyDescent="0.3">
      <c r="C111" s="41"/>
      <c r="D111" s="26"/>
      <c r="E111" s="26"/>
      <c r="F111" s="42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3:34" s="30" customFormat="1" x14ac:dyDescent="0.3">
      <c r="C112" s="41"/>
      <c r="D112" s="26"/>
      <c r="E112" s="26"/>
      <c r="F112" s="42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3:34" s="30" customFormat="1" x14ac:dyDescent="0.3">
      <c r="C113" s="41"/>
      <c r="D113" s="26"/>
      <c r="E113" s="26"/>
      <c r="F113" s="42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3:34" s="30" customFormat="1" x14ac:dyDescent="0.3">
      <c r="C114" s="41"/>
      <c r="D114" s="26"/>
      <c r="E114" s="26"/>
      <c r="F114" s="42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3:34" s="30" customFormat="1" x14ac:dyDescent="0.3">
      <c r="C115" s="41"/>
      <c r="D115" s="26"/>
      <c r="E115" s="26"/>
      <c r="F115" s="42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3:34" s="30" customFormat="1" x14ac:dyDescent="0.3">
      <c r="C116" s="41"/>
      <c r="D116" s="26"/>
      <c r="E116" s="26"/>
      <c r="F116" s="42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3:34" s="30" customFormat="1" x14ac:dyDescent="0.3">
      <c r="C117" s="41"/>
      <c r="D117" s="26"/>
      <c r="E117" s="26"/>
      <c r="F117" s="42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3:34" s="30" customFormat="1" x14ac:dyDescent="0.3">
      <c r="C118" s="41"/>
      <c r="D118" s="26"/>
      <c r="E118" s="26"/>
      <c r="F118" s="42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3:34" s="30" customFormat="1" x14ac:dyDescent="0.3">
      <c r="C119" s="41"/>
      <c r="D119" s="26"/>
      <c r="E119" s="26"/>
      <c r="F119" s="42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3:34" s="30" customFormat="1" x14ac:dyDescent="0.3">
      <c r="C120" s="41"/>
      <c r="D120" s="26"/>
      <c r="E120" s="26"/>
      <c r="F120" s="42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3:34" s="30" customFormat="1" x14ac:dyDescent="0.3">
      <c r="C121" s="41"/>
      <c r="D121" s="26"/>
      <c r="E121" s="26"/>
      <c r="F121" s="42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3:34" s="30" customFormat="1" x14ac:dyDescent="0.3">
      <c r="C122" s="41"/>
      <c r="D122" s="26"/>
      <c r="E122" s="26"/>
      <c r="F122" s="42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3:34" s="30" customFormat="1" x14ac:dyDescent="0.3">
      <c r="C123" s="41"/>
      <c r="D123" s="26"/>
      <c r="E123" s="26"/>
      <c r="F123" s="42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3:34" s="30" customFormat="1" x14ac:dyDescent="0.3">
      <c r="C124" s="41"/>
      <c r="D124" s="26"/>
      <c r="E124" s="26"/>
      <c r="F124" s="42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3:34" s="30" customFormat="1" x14ac:dyDescent="0.3">
      <c r="C125" s="41"/>
      <c r="D125" s="26"/>
      <c r="E125" s="26"/>
      <c r="F125" s="42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3:34" s="30" customFormat="1" x14ac:dyDescent="0.3">
      <c r="C126" s="41"/>
      <c r="D126" s="26"/>
      <c r="E126" s="26"/>
      <c r="F126" s="42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3:34" s="30" customFormat="1" x14ac:dyDescent="0.3">
      <c r="C127" s="41"/>
      <c r="D127" s="26"/>
      <c r="E127" s="26"/>
      <c r="F127" s="42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3:34" s="30" customFormat="1" x14ac:dyDescent="0.3">
      <c r="C128" s="41"/>
      <c r="D128" s="26"/>
      <c r="E128" s="26"/>
      <c r="F128" s="42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3:34" s="30" customFormat="1" x14ac:dyDescent="0.3">
      <c r="C129" s="41"/>
      <c r="D129" s="26"/>
      <c r="E129" s="26"/>
      <c r="F129" s="42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3:34" s="30" customFormat="1" x14ac:dyDescent="0.3">
      <c r="C130" s="41"/>
      <c r="D130" s="26"/>
      <c r="E130" s="26"/>
      <c r="F130" s="42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3:34" s="30" customFormat="1" x14ac:dyDescent="0.3">
      <c r="C131" s="41"/>
      <c r="D131" s="26"/>
      <c r="E131" s="26"/>
      <c r="F131" s="42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3:34" s="30" customFormat="1" x14ac:dyDescent="0.3">
      <c r="C132" s="41"/>
      <c r="D132" s="26"/>
      <c r="E132" s="26"/>
      <c r="F132" s="42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3:34" s="30" customFormat="1" x14ac:dyDescent="0.3">
      <c r="C133" s="41"/>
      <c r="D133" s="26"/>
      <c r="E133" s="26"/>
      <c r="F133" s="42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3:34" s="30" customFormat="1" x14ac:dyDescent="0.3">
      <c r="C134" s="41"/>
      <c r="D134" s="26"/>
      <c r="E134" s="26"/>
      <c r="F134" s="42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3:34" s="30" customFormat="1" x14ac:dyDescent="0.3">
      <c r="C135" s="41"/>
      <c r="D135" s="26"/>
      <c r="E135" s="26"/>
      <c r="F135" s="42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3:34" s="30" customFormat="1" x14ac:dyDescent="0.3">
      <c r="C136" s="41"/>
      <c r="D136" s="26"/>
      <c r="E136" s="26"/>
      <c r="F136" s="42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3:34" s="30" customFormat="1" x14ac:dyDescent="0.3">
      <c r="C137" s="41"/>
      <c r="D137" s="26"/>
      <c r="E137" s="26"/>
      <c r="F137" s="42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3:34" s="30" customFormat="1" x14ac:dyDescent="0.3">
      <c r="C138" s="41"/>
      <c r="D138" s="26"/>
      <c r="E138" s="26"/>
      <c r="F138" s="42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3:34" s="30" customFormat="1" x14ac:dyDescent="0.3">
      <c r="C139" s="41"/>
      <c r="D139" s="26"/>
      <c r="E139" s="26"/>
      <c r="F139" s="42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3:34" s="30" customFormat="1" x14ac:dyDescent="0.3">
      <c r="C140" s="41"/>
      <c r="D140" s="26"/>
      <c r="E140" s="26"/>
      <c r="F140" s="42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3:34" s="30" customFormat="1" x14ac:dyDescent="0.3">
      <c r="C141" s="41"/>
      <c r="D141" s="26"/>
      <c r="E141" s="26"/>
      <c r="F141" s="42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3:34" s="30" customFormat="1" x14ac:dyDescent="0.3">
      <c r="C142" s="41"/>
      <c r="D142" s="26"/>
      <c r="E142" s="26"/>
      <c r="F142" s="42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3:34" s="30" customFormat="1" x14ac:dyDescent="0.3">
      <c r="C143" s="41"/>
      <c r="D143" s="26"/>
      <c r="E143" s="26"/>
      <c r="F143" s="42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3:34" s="30" customFormat="1" x14ac:dyDescent="0.3">
      <c r="C144" s="41"/>
      <c r="D144" s="26"/>
      <c r="E144" s="26"/>
      <c r="F144" s="42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3:34" s="30" customFormat="1" x14ac:dyDescent="0.3">
      <c r="C145" s="41"/>
      <c r="D145" s="26"/>
      <c r="E145" s="26"/>
      <c r="F145" s="42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3:34" s="30" customFormat="1" x14ac:dyDescent="0.3">
      <c r="C146" s="41"/>
      <c r="D146" s="26"/>
      <c r="E146" s="26"/>
      <c r="F146" s="42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3:34" s="30" customFormat="1" x14ac:dyDescent="0.3">
      <c r="C147" s="41"/>
      <c r="D147" s="26"/>
      <c r="E147" s="26"/>
      <c r="F147" s="42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3:34" s="30" customFormat="1" x14ac:dyDescent="0.3">
      <c r="C148" s="41"/>
      <c r="D148" s="26"/>
      <c r="E148" s="26"/>
      <c r="F148" s="42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3:34" s="30" customFormat="1" x14ac:dyDescent="0.3">
      <c r="C149" s="41"/>
      <c r="D149" s="26"/>
      <c r="E149" s="26"/>
      <c r="F149" s="42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3:34" s="30" customFormat="1" x14ac:dyDescent="0.3">
      <c r="C150" s="41"/>
      <c r="D150" s="26"/>
      <c r="E150" s="26"/>
      <c r="F150" s="42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3:34" s="30" customFormat="1" x14ac:dyDescent="0.3">
      <c r="C151" s="41"/>
      <c r="D151" s="26"/>
      <c r="E151" s="26"/>
      <c r="F151" s="42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3:34" s="30" customFormat="1" x14ac:dyDescent="0.3">
      <c r="C152" s="41"/>
      <c r="D152" s="26"/>
      <c r="E152" s="26"/>
      <c r="F152" s="42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3:34" s="30" customFormat="1" x14ac:dyDescent="0.3">
      <c r="C153" s="41"/>
      <c r="D153" s="26"/>
      <c r="E153" s="26"/>
      <c r="F153" s="42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3:34" s="30" customFormat="1" x14ac:dyDescent="0.3">
      <c r="C154" s="41"/>
      <c r="D154" s="26"/>
      <c r="E154" s="26"/>
      <c r="F154" s="42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3:34" s="30" customFormat="1" x14ac:dyDescent="0.3">
      <c r="C155" s="41"/>
      <c r="D155" s="26"/>
      <c r="E155" s="26"/>
      <c r="F155" s="42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3:34" s="30" customFormat="1" x14ac:dyDescent="0.3">
      <c r="C156" s="41"/>
      <c r="D156" s="26"/>
      <c r="E156" s="26"/>
      <c r="F156" s="42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3:34" s="30" customFormat="1" x14ac:dyDescent="0.3">
      <c r="C157" s="41"/>
      <c r="D157" s="26"/>
      <c r="E157" s="26"/>
      <c r="F157" s="42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3:34" s="30" customFormat="1" x14ac:dyDescent="0.3">
      <c r="C158" s="41"/>
      <c r="D158" s="26"/>
      <c r="E158" s="26"/>
      <c r="F158" s="42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3:34" s="30" customFormat="1" x14ac:dyDescent="0.3">
      <c r="C159" s="41"/>
      <c r="D159" s="26"/>
      <c r="E159" s="26"/>
      <c r="F159" s="42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3:34" s="30" customFormat="1" x14ac:dyDescent="0.3">
      <c r="C160" s="41"/>
      <c r="D160" s="26"/>
      <c r="E160" s="26"/>
      <c r="F160" s="42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3:34" s="30" customFormat="1" x14ac:dyDescent="0.3">
      <c r="C161" s="41"/>
      <c r="D161" s="26"/>
      <c r="E161" s="26"/>
      <c r="F161" s="42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3:34" s="30" customFormat="1" x14ac:dyDescent="0.3">
      <c r="C162" s="41"/>
      <c r="D162" s="26"/>
      <c r="E162" s="26"/>
      <c r="F162" s="42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3:34" s="30" customFormat="1" x14ac:dyDescent="0.3">
      <c r="C163" s="41"/>
      <c r="D163" s="26"/>
      <c r="E163" s="26"/>
      <c r="F163" s="42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3:34" s="30" customFormat="1" x14ac:dyDescent="0.3">
      <c r="C164" s="41"/>
      <c r="D164" s="26"/>
      <c r="E164" s="26"/>
      <c r="F164" s="42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3:34" s="30" customFormat="1" x14ac:dyDescent="0.3">
      <c r="C165" s="41"/>
      <c r="D165" s="26"/>
      <c r="E165" s="26"/>
      <c r="F165" s="42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3:34" s="30" customFormat="1" x14ac:dyDescent="0.3">
      <c r="C166" s="41"/>
      <c r="D166" s="26"/>
      <c r="E166" s="26"/>
      <c r="F166" s="42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3:34" s="30" customFormat="1" x14ac:dyDescent="0.3">
      <c r="C167" s="41"/>
      <c r="D167" s="26"/>
      <c r="E167" s="26"/>
      <c r="F167" s="42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3:34" s="30" customFormat="1" x14ac:dyDescent="0.3">
      <c r="C168" s="41"/>
      <c r="D168" s="26"/>
      <c r="E168" s="26"/>
      <c r="F168" s="42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3:34" s="30" customFormat="1" x14ac:dyDescent="0.3">
      <c r="C169" s="41"/>
      <c r="D169" s="26"/>
      <c r="E169" s="26"/>
      <c r="F169" s="42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3:34" s="30" customFormat="1" x14ac:dyDescent="0.3">
      <c r="C170" s="41"/>
      <c r="D170" s="26"/>
      <c r="E170" s="26"/>
      <c r="F170" s="42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3:34" s="30" customFormat="1" x14ac:dyDescent="0.3">
      <c r="C171" s="41"/>
      <c r="D171" s="26"/>
      <c r="E171" s="26"/>
      <c r="F171" s="42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3:34" s="30" customFormat="1" x14ac:dyDescent="0.3">
      <c r="C172" s="41"/>
      <c r="D172" s="26"/>
      <c r="E172" s="26"/>
      <c r="F172" s="42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3:34" s="30" customFormat="1" x14ac:dyDescent="0.3">
      <c r="C173" s="41"/>
      <c r="D173" s="26"/>
      <c r="E173" s="26"/>
      <c r="F173" s="42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3:34" s="30" customFormat="1" x14ac:dyDescent="0.3">
      <c r="C174" s="41"/>
      <c r="D174" s="26"/>
      <c r="E174" s="26"/>
      <c r="F174" s="42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3:34" s="30" customFormat="1" x14ac:dyDescent="0.3">
      <c r="C175" s="41"/>
      <c r="D175" s="26"/>
      <c r="E175" s="26"/>
      <c r="F175" s="42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3:34" s="30" customFormat="1" x14ac:dyDescent="0.3">
      <c r="C176" s="41"/>
      <c r="D176" s="26"/>
      <c r="E176" s="26"/>
      <c r="F176" s="42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3:34" s="30" customFormat="1" x14ac:dyDescent="0.3">
      <c r="C177" s="41"/>
      <c r="D177" s="26"/>
      <c r="E177" s="26"/>
      <c r="F177" s="42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3:34" s="30" customFormat="1" x14ac:dyDescent="0.3">
      <c r="C178" s="41"/>
      <c r="D178" s="26"/>
      <c r="E178" s="26"/>
      <c r="F178" s="42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3:34" s="30" customFormat="1" x14ac:dyDescent="0.3">
      <c r="C179" s="41"/>
      <c r="D179" s="26"/>
      <c r="E179" s="26"/>
      <c r="F179" s="42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3:34" s="30" customFormat="1" x14ac:dyDescent="0.3">
      <c r="C180" s="41"/>
      <c r="D180" s="26"/>
      <c r="E180" s="26"/>
      <c r="F180" s="42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3:34" s="30" customFormat="1" x14ac:dyDescent="0.3">
      <c r="C181" s="41"/>
      <c r="D181" s="26"/>
      <c r="E181" s="26"/>
      <c r="F181" s="42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3:34" s="30" customFormat="1" x14ac:dyDescent="0.3">
      <c r="C182" s="41"/>
      <c r="D182" s="26"/>
      <c r="E182" s="26"/>
      <c r="F182" s="42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3:34" s="30" customFormat="1" x14ac:dyDescent="0.3">
      <c r="C183" s="41"/>
      <c r="D183" s="26"/>
      <c r="E183" s="26"/>
      <c r="F183" s="42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3:34" s="30" customFormat="1" x14ac:dyDescent="0.3">
      <c r="C184" s="41"/>
      <c r="D184" s="26"/>
      <c r="E184" s="26"/>
      <c r="F184" s="42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3:34" s="30" customFormat="1" x14ac:dyDescent="0.3">
      <c r="C185" s="41"/>
      <c r="D185" s="26"/>
      <c r="E185" s="26"/>
      <c r="F185" s="42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3:34" s="30" customFormat="1" x14ac:dyDescent="0.3">
      <c r="C186" s="41"/>
      <c r="D186" s="26"/>
      <c r="E186" s="26"/>
      <c r="F186" s="42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3:34" s="30" customFormat="1" x14ac:dyDescent="0.3">
      <c r="C187" s="41"/>
      <c r="D187" s="26"/>
      <c r="E187" s="26"/>
      <c r="F187" s="42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3:34" s="30" customFormat="1" x14ac:dyDescent="0.3">
      <c r="C188" s="41"/>
      <c r="D188" s="26"/>
      <c r="E188" s="26"/>
      <c r="F188" s="42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3:34" s="30" customFormat="1" x14ac:dyDescent="0.3">
      <c r="C189" s="41"/>
      <c r="D189" s="26"/>
      <c r="E189" s="26"/>
      <c r="F189" s="42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3:34" s="30" customFormat="1" x14ac:dyDescent="0.3">
      <c r="C190" s="41"/>
      <c r="D190" s="26"/>
      <c r="E190" s="26"/>
      <c r="F190" s="4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3:34" s="30" customFormat="1" x14ac:dyDescent="0.3">
      <c r="C191" s="41"/>
      <c r="D191" s="26"/>
      <c r="E191" s="26"/>
      <c r="F191" s="4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3:34" s="30" customFormat="1" x14ac:dyDescent="0.3">
      <c r="C192" s="41"/>
      <c r="D192" s="26"/>
      <c r="E192" s="26"/>
      <c r="F192" s="4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3:34" s="30" customFormat="1" x14ac:dyDescent="0.3">
      <c r="C193" s="41"/>
      <c r="D193" s="26"/>
      <c r="E193" s="26"/>
      <c r="F193" s="4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3:34" s="30" customFormat="1" x14ac:dyDescent="0.3">
      <c r="C194" s="41"/>
      <c r="D194" s="26"/>
      <c r="E194" s="26"/>
      <c r="F194" s="42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3:34" s="30" customFormat="1" x14ac:dyDescent="0.3">
      <c r="C195" s="41"/>
      <c r="D195" s="26"/>
      <c r="E195" s="26"/>
      <c r="F195" s="42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3:34" s="30" customFormat="1" x14ac:dyDescent="0.3">
      <c r="C196" s="41"/>
      <c r="D196" s="26"/>
      <c r="E196" s="26"/>
      <c r="F196" s="42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3:34" s="30" customFormat="1" x14ac:dyDescent="0.3">
      <c r="C197" s="41"/>
      <c r="D197" s="26"/>
      <c r="E197" s="26"/>
      <c r="F197" s="4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3:34" s="30" customFormat="1" x14ac:dyDescent="0.3">
      <c r="C198" s="41"/>
      <c r="D198" s="26"/>
      <c r="E198" s="26"/>
      <c r="F198" s="4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3:34" s="30" customFormat="1" x14ac:dyDescent="0.3">
      <c r="C199" s="41"/>
      <c r="D199" s="26"/>
      <c r="E199" s="26"/>
      <c r="F199" s="4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3:34" s="30" customFormat="1" x14ac:dyDescent="0.3">
      <c r="C200" s="41"/>
      <c r="D200" s="26"/>
      <c r="E200" s="26"/>
      <c r="F200" s="42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3:34" s="30" customFormat="1" x14ac:dyDescent="0.3">
      <c r="C201" s="41"/>
      <c r="D201" s="26"/>
      <c r="E201" s="26"/>
      <c r="F201" s="42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3:34" s="30" customFormat="1" x14ac:dyDescent="0.3">
      <c r="C202" s="41"/>
      <c r="D202" s="26"/>
      <c r="E202" s="26"/>
      <c r="F202" s="42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3:34" s="30" customFormat="1" x14ac:dyDescent="0.3">
      <c r="C203" s="41"/>
      <c r="D203" s="26"/>
      <c r="E203" s="26"/>
      <c r="F203" s="42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3:34" s="30" customFormat="1" x14ac:dyDescent="0.3">
      <c r="C204" s="41"/>
      <c r="D204" s="26"/>
      <c r="E204" s="26"/>
      <c r="F204" s="42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3:34" s="30" customFormat="1" x14ac:dyDescent="0.3">
      <c r="C205" s="41"/>
      <c r="D205" s="26"/>
      <c r="E205" s="26"/>
      <c r="F205" s="42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3:34" s="30" customFormat="1" x14ac:dyDescent="0.3">
      <c r="C206" s="41"/>
      <c r="D206" s="26"/>
      <c r="E206" s="26"/>
      <c r="F206" s="42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3:34" s="30" customFormat="1" x14ac:dyDescent="0.3">
      <c r="C207" s="41"/>
      <c r="D207" s="26"/>
      <c r="E207" s="26"/>
      <c r="F207" s="42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3:34" s="30" customFormat="1" x14ac:dyDescent="0.3">
      <c r="C208" s="41"/>
      <c r="D208" s="26"/>
      <c r="E208" s="26"/>
      <c r="F208" s="42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3:34" s="30" customFormat="1" x14ac:dyDescent="0.3">
      <c r="C209" s="41"/>
      <c r="D209" s="26"/>
      <c r="E209" s="26"/>
      <c r="F209" s="42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3:34" s="30" customFormat="1" x14ac:dyDescent="0.3">
      <c r="C210" s="41"/>
      <c r="D210" s="26"/>
      <c r="E210" s="26"/>
      <c r="F210" s="42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3:34" s="30" customFormat="1" x14ac:dyDescent="0.3">
      <c r="C211" s="41"/>
      <c r="D211" s="26"/>
      <c r="E211" s="26"/>
      <c r="F211" s="42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3:34" s="30" customFormat="1" x14ac:dyDescent="0.3">
      <c r="C212" s="41"/>
      <c r="D212" s="26"/>
      <c r="E212" s="26"/>
      <c r="F212" s="42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3:34" s="30" customFormat="1" x14ac:dyDescent="0.3">
      <c r="C213" s="41"/>
      <c r="D213" s="26"/>
      <c r="E213" s="26"/>
      <c r="F213" s="42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3:34" s="30" customFormat="1" x14ac:dyDescent="0.3">
      <c r="C214" s="41"/>
      <c r="D214" s="26"/>
      <c r="E214" s="26"/>
      <c r="F214" s="42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3:34" s="30" customFormat="1" x14ac:dyDescent="0.3">
      <c r="C215" s="41"/>
      <c r="D215" s="26"/>
      <c r="E215" s="26"/>
      <c r="F215" s="42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3:34" s="30" customFormat="1" x14ac:dyDescent="0.3">
      <c r="C216" s="41"/>
      <c r="D216" s="26"/>
      <c r="E216" s="26"/>
      <c r="F216" s="42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3:34" s="30" customFormat="1" x14ac:dyDescent="0.3">
      <c r="C217" s="41"/>
      <c r="D217" s="26"/>
      <c r="E217" s="26"/>
      <c r="F217" s="42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3:34" s="30" customFormat="1" x14ac:dyDescent="0.3">
      <c r="C218" s="41"/>
      <c r="D218" s="26"/>
      <c r="E218" s="26"/>
      <c r="F218" s="42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3:34" s="30" customFormat="1" x14ac:dyDescent="0.3">
      <c r="C219" s="41"/>
      <c r="D219" s="26"/>
      <c r="E219" s="26"/>
      <c r="F219" s="42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3:34" s="30" customFormat="1" x14ac:dyDescent="0.3">
      <c r="C220" s="41"/>
      <c r="D220" s="26"/>
      <c r="E220" s="26"/>
      <c r="F220" s="42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3:34" s="30" customFormat="1" x14ac:dyDescent="0.3">
      <c r="C221" s="41"/>
      <c r="D221" s="26"/>
      <c r="E221" s="26"/>
      <c r="F221" s="42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3:34" s="30" customFormat="1" x14ac:dyDescent="0.3">
      <c r="C222" s="41"/>
      <c r="D222" s="26"/>
      <c r="E222" s="26"/>
      <c r="F222" s="42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3:34" s="30" customFormat="1" x14ac:dyDescent="0.3">
      <c r="C223" s="41"/>
      <c r="D223" s="26"/>
      <c r="E223" s="26"/>
      <c r="F223" s="42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3:34" s="30" customFormat="1" x14ac:dyDescent="0.3">
      <c r="C224" s="41"/>
      <c r="D224" s="26"/>
      <c r="E224" s="26"/>
      <c r="F224" s="42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3:34" s="30" customFormat="1" x14ac:dyDescent="0.3">
      <c r="C225" s="41"/>
      <c r="D225" s="26"/>
      <c r="E225" s="26"/>
      <c r="F225" s="42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3:34" s="30" customFormat="1" x14ac:dyDescent="0.3">
      <c r="C226" s="41"/>
      <c r="D226" s="26"/>
      <c r="E226" s="26"/>
      <c r="F226" s="42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3:34" s="30" customFormat="1" x14ac:dyDescent="0.3">
      <c r="C227" s="41"/>
      <c r="D227" s="26"/>
      <c r="E227" s="26"/>
      <c r="F227" s="42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3:34" s="30" customFormat="1" x14ac:dyDescent="0.3">
      <c r="C228" s="41"/>
      <c r="D228" s="26"/>
      <c r="E228" s="26"/>
      <c r="F228" s="42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3:34" s="30" customFormat="1" x14ac:dyDescent="0.3">
      <c r="C229" s="41"/>
      <c r="D229" s="26"/>
      <c r="E229" s="26"/>
      <c r="F229" s="42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3:34" s="30" customFormat="1" x14ac:dyDescent="0.3">
      <c r="C230" s="41"/>
      <c r="D230" s="26"/>
      <c r="E230" s="26"/>
      <c r="F230" s="42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3:34" s="30" customFormat="1" x14ac:dyDescent="0.3">
      <c r="C231" s="41"/>
      <c r="D231" s="26"/>
      <c r="E231" s="26"/>
      <c r="F231" s="42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3:34" s="30" customFormat="1" x14ac:dyDescent="0.3">
      <c r="C232" s="41"/>
      <c r="D232" s="26"/>
      <c r="E232" s="26"/>
      <c r="F232" s="42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3:34" s="30" customFormat="1" x14ac:dyDescent="0.3">
      <c r="C233" s="41"/>
      <c r="D233" s="26"/>
      <c r="E233" s="26"/>
      <c r="F233" s="42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3:34" s="30" customFormat="1" x14ac:dyDescent="0.3">
      <c r="C234" s="41"/>
      <c r="D234" s="26"/>
      <c r="E234" s="26"/>
      <c r="F234" s="42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3:34" s="30" customFormat="1" x14ac:dyDescent="0.3">
      <c r="C235" s="41"/>
      <c r="D235" s="26"/>
      <c r="E235" s="26"/>
      <c r="F235" s="42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3:34" s="30" customFormat="1" x14ac:dyDescent="0.3">
      <c r="C236" s="41"/>
      <c r="D236" s="26"/>
      <c r="E236" s="26"/>
      <c r="F236" s="42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3:34" s="30" customFormat="1" x14ac:dyDescent="0.3">
      <c r="C237" s="41"/>
      <c r="D237" s="26"/>
      <c r="E237" s="26"/>
      <c r="F237" s="42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3:34" s="30" customFormat="1" x14ac:dyDescent="0.3">
      <c r="C238" s="41"/>
      <c r="D238" s="26"/>
      <c r="E238" s="26"/>
      <c r="F238" s="42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3:34" s="30" customFormat="1" x14ac:dyDescent="0.3">
      <c r="C239" s="41"/>
      <c r="D239" s="26"/>
      <c r="E239" s="26"/>
      <c r="F239" s="42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3:34" s="30" customFormat="1" x14ac:dyDescent="0.3">
      <c r="C240" s="41"/>
      <c r="D240" s="26"/>
      <c r="E240" s="26"/>
      <c r="F240" s="42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3:34" s="30" customFormat="1" x14ac:dyDescent="0.3">
      <c r="C241" s="41"/>
      <c r="D241" s="26"/>
      <c r="E241" s="26"/>
      <c r="F241" s="42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3:34" s="30" customFormat="1" x14ac:dyDescent="0.3">
      <c r="C242" s="41"/>
      <c r="D242" s="26"/>
      <c r="E242" s="26"/>
      <c r="F242" s="42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3:34" s="30" customFormat="1" x14ac:dyDescent="0.3">
      <c r="C243" s="41"/>
      <c r="D243" s="26"/>
      <c r="E243" s="26"/>
      <c r="F243" s="42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3:34" s="30" customFormat="1" x14ac:dyDescent="0.3">
      <c r="C244" s="41"/>
      <c r="D244" s="26"/>
      <c r="E244" s="26"/>
      <c r="F244" s="42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3:34" s="30" customFormat="1" x14ac:dyDescent="0.3">
      <c r="C245" s="41"/>
      <c r="D245" s="26"/>
      <c r="E245" s="26"/>
      <c r="F245" s="42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3:34" s="30" customFormat="1" x14ac:dyDescent="0.3">
      <c r="C246" s="41"/>
      <c r="D246" s="26"/>
      <c r="E246" s="26"/>
      <c r="F246" s="42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3:34" s="30" customFormat="1" x14ac:dyDescent="0.3">
      <c r="C247" s="41"/>
      <c r="D247" s="26"/>
      <c r="E247" s="26"/>
      <c r="F247" s="42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3:34" s="30" customFormat="1" x14ac:dyDescent="0.3">
      <c r="C248" s="41"/>
      <c r="D248" s="26"/>
      <c r="E248" s="26"/>
      <c r="F248" s="42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3:34" s="30" customFormat="1" x14ac:dyDescent="0.3">
      <c r="C249" s="41"/>
      <c r="D249" s="26"/>
      <c r="E249" s="26"/>
      <c r="F249" s="42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3:34" s="30" customFormat="1" x14ac:dyDescent="0.3">
      <c r="C250" s="41"/>
      <c r="D250" s="26"/>
      <c r="E250" s="26"/>
      <c r="F250" s="42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3:34" s="30" customFormat="1" x14ac:dyDescent="0.3">
      <c r="C251" s="41"/>
      <c r="D251" s="26"/>
      <c r="E251" s="26"/>
      <c r="F251" s="42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3:34" s="30" customFormat="1" x14ac:dyDescent="0.3">
      <c r="C252" s="41"/>
      <c r="D252" s="26"/>
      <c r="E252" s="26"/>
      <c r="F252" s="42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3:34" s="30" customFormat="1" x14ac:dyDescent="0.3">
      <c r="C253" s="41"/>
      <c r="D253" s="26"/>
      <c r="E253" s="26"/>
      <c r="F253" s="42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3:34" s="30" customFormat="1" x14ac:dyDescent="0.3">
      <c r="C254" s="41"/>
      <c r="D254" s="26"/>
      <c r="E254" s="26"/>
      <c r="F254" s="42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3:34" s="30" customFormat="1" x14ac:dyDescent="0.3">
      <c r="C255" s="41"/>
      <c r="D255" s="26"/>
      <c r="E255" s="26"/>
      <c r="F255" s="42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3:34" s="30" customFormat="1" x14ac:dyDescent="0.3">
      <c r="C256" s="41"/>
      <c r="D256" s="26"/>
      <c r="E256" s="26"/>
      <c r="F256" s="42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3:34" s="30" customFormat="1" x14ac:dyDescent="0.3">
      <c r="C257" s="41"/>
      <c r="D257" s="26"/>
      <c r="E257" s="26"/>
      <c r="F257" s="42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3:34" s="30" customFormat="1" x14ac:dyDescent="0.3">
      <c r="C258" s="41"/>
      <c r="D258" s="26"/>
      <c r="E258" s="26"/>
      <c r="F258" s="42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3:34" s="30" customFormat="1" x14ac:dyDescent="0.3">
      <c r="C259" s="41"/>
      <c r="D259" s="26"/>
      <c r="E259" s="26"/>
      <c r="F259" s="42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3:34" s="30" customFormat="1" x14ac:dyDescent="0.3">
      <c r="C260" s="41"/>
      <c r="D260" s="26"/>
      <c r="E260" s="26"/>
      <c r="F260" s="42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3:34" s="30" customFormat="1" x14ac:dyDescent="0.3">
      <c r="C261" s="41"/>
      <c r="D261" s="26"/>
      <c r="E261" s="26"/>
      <c r="F261" s="42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3:34" s="30" customFormat="1" x14ac:dyDescent="0.3">
      <c r="C262" s="41"/>
      <c r="D262" s="26"/>
      <c r="E262" s="26"/>
      <c r="F262" s="42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3:34" s="30" customFormat="1" x14ac:dyDescent="0.3">
      <c r="C263" s="41"/>
      <c r="D263" s="26"/>
      <c r="E263" s="26"/>
      <c r="F263" s="42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3:34" s="30" customFormat="1" x14ac:dyDescent="0.3">
      <c r="C264" s="41"/>
      <c r="D264" s="26"/>
      <c r="E264" s="26"/>
      <c r="F264" s="42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3:34" s="30" customFormat="1" x14ac:dyDescent="0.3">
      <c r="C265" s="41"/>
      <c r="D265" s="26"/>
      <c r="E265" s="26"/>
      <c r="F265" s="42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3:34" s="30" customFormat="1" x14ac:dyDescent="0.3">
      <c r="C266" s="41"/>
      <c r="D266" s="26"/>
      <c r="E266" s="26"/>
      <c r="F266" s="42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3:34" s="30" customFormat="1" x14ac:dyDescent="0.3">
      <c r="C267" s="41"/>
      <c r="D267" s="26"/>
      <c r="E267" s="26"/>
      <c r="F267" s="42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3:34" s="30" customFormat="1" x14ac:dyDescent="0.3">
      <c r="C268" s="41"/>
      <c r="D268" s="26"/>
      <c r="E268" s="26"/>
      <c r="F268" s="42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3:34" s="30" customFormat="1" x14ac:dyDescent="0.3">
      <c r="C269" s="41"/>
      <c r="D269" s="26"/>
      <c r="E269" s="26"/>
      <c r="F269" s="42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3:34" s="30" customFormat="1" x14ac:dyDescent="0.3">
      <c r="C270" s="41"/>
      <c r="D270" s="26"/>
      <c r="E270" s="26"/>
      <c r="F270" s="42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3:34" s="30" customFormat="1" x14ac:dyDescent="0.3">
      <c r="C271" s="41"/>
      <c r="D271" s="26"/>
      <c r="E271" s="26"/>
      <c r="F271" s="42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3:34" s="30" customFormat="1" x14ac:dyDescent="0.3">
      <c r="C272" s="41"/>
      <c r="D272" s="26"/>
      <c r="E272" s="26"/>
      <c r="F272" s="42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3:34" s="30" customFormat="1" x14ac:dyDescent="0.3">
      <c r="C273" s="41"/>
      <c r="D273" s="26"/>
      <c r="E273" s="26"/>
      <c r="F273" s="42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3:34" s="30" customFormat="1" x14ac:dyDescent="0.3">
      <c r="C274" s="41"/>
      <c r="D274" s="26"/>
      <c r="E274" s="26"/>
      <c r="F274" s="42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3:34" s="30" customFormat="1" x14ac:dyDescent="0.3">
      <c r="C275" s="41"/>
      <c r="D275" s="26"/>
      <c r="E275" s="26"/>
      <c r="F275" s="42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3:34" s="30" customFormat="1" x14ac:dyDescent="0.3">
      <c r="C276" s="41"/>
      <c r="D276" s="26"/>
      <c r="E276" s="26"/>
      <c r="F276" s="42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3:34" s="30" customFormat="1" x14ac:dyDescent="0.3">
      <c r="C277" s="41"/>
      <c r="D277" s="26"/>
      <c r="E277" s="26"/>
      <c r="F277" s="42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3:34" s="30" customFormat="1" x14ac:dyDescent="0.3">
      <c r="C278" s="41"/>
      <c r="D278" s="26"/>
      <c r="E278" s="26"/>
      <c r="F278" s="42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3:34" s="30" customFormat="1" x14ac:dyDescent="0.3">
      <c r="C279" s="41"/>
      <c r="D279" s="26"/>
      <c r="E279" s="26"/>
      <c r="F279" s="42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3:34" s="30" customFormat="1" x14ac:dyDescent="0.3">
      <c r="C280" s="41"/>
      <c r="D280" s="26"/>
      <c r="E280" s="26"/>
      <c r="F280" s="42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3:34" s="30" customFormat="1" x14ac:dyDescent="0.3">
      <c r="C281" s="41"/>
      <c r="D281" s="26"/>
      <c r="E281" s="26"/>
      <c r="F281" s="42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3:34" s="30" customFormat="1" x14ac:dyDescent="0.3">
      <c r="C282" s="41"/>
      <c r="D282" s="26"/>
      <c r="E282" s="26"/>
      <c r="F282" s="42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3:34" s="30" customFormat="1" x14ac:dyDescent="0.3">
      <c r="C283" s="41"/>
      <c r="D283" s="26"/>
      <c r="E283" s="26"/>
      <c r="F283" s="42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3:34" s="30" customFormat="1" x14ac:dyDescent="0.3">
      <c r="C284" s="41"/>
      <c r="D284" s="26"/>
      <c r="E284" s="26"/>
      <c r="F284" s="42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3:34" s="30" customFormat="1" x14ac:dyDescent="0.3">
      <c r="C285" s="41"/>
      <c r="D285" s="26"/>
      <c r="E285" s="26"/>
      <c r="F285" s="42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3:34" s="30" customFormat="1" x14ac:dyDescent="0.3">
      <c r="C286" s="41"/>
      <c r="D286" s="26"/>
      <c r="E286" s="26"/>
      <c r="F286" s="42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3:34" s="30" customFormat="1" x14ac:dyDescent="0.3">
      <c r="C287" s="41"/>
      <c r="D287" s="26"/>
      <c r="E287" s="26"/>
      <c r="F287" s="42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3:34" s="30" customFormat="1" x14ac:dyDescent="0.3">
      <c r="C288" s="41"/>
      <c r="D288" s="26"/>
      <c r="E288" s="26"/>
      <c r="F288" s="42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3:34" s="30" customFormat="1" x14ac:dyDescent="0.3">
      <c r="C289" s="41"/>
      <c r="D289" s="26"/>
      <c r="E289" s="26"/>
      <c r="F289" s="42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3:34" s="30" customFormat="1" x14ac:dyDescent="0.3">
      <c r="C290" s="41"/>
      <c r="D290" s="26"/>
      <c r="E290" s="26"/>
      <c r="F290" s="42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3:34" s="30" customFormat="1" x14ac:dyDescent="0.3">
      <c r="C291" s="41"/>
      <c r="D291" s="26"/>
      <c r="E291" s="26"/>
      <c r="F291" s="42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3:34" s="30" customFormat="1" x14ac:dyDescent="0.3">
      <c r="C292" s="41"/>
      <c r="D292" s="26"/>
      <c r="E292" s="26"/>
      <c r="F292" s="42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3:34" s="30" customFormat="1" x14ac:dyDescent="0.3">
      <c r="C293" s="41"/>
      <c r="D293" s="26"/>
      <c r="E293" s="26"/>
      <c r="F293" s="42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3:34" s="30" customFormat="1" x14ac:dyDescent="0.3">
      <c r="C294" s="41"/>
      <c r="D294" s="26"/>
      <c r="E294" s="26"/>
      <c r="F294" s="42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3:34" s="30" customFormat="1" x14ac:dyDescent="0.3">
      <c r="C295" s="41"/>
      <c r="D295" s="26"/>
      <c r="E295" s="26"/>
      <c r="F295" s="42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3:34" s="30" customFormat="1" x14ac:dyDescent="0.3">
      <c r="C296" s="41"/>
      <c r="D296" s="26"/>
      <c r="E296" s="26"/>
      <c r="F296" s="42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3:34" s="30" customFormat="1" x14ac:dyDescent="0.3">
      <c r="C297" s="41"/>
      <c r="D297" s="26"/>
      <c r="E297" s="26"/>
      <c r="F297" s="42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3:34" s="30" customFormat="1" x14ac:dyDescent="0.3">
      <c r="C298" s="41"/>
      <c r="D298" s="26"/>
      <c r="E298" s="26"/>
      <c r="F298" s="42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3:34" s="30" customFormat="1" x14ac:dyDescent="0.3">
      <c r="C299" s="41"/>
      <c r="D299" s="26"/>
      <c r="E299" s="26"/>
      <c r="F299" s="42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3:34" s="30" customFormat="1" x14ac:dyDescent="0.3">
      <c r="C300" s="41"/>
      <c r="D300" s="26"/>
      <c r="E300" s="26"/>
      <c r="F300" s="42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3:34" s="30" customFormat="1" x14ac:dyDescent="0.3">
      <c r="C301" s="41"/>
      <c r="D301" s="26"/>
      <c r="E301" s="26"/>
      <c r="F301" s="42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3:34" s="30" customFormat="1" x14ac:dyDescent="0.3">
      <c r="C302" s="41"/>
      <c r="D302" s="26"/>
      <c r="E302" s="26"/>
      <c r="F302" s="42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3:34" s="30" customFormat="1" x14ac:dyDescent="0.3">
      <c r="C303" s="41"/>
      <c r="D303" s="26"/>
      <c r="E303" s="26"/>
      <c r="F303" s="4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3:34" s="30" customFormat="1" x14ac:dyDescent="0.3">
      <c r="C304" s="41"/>
      <c r="D304" s="26"/>
      <c r="E304" s="26"/>
      <c r="F304" s="4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3:34" s="30" customFormat="1" x14ac:dyDescent="0.3">
      <c r="C305" s="41"/>
      <c r="D305" s="26"/>
      <c r="E305" s="26"/>
      <c r="F305" s="4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3:34" s="30" customFormat="1" x14ac:dyDescent="0.3">
      <c r="C306" s="41"/>
      <c r="D306" s="26"/>
      <c r="E306" s="26"/>
      <c r="F306" s="4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3:34" s="30" customFormat="1" x14ac:dyDescent="0.3">
      <c r="C307" s="41"/>
      <c r="D307" s="26"/>
      <c r="E307" s="26"/>
      <c r="F307" s="42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3:34" s="30" customFormat="1" x14ac:dyDescent="0.3">
      <c r="C308" s="41"/>
      <c r="D308" s="26"/>
      <c r="E308" s="26"/>
      <c r="F308" s="42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3:34" s="30" customFormat="1" x14ac:dyDescent="0.3">
      <c r="C309" s="41"/>
      <c r="D309" s="26"/>
      <c r="E309" s="26"/>
      <c r="F309" s="42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3:34" s="30" customFormat="1" x14ac:dyDescent="0.3">
      <c r="C310" s="41"/>
      <c r="D310" s="26"/>
      <c r="E310" s="26"/>
      <c r="F310" s="4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3:34" s="30" customFormat="1" x14ac:dyDescent="0.3">
      <c r="C311" s="41"/>
      <c r="D311" s="26"/>
      <c r="E311" s="26"/>
      <c r="F311" s="4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3:34" s="30" customFormat="1" x14ac:dyDescent="0.3">
      <c r="C312" s="41"/>
      <c r="D312" s="26"/>
      <c r="E312" s="26"/>
      <c r="F312" s="4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3:34" s="30" customFormat="1" x14ac:dyDescent="0.3">
      <c r="C313" s="41"/>
      <c r="D313" s="26"/>
      <c r="E313" s="26"/>
      <c r="F313" s="42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3:34" s="30" customFormat="1" x14ac:dyDescent="0.3">
      <c r="C314" s="41"/>
      <c r="D314" s="26"/>
      <c r="E314" s="26"/>
      <c r="F314" s="42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3:34" s="30" customFormat="1" x14ac:dyDescent="0.3">
      <c r="C315" s="41"/>
      <c r="D315" s="26"/>
      <c r="E315" s="26"/>
      <c r="F315" s="42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3:34" s="30" customFormat="1" x14ac:dyDescent="0.3">
      <c r="C316" s="41"/>
      <c r="D316" s="26"/>
      <c r="E316" s="26"/>
      <c r="F316" s="42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3:34" s="30" customFormat="1" x14ac:dyDescent="0.3">
      <c r="C317" s="41"/>
      <c r="D317" s="26"/>
      <c r="E317" s="26"/>
      <c r="F317" s="42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3:34" s="30" customFormat="1" x14ac:dyDescent="0.3">
      <c r="C318" s="41"/>
      <c r="D318" s="26"/>
      <c r="E318" s="26"/>
      <c r="F318" s="42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3:34" s="30" customFormat="1" x14ac:dyDescent="0.3">
      <c r="C319" s="41"/>
      <c r="D319" s="26"/>
      <c r="E319" s="26"/>
      <c r="F319" s="42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3:34" s="30" customFormat="1" x14ac:dyDescent="0.3">
      <c r="C320" s="41"/>
      <c r="D320" s="26"/>
      <c r="E320" s="26"/>
      <c r="F320" s="42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3:34" s="30" customFormat="1" x14ac:dyDescent="0.3">
      <c r="C321" s="41"/>
      <c r="D321" s="26"/>
      <c r="E321" s="26"/>
      <c r="F321" s="42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3:34" s="30" customFormat="1" x14ac:dyDescent="0.3">
      <c r="C322" s="41"/>
      <c r="D322" s="26"/>
      <c r="E322" s="26"/>
      <c r="F322" s="42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3:34" s="30" customFormat="1" x14ac:dyDescent="0.3">
      <c r="C323" s="41"/>
      <c r="D323" s="26"/>
      <c r="E323" s="26"/>
      <c r="F323" s="42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3:34" s="30" customFormat="1" x14ac:dyDescent="0.3">
      <c r="C324" s="41"/>
      <c r="D324" s="26"/>
      <c r="E324" s="26"/>
      <c r="F324" s="42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3:34" s="30" customFormat="1" x14ac:dyDescent="0.3">
      <c r="C325" s="41"/>
      <c r="D325" s="26"/>
      <c r="E325" s="26"/>
      <c r="F325" s="42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3:34" s="30" customFormat="1" x14ac:dyDescent="0.3">
      <c r="C326" s="41"/>
      <c r="D326" s="26"/>
      <c r="E326" s="26"/>
      <c r="F326" s="42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3:34" s="30" customFormat="1" x14ac:dyDescent="0.3">
      <c r="C327" s="41"/>
      <c r="D327" s="26"/>
      <c r="E327" s="26"/>
      <c r="F327" s="42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3:34" s="30" customFormat="1" x14ac:dyDescent="0.3">
      <c r="C328" s="41"/>
      <c r="D328" s="26"/>
      <c r="E328" s="26"/>
      <c r="F328" s="42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3:34" s="30" customFormat="1" x14ac:dyDescent="0.3">
      <c r="C329" s="41"/>
      <c r="D329" s="26"/>
      <c r="E329" s="26"/>
      <c r="F329" s="42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3:34" s="30" customFormat="1" x14ac:dyDescent="0.3">
      <c r="C330" s="41"/>
      <c r="D330" s="26"/>
      <c r="E330" s="26"/>
      <c r="F330" s="42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3:34" s="30" customFormat="1" x14ac:dyDescent="0.3">
      <c r="C331" s="41"/>
      <c r="D331" s="26"/>
      <c r="E331" s="26"/>
      <c r="F331" s="42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3:34" s="30" customFormat="1" x14ac:dyDescent="0.3">
      <c r="C332" s="41"/>
      <c r="D332" s="26"/>
      <c r="E332" s="26"/>
      <c r="F332" s="42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3:34" s="30" customFormat="1" x14ac:dyDescent="0.3">
      <c r="C333" s="41"/>
      <c r="D333" s="26"/>
      <c r="E333" s="26"/>
      <c r="F333" s="42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3:34" s="30" customFormat="1" x14ac:dyDescent="0.3">
      <c r="C334" s="41"/>
      <c r="D334" s="26"/>
      <c r="E334" s="26"/>
      <c r="F334" s="42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3:34" s="30" customFormat="1" x14ac:dyDescent="0.3">
      <c r="C335" s="41"/>
      <c r="D335" s="26"/>
      <c r="E335" s="26"/>
      <c r="F335" s="42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3:34" s="30" customFormat="1" x14ac:dyDescent="0.3">
      <c r="C336" s="41"/>
      <c r="D336" s="26"/>
      <c r="E336" s="26"/>
      <c r="F336" s="42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3:34" s="30" customFormat="1" x14ac:dyDescent="0.3">
      <c r="C337" s="41"/>
      <c r="D337" s="26"/>
      <c r="E337" s="26"/>
      <c r="F337" s="42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3:34" s="30" customFormat="1" x14ac:dyDescent="0.3">
      <c r="C338" s="41"/>
      <c r="D338" s="26"/>
      <c r="E338" s="26"/>
      <c r="F338" s="42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3:34" s="30" customFormat="1" x14ac:dyDescent="0.3">
      <c r="C339" s="41"/>
      <c r="D339" s="26"/>
      <c r="E339" s="26"/>
      <c r="F339" s="42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3:34" s="30" customFormat="1" x14ac:dyDescent="0.3">
      <c r="C340" s="41"/>
      <c r="D340" s="26"/>
      <c r="E340" s="26"/>
      <c r="F340" s="42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3:34" s="30" customFormat="1" x14ac:dyDescent="0.3">
      <c r="C341" s="41"/>
      <c r="D341" s="26"/>
      <c r="E341" s="26"/>
      <c r="F341" s="42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3:34" s="30" customFormat="1" x14ac:dyDescent="0.3">
      <c r="C342" s="41"/>
      <c r="D342" s="26"/>
      <c r="E342" s="26"/>
      <c r="F342" s="42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3:34" s="30" customFormat="1" x14ac:dyDescent="0.3">
      <c r="C343" s="41"/>
      <c r="D343" s="26"/>
      <c r="E343" s="26"/>
      <c r="F343" s="42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3:34" s="30" customFormat="1" x14ac:dyDescent="0.3">
      <c r="C344" s="41"/>
      <c r="D344" s="26"/>
      <c r="E344" s="26"/>
      <c r="F344" s="42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3:34" s="30" customFormat="1" x14ac:dyDescent="0.3">
      <c r="C345" s="41"/>
      <c r="D345" s="26"/>
      <c r="E345" s="26"/>
      <c r="F345" s="42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3:34" s="30" customFormat="1" x14ac:dyDescent="0.3">
      <c r="C346" s="41"/>
      <c r="D346" s="26"/>
      <c r="E346" s="26"/>
      <c r="F346" s="42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3:34" s="30" customFormat="1" x14ac:dyDescent="0.3">
      <c r="C347" s="41"/>
      <c r="D347" s="26"/>
      <c r="E347" s="26"/>
      <c r="F347" s="42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3:34" s="30" customFormat="1" x14ac:dyDescent="0.3">
      <c r="C348" s="41"/>
      <c r="D348" s="26"/>
      <c r="E348" s="26"/>
      <c r="F348" s="42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3:34" s="30" customFormat="1" x14ac:dyDescent="0.3">
      <c r="C349" s="41"/>
      <c r="D349" s="26"/>
      <c r="E349" s="26"/>
      <c r="F349" s="42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3:34" s="30" customFormat="1" x14ac:dyDescent="0.3">
      <c r="C350" s="41"/>
      <c r="D350" s="26"/>
      <c r="E350" s="26"/>
      <c r="F350" s="42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3:34" s="30" customFormat="1" x14ac:dyDescent="0.3">
      <c r="C351" s="41"/>
      <c r="D351" s="26"/>
      <c r="E351" s="26"/>
      <c r="F351" s="42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3:34" s="30" customFormat="1" x14ac:dyDescent="0.3">
      <c r="C352" s="41"/>
      <c r="D352" s="26"/>
      <c r="E352" s="26"/>
      <c r="F352" s="42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3:34" s="30" customFormat="1" x14ac:dyDescent="0.3">
      <c r="C353" s="41"/>
      <c r="D353" s="26"/>
      <c r="E353" s="26"/>
      <c r="F353" s="42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3:34" s="30" customFormat="1" x14ac:dyDescent="0.3">
      <c r="C354" s="41"/>
      <c r="D354" s="26"/>
      <c r="E354" s="26"/>
      <c r="F354" s="42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3:34" s="30" customFormat="1" x14ac:dyDescent="0.3">
      <c r="C355" s="41"/>
      <c r="D355" s="26"/>
      <c r="E355" s="26"/>
      <c r="F355" s="42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3:34" s="30" customFormat="1" x14ac:dyDescent="0.3">
      <c r="C356" s="41"/>
      <c r="D356" s="26"/>
      <c r="E356" s="26"/>
      <c r="F356" s="42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3:34" s="30" customFormat="1" x14ac:dyDescent="0.3">
      <c r="C357" s="41"/>
      <c r="D357" s="26"/>
      <c r="E357" s="26"/>
      <c r="F357" s="42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3:34" s="30" customFormat="1" x14ac:dyDescent="0.3">
      <c r="C358" s="41"/>
      <c r="D358" s="26"/>
      <c r="E358" s="26"/>
      <c r="F358" s="42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3:34" s="30" customFormat="1" x14ac:dyDescent="0.3">
      <c r="C359" s="41"/>
      <c r="D359" s="26"/>
      <c r="E359" s="26"/>
      <c r="F359" s="42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3:34" s="30" customFormat="1" x14ac:dyDescent="0.3">
      <c r="C360" s="41"/>
      <c r="D360" s="26"/>
      <c r="E360" s="26"/>
      <c r="F360" s="42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3:34" s="30" customFormat="1" x14ac:dyDescent="0.3">
      <c r="C361" s="41"/>
      <c r="D361" s="26"/>
      <c r="E361" s="26"/>
      <c r="F361" s="42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3:34" s="30" customFormat="1" x14ac:dyDescent="0.3">
      <c r="C362" s="41"/>
      <c r="D362" s="26"/>
      <c r="E362" s="26"/>
      <c r="F362" s="42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3:34" s="30" customFormat="1" x14ac:dyDescent="0.3">
      <c r="C363" s="41"/>
      <c r="D363" s="26"/>
      <c r="E363" s="26"/>
      <c r="F363" s="42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3:34" s="30" customFormat="1" x14ac:dyDescent="0.3">
      <c r="C364" s="41"/>
      <c r="D364" s="26"/>
      <c r="E364" s="26"/>
      <c r="F364" s="42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3:34" s="30" customFormat="1" x14ac:dyDescent="0.3">
      <c r="C365" s="41"/>
      <c r="D365" s="26"/>
      <c r="E365" s="26"/>
      <c r="F365" s="42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3:34" s="30" customFormat="1" x14ac:dyDescent="0.3">
      <c r="C366" s="41"/>
      <c r="D366" s="26"/>
      <c r="E366" s="26"/>
      <c r="F366" s="42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3:34" s="30" customFormat="1" x14ac:dyDescent="0.3">
      <c r="C367" s="41"/>
      <c r="D367" s="26"/>
      <c r="E367" s="26"/>
      <c r="F367" s="42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3:34" s="30" customFormat="1" x14ac:dyDescent="0.3">
      <c r="C368" s="41"/>
      <c r="D368" s="26"/>
      <c r="E368" s="26"/>
      <c r="F368" s="42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3:34" s="30" customFormat="1" x14ac:dyDescent="0.3">
      <c r="C369" s="41"/>
      <c r="D369" s="26"/>
      <c r="E369" s="26"/>
      <c r="F369" s="42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3:34" s="30" customFormat="1" x14ac:dyDescent="0.3">
      <c r="C370" s="41"/>
      <c r="D370" s="26"/>
      <c r="E370" s="26"/>
      <c r="F370" s="42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3:34" s="30" customFormat="1" x14ac:dyDescent="0.3">
      <c r="C371" s="41"/>
      <c r="D371" s="26"/>
      <c r="E371" s="26"/>
      <c r="F371" s="42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3:34" s="30" customFormat="1" x14ac:dyDescent="0.3">
      <c r="C372" s="41"/>
      <c r="D372" s="26"/>
      <c r="E372" s="26"/>
      <c r="F372" s="42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3:34" s="30" customFormat="1" x14ac:dyDescent="0.3">
      <c r="C373" s="41"/>
      <c r="D373" s="26"/>
      <c r="E373" s="26"/>
      <c r="F373" s="42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3:34" s="30" customFormat="1" x14ac:dyDescent="0.3">
      <c r="C374" s="41"/>
      <c r="D374" s="26"/>
      <c r="E374" s="26"/>
      <c r="F374" s="42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3:34" s="30" customFormat="1" x14ac:dyDescent="0.3">
      <c r="C375" s="41"/>
      <c r="D375" s="26"/>
      <c r="E375" s="26"/>
      <c r="F375" s="42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3:34" s="30" customFormat="1" x14ac:dyDescent="0.3">
      <c r="C376" s="41"/>
      <c r="D376" s="26"/>
      <c r="E376" s="26"/>
      <c r="F376" s="42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3:34" s="30" customFormat="1" x14ac:dyDescent="0.3">
      <c r="C377" s="41"/>
      <c r="D377" s="26"/>
      <c r="E377" s="26"/>
      <c r="F377" s="42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3:34" s="30" customFormat="1" x14ac:dyDescent="0.3">
      <c r="C378" s="41"/>
      <c r="D378" s="26"/>
      <c r="E378" s="26"/>
      <c r="F378" s="42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3:34" s="30" customFormat="1" x14ac:dyDescent="0.3">
      <c r="C379" s="41"/>
      <c r="D379" s="26"/>
      <c r="E379" s="26"/>
      <c r="F379" s="42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3:34" s="30" customFormat="1" x14ac:dyDescent="0.3">
      <c r="C380" s="41"/>
      <c r="D380" s="26"/>
      <c r="E380" s="26"/>
      <c r="F380" s="42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3:34" s="30" customFormat="1" x14ac:dyDescent="0.3">
      <c r="C381" s="41"/>
      <c r="D381" s="26"/>
      <c r="E381" s="26"/>
      <c r="F381" s="42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3:34" s="30" customFormat="1" x14ac:dyDescent="0.3">
      <c r="C382" s="41"/>
      <c r="D382" s="26"/>
      <c r="E382" s="26"/>
      <c r="F382" s="42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3:34" s="30" customFormat="1" x14ac:dyDescent="0.3">
      <c r="C383" s="41"/>
      <c r="D383" s="26"/>
      <c r="E383" s="26"/>
      <c r="F383" s="42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3:34" s="30" customFormat="1" x14ac:dyDescent="0.3">
      <c r="C384" s="41"/>
      <c r="D384" s="26"/>
      <c r="E384" s="26"/>
      <c r="F384" s="42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3:34" s="30" customFormat="1" x14ac:dyDescent="0.3">
      <c r="C385" s="41"/>
      <c r="D385" s="26"/>
      <c r="E385" s="26"/>
      <c r="F385" s="42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3:34" s="30" customFormat="1" x14ac:dyDescent="0.3">
      <c r="C386" s="41"/>
      <c r="D386" s="26"/>
      <c r="E386" s="26"/>
      <c r="F386" s="42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3:34" s="30" customFormat="1" x14ac:dyDescent="0.3">
      <c r="C387" s="41"/>
      <c r="D387" s="26"/>
      <c r="E387" s="26"/>
      <c r="F387" s="42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3:34" s="30" customFormat="1" x14ac:dyDescent="0.3">
      <c r="C388" s="41"/>
      <c r="D388" s="26"/>
      <c r="E388" s="26"/>
      <c r="F388" s="42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3:34" s="30" customFormat="1" x14ac:dyDescent="0.3">
      <c r="C389" s="41"/>
      <c r="D389" s="26"/>
      <c r="E389" s="26"/>
      <c r="F389" s="42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3:34" s="30" customFormat="1" x14ac:dyDescent="0.3">
      <c r="C390" s="41"/>
      <c r="D390" s="26"/>
      <c r="E390" s="26"/>
      <c r="F390" s="42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3:34" s="30" customFormat="1" x14ac:dyDescent="0.3">
      <c r="C391" s="41"/>
      <c r="D391" s="26"/>
      <c r="E391" s="26"/>
      <c r="F391" s="42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3:34" s="30" customFormat="1" x14ac:dyDescent="0.3">
      <c r="C392" s="41"/>
      <c r="D392" s="26"/>
      <c r="E392" s="26"/>
      <c r="F392" s="42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3:34" s="30" customFormat="1" x14ac:dyDescent="0.3">
      <c r="C393" s="41"/>
      <c r="D393" s="26"/>
      <c r="E393" s="26"/>
      <c r="F393" s="42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3:34" s="30" customFormat="1" x14ac:dyDescent="0.3">
      <c r="C394" s="41"/>
      <c r="D394" s="26"/>
      <c r="E394" s="26"/>
      <c r="F394" s="42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3:34" s="30" customFormat="1" x14ac:dyDescent="0.3">
      <c r="C395" s="41"/>
      <c r="D395" s="26"/>
      <c r="E395" s="26"/>
      <c r="F395" s="42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3:34" s="30" customFormat="1" x14ac:dyDescent="0.3">
      <c r="C396" s="41"/>
      <c r="D396" s="26"/>
      <c r="E396" s="26"/>
      <c r="F396" s="42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3:34" s="30" customFormat="1" x14ac:dyDescent="0.3">
      <c r="C397" s="41"/>
      <c r="D397" s="26"/>
      <c r="E397" s="26"/>
      <c r="F397" s="42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3:34" s="30" customFormat="1" x14ac:dyDescent="0.3">
      <c r="C398" s="41"/>
      <c r="D398" s="26"/>
      <c r="E398" s="26"/>
      <c r="F398" s="42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3:34" s="30" customFormat="1" x14ac:dyDescent="0.3">
      <c r="C399" s="41"/>
      <c r="D399" s="26"/>
      <c r="E399" s="26"/>
      <c r="F399" s="42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3:34" s="30" customFormat="1" x14ac:dyDescent="0.3">
      <c r="C400" s="41"/>
      <c r="D400" s="26"/>
      <c r="E400" s="26"/>
      <c r="F400" s="42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3:34" s="30" customFormat="1" x14ac:dyDescent="0.3">
      <c r="C401" s="41"/>
      <c r="D401" s="26"/>
      <c r="E401" s="26"/>
      <c r="F401" s="42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3:34" s="30" customFormat="1" x14ac:dyDescent="0.3">
      <c r="C402" s="41"/>
      <c r="D402" s="26"/>
      <c r="E402" s="26"/>
      <c r="F402" s="42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3:34" s="30" customFormat="1" x14ac:dyDescent="0.3">
      <c r="C403" s="41"/>
      <c r="D403" s="26"/>
      <c r="E403" s="26"/>
      <c r="F403" s="42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3:34" s="30" customFormat="1" x14ac:dyDescent="0.3">
      <c r="C404" s="41"/>
      <c r="D404" s="26"/>
      <c r="E404" s="26"/>
      <c r="F404" s="42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3:34" s="30" customFormat="1" x14ac:dyDescent="0.3">
      <c r="C405" s="41"/>
      <c r="D405" s="26"/>
      <c r="E405" s="26"/>
      <c r="F405" s="42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3:34" s="30" customFormat="1" x14ac:dyDescent="0.3">
      <c r="C406" s="41"/>
      <c r="D406" s="26"/>
      <c r="E406" s="26"/>
      <c r="F406" s="42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3:34" s="30" customFormat="1" x14ac:dyDescent="0.3">
      <c r="C407" s="41"/>
      <c r="D407" s="26"/>
      <c r="E407" s="26"/>
      <c r="F407" s="42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3:34" s="30" customFormat="1" x14ac:dyDescent="0.3">
      <c r="C408" s="41"/>
      <c r="D408" s="26"/>
      <c r="E408" s="26"/>
      <c r="F408" s="42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3:34" s="30" customFormat="1" x14ac:dyDescent="0.3">
      <c r="C409" s="41"/>
      <c r="D409" s="26"/>
      <c r="E409" s="26"/>
      <c r="F409" s="42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3:34" s="30" customFormat="1" x14ac:dyDescent="0.3">
      <c r="C410" s="41"/>
      <c r="D410" s="26"/>
      <c r="E410" s="26"/>
      <c r="F410" s="42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3:34" s="30" customFormat="1" x14ac:dyDescent="0.3">
      <c r="C411" s="41"/>
      <c r="D411" s="26"/>
      <c r="E411" s="26"/>
      <c r="F411" s="42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3:34" s="30" customFormat="1" x14ac:dyDescent="0.3">
      <c r="C412" s="41"/>
      <c r="D412" s="26"/>
      <c r="E412" s="26"/>
      <c r="F412" s="42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3:34" s="30" customFormat="1" x14ac:dyDescent="0.3">
      <c r="C413" s="41"/>
      <c r="D413" s="26"/>
      <c r="E413" s="26"/>
      <c r="F413" s="42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3:34" s="30" customFormat="1" x14ac:dyDescent="0.3">
      <c r="C414" s="41"/>
      <c r="D414" s="26"/>
      <c r="E414" s="26"/>
      <c r="F414" s="42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3:34" s="30" customFormat="1" x14ac:dyDescent="0.3">
      <c r="C415" s="41"/>
      <c r="D415" s="26"/>
      <c r="E415" s="26"/>
      <c r="F415" s="42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3:34" s="30" customFormat="1" x14ac:dyDescent="0.3">
      <c r="C416" s="41"/>
      <c r="D416" s="26"/>
      <c r="E416" s="26"/>
      <c r="F416" s="42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3:34" s="30" customFormat="1" x14ac:dyDescent="0.3">
      <c r="C417" s="41"/>
      <c r="D417" s="26"/>
      <c r="E417" s="26"/>
      <c r="F417" s="42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3:34" s="30" customFormat="1" x14ac:dyDescent="0.3">
      <c r="C418" s="41"/>
      <c r="D418" s="26"/>
      <c r="E418" s="26"/>
      <c r="F418" s="42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3:34" s="30" customFormat="1" x14ac:dyDescent="0.3">
      <c r="C419" s="41"/>
      <c r="D419" s="26"/>
      <c r="E419" s="26"/>
      <c r="F419" s="42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3:34" s="30" customFormat="1" x14ac:dyDescent="0.3">
      <c r="C420" s="41"/>
      <c r="D420" s="26"/>
      <c r="E420" s="26"/>
      <c r="F420" s="42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3:34" s="30" customFormat="1" x14ac:dyDescent="0.3">
      <c r="C421" s="41"/>
      <c r="D421" s="26"/>
      <c r="E421" s="26"/>
      <c r="F421" s="42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3:34" s="30" customFormat="1" x14ac:dyDescent="0.3">
      <c r="C422" s="41"/>
      <c r="D422" s="26"/>
      <c r="E422" s="26"/>
      <c r="F422" s="42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3:34" s="30" customFormat="1" x14ac:dyDescent="0.3">
      <c r="C423" s="41"/>
      <c r="D423" s="26"/>
      <c r="E423" s="26"/>
      <c r="F423" s="42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3:34" s="30" customFormat="1" x14ac:dyDescent="0.3">
      <c r="C424" s="41"/>
      <c r="D424" s="26"/>
      <c r="E424" s="26"/>
      <c r="F424" s="42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3:34" s="30" customFormat="1" x14ac:dyDescent="0.3">
      <c r="C425" s="41"/>
      <c r="D425" s="26"/>
      <c r="E425" s="26"/>
      <c r="F425" s="42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3:34" s="30" customFormat="1" x14ac:dyDescent="0.3">
      <c r="C426" s="41"/>
      <c r="D426" s="26"/>
      <c r="E426" s="26"/>
      <c r="F426" s="42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3:34" s="30" customFormat="1" x14ac:dyDescent="0.3">
      <c r="C427" s="41"/>
      <c r="D427" s="26"/>
      <c r="E427" s="26"/>
      <c r="F427" s="42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3:34" s="30" customFormat="1" x14ac:dyDescent="0.3">
      <c r="C428" s="41"/>
      <c r="D428" s="26"/>
      <c r="E428" s="26"/>
      <c r="F428" s="42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3:34" s="30" customFormat="1" x14ac:dyDescent="0.3">
      <c r="C429" s="41"/>
      <c r="D429" s="26"/>
      <c r="E429" s="26"/>
      <c r="F429" s="42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3:34" s="30" customFormat="1" x14ac:dyDescent="0.3">
      <c r="C430" s="41"/>
      <c r="D430" s="26"/>
      <c r="E430" s="26"/>
      <c r="F430" s="42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3:34" s="30" customFormat="1" x14ac:dyDescent="0.3">
      <c r="C431" s="41"/>
      <c r="D431" s="26"/>
      <c r="E431" s="26"/>
      <c r="F431" s="42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3:34" s="30" customFormat="1" x14ac:dyDescent="0.3">
      <c r="C432" s="41"/>
      <c r="D432" s="26"/>
      <c r="E432" s="26"/>
      <c r="F432" s="42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3:34" s="30" customFormat="1" x14ac:dyDescent="0.3">
      <c r="C433" s="41"/>
      <c r="D433" s="26"/>
      <c r="E433" s="26"/>
      <c r="F433" s="42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3:34" s="30" customFormat="1" x14ac:dyDescent="0.3">
      <c r="C434" s="41"/>
      <c r="D434" s="26"/>
      <c r="E434" s="26"/>
      <c r="F434" s="42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3:34" s="30" customFormat="1" x14ac:dyDescent="0.3">
      <c r="C435" s="41"/>
      <c r="D435" s="26"/>
      <c r="E435" s="26"/>
      <c r="F435" s="42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3:34" s="30" customFormat="1" x14ac:dyDescent="0.3">
      <c r="C436" s="41"/>
      <c r="D436" s="26"/>
      <c r="E436" s="26"/>
      <c r="F436" s="42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3:34" s="30" customFormat="1" x14ac:dyDescent="0.3">
      <c r="C437" s="41"/>
      <c r="D437" s="26"/>
      <c r="E437" s="26"/>
      <c r="F437" s="42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3:34" s="30" customFormat="1" x14ac:dyDescent="0.3">
      <c r="C438" s="41"/>
      <c r="D438" s="26"/>
      <c r="E438" s="26"/>
      <c r="F438" s="42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3:34" s="30" customFormat="1" x14ac:dyDescent="0.3">
      <c r="C439" s="41"/>
      <c r="D439" s="26"/>
      <c r="E439" s="26"/>
      <c r="F439" s="42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3:34" s="30" customFormat="1" x14ac:dyDescent="0.3">
      <c r="C440" s="41"/>
      <c r="D440" s="26"/>
      <c r="E440" s="26"/>
      <c r="F440" s="42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3:34" s="30" customFormat="1" x14ac:dyDescent="0.3">
      <c r="C441" s="41"/>
      <c r="D441" s="26"/>
      <c r="E441" s="26"/>
      <c r="F441" s="42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3:34" s="30" customFormat="1" x14ac:dyDescent="0.3">
      <c r="C442" s="41"/>
      <c r="D442" s="26"/>
      <c r="E442" s="26"/>
      <c r="F442" s="42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3:34" s="30" customFormat="1" x14ac:dyDescent="0.3">
      <c r="C443" s="41"/>
      <c r="D443" s="26"/>
      <c r="E443" s="26"/>
      <c r="F443" s="42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3:34" s="30" customFormat="1" x14ac:dyDescent="0.3">
      <c r="C444" s="41"/>
      <c r="D444" s="26"/>
      <c r="E444" s="26"/>
      <c r="F444" s="42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3:34" s="30" customFormat="1" x14ac:dyDescent="0.3">
      <c r="C445" s="41"/>
      <c r="D445" s="26"/>
      <c r="E445" s="26"/>
      <c r="F445" s="42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3:34" s="30" customFormat="1" x14ac:dyDescent="0.3">
      <c r="C446" s="41"/>
      <c r="D446" s="26"/>
      <c r="E446" s="26"/>
      <c r="F446" s="42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3:34" s="30" customFormat="1" x14ac:dyDescent="0.3">
      <c r="C447" s="41"/>
      <c r="D447" s="26"/>
      <c r="E447" s="26"/>
      <c r="F447" s="42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3:34" s="30" customFormat="1" x14ac:dyDescent="0.3">
      <c r="C448" s="41"/>
      <c r="D448" s="26"/>
      <c r="E448" s="26"/>
      <c r="F448" s="42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3:34" s="30" customFormat="1" x14ac:dyDescent="0.3">
      <c r="C449" s="41"/>
      <c r="D449" s="26"/>
      <c r="E449" s="26"/>
      <c r="F449" s="42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3:34" s="30" customFormat="1" x14ac:dyDescent="0.3">
      <c r="C450" s="41"/>
      <c r="D450" s="26"/>
      <c r="E450" s="26"/>
      <c r="F450" s="42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3:34" s="30" customFormat="1" x14ac:dyDescent="0.3">
      <c r="C451" s="41"/>
      <c r="D451" s="26"/>
      <c r="E451" s="26"/>
      <c r="F451" s="42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3:34" s="30" customFormat="1" x14ac:dyDescent="0.3">
      <c r="C452" s="41"/>
      <c r="D452" s="26"/>
      <c r="E452" s="26"/>
      <c r="F452" s="42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3:34" s="30" customFormat="1" x14ac:dyDescent="0.3">
      <c r="C453" s="41"/>
      <c r="D453" s="26"/>
      <c r="E453" s="26"/>
      <c r="F453" s="42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3:34" s="30" customFormat="1" x14ac:dyDescent="0.3">
      <c r="C454" s="41"/>
      <c r="D454" s="26"/>
      <c r="E454" s="26"/>
      <c r="F454" s="42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3:34" s="30" customFormat="1" x14ac:dyDescent="0.3">
      <c r="C455" s="41"/>
      <c r="D455" s="26"/>
      <c r="E455" s="26"/>
      <c r="F455" s="42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3:34" s="30" customFormat="1" x14ac:dyDescent="0.3">
      <c r="C456" s="41"/>
      <c r="D456" s="26"/>
      <c r="E456" s="26"/>
      <c r="F456" s="42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3:34" s="30" customFormat="1" x14ac:dyDescent="0.3">
      <c r="C457" s="41"/>
      <c r="D457" s="26"/>
      <c r="E457" s="26"/>
      <c r="F457" s="42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3:34" s="30" customFormat="1" x14ac:dyDescent="0.3">
      <c r="C458" s="41"/>
      <c r="D458" s="26"/>
      <c r="E458" s="26"/>
      <c r="F458" s="42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3:34" s="30" customFormat="1" x14ac:dyDescent="0.3">
      <c r="C459" s="41"/>
      <c r="D459" s="26"/>
      <c r="E459" s="26"/>
      <c r="F459" s="42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3:34" s="30" customFormat="1" x14ac:dyDescent="0.3">
      <c r="C460" s="41"/>
      <c r="D460" s="26"/>
      <c r="E460" s="26"/>
      <c r="F460" s="42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3:34" s="30" customFormat="1" x14ac:dyDescent="0.3">
      <c r="C461" s="41"/>
      <c r="D461" s="26"/>
      <c r="E461" s="26"/>
      <c r="F461" s="42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3:34" s="30" customFormat="1" x14ac:dyDescent="0.3">
      <c r="C462" s="41"/>
      <c r="D462" s="26"/>
      <c r="E462" s="26"/>
      <c r="F462" s="42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3:34" s="30" customFormat="1" x14ac:dyDescent="0.3">
      <c r="C463" s="41"/>
      <c r="D463" s="26"/>
      <c r="E463" s="26"/>
      <c r="F463" s="42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3:34" s="30" customFormat="1" x14ac:dyDescent="0.3">
      <c r="C464" s="41"/>
      <c r="D464" s="26"/>
      <c r="E464" s="26"/>
      <c r="F464" s="42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3:34" s="30" customFormat="1" x14ac:dyDescent="0.3">
      <c r="C465" s="41"/>
      <c r="D465" s="26"/>
      <c r="E465" s="26"/>
      <c r="F465" s="42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3:34" s="30" customFormat="1" x14ac:dyDescent="0.3">
      <c r="C466" s="41"/>
      <c r="D466" s="26"/>
      <c r="E466" s="26"/>
      <c r="F466" s="42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3:34" s="30" customFormat="1" x14ac:dyDescent="0.3">
      <c r="C467" s="41"/>
      <c r="D467" s="26"/>
      <c r="E467" s="26"/>
      <c r="F467" s="42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3:34" s="30" customFormat="1" x14ac:dyDescent="0.3">
      <c r="C468" s="41"/>
      <c r="D468" s="26"/>
      <c r="E468" s="26"/>
      <c r="F468" s="42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3:34" s="30" customFormat="1" x14ac:dyDescent="0.3">
      <c r="C469" s="41"/>
      <c r="D469" s="26"/>
      <c r="E469" s="26"/>
      <c r="F469" s="42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3:34" s="30" customFormat="1" x14ac:dyDescent="0.3">
      <c r="C470" s="41"/>
      <c r="D470" s="26"/>
      <c r="E470" s="26"/>
      <c r="F470" s="42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3:34" s="30" customFormat="1" x14ac:dyDescent="0.3">
      <c r="C471" s="41"/>
      <c r="D471" s="26"/>
      <c r="E471" s="26"/>
      <c r="F471" s="42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3:34" s="30" customFormat="1" x14ac:dyDescent="0.3">
      <c r="C472" s="41"/>
      <c r="D472" s="26"/>
      <c r="E472" s="26"/>
      <c r="F472" s="42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3:34" s="30" customFormat="1" x14ac:dyDescent="0.3">
      <c r="C473" s="41"/>
      <c r="D473" s="26"/>
      <c r="E473" s="26"/>
      <c r="F473" s="42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3:34" s="30" customFormat="1" x14ac:dyDescent="0.3">
      <c r="C474" s="41"/>
      <c r="D474" s="26"/>
      <c r="E474" s="26"/>
      <c r="F474" s="42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3:34" s="30" customFormat="1" x14ac:dyDescent="0.3">
      <c r="C475" s="41"/>
      <c r="D475" s="26"/>
      <c r="E475" s="26"/>
      <c r="F475" s="42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3:34" s="30" customFormat="1" x14ac:dyDescent="0.3">
      <c r="C476" s="41"/>
      <c r="D476" s="26"/>
      <c r="E476" s="26"/>
      <c r="F476" s="42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3:34" s="30" customFormat="1" x14ac:dyDescent="0.3">
      <c r="C477" s="41"/>
      <c r="D477" s="26"/>
      <c r="E477" s="26"/>
      <c r="F477" s="42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3:34" s="30" customFormat="1" x14ac:dyDescent="0.3">
      <c r="C478" s="41"/>
      <c r="D478" s="26"/>
      <c r="E478" s="26"/>
      <c r="F478" s="42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3:34" s="30" customFormat="1" x14ac:dyDescent="0.3">
      <c r="C479" s="41"/>
      <c r="D479" s="26"/>
      <c r="E479" s="26"/>
      <c r="F479" s="42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3:34" s="30" customFormat="1" x14ac:dyDescent="0.3">
      <c r="C480" s="41"/>
      <c r="D480" s="26"/>
      <c r="E480" s="26"/>
      <c r="F480" s="42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3:34" s="30" customFormat="1" x14ac:dyDescent="0.3">
      <c r="C481" s="41"/>
      <c r="D481" s="26"/>
      <c r="E481" s="26"/>
      <c r="F481" s="42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3:34" s="30" customFormat="1" x14ac:dyDescent="0.3">
      <c r="C482" s="41"/>
      <c r="D482" s="26"/>
      <c r="E482" s="26"/>
      <c r="F482" s="42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3:34" s="30" customFormat="1" x14ac:dyDescent="0.3">
      <c r="C483" s="41"/>
      <c r="D483" s="26"/>
      <c r="E483" s="26"/>
      <c r="F483" s="42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3:34" s="30" customFormat="1" x14ac:dyDescent="0.3">
      <c r="C484" s="41"/>
      <c r="D484" s="26"/>
      <c r="E484" s="26"/>
      <c r="F484" s="42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3:34" s="30" customFormat="1" x14ac:dyDescent="0.3">
      <c r="C485" s="41"/>
      <c r="D485" s="26"/>
      <c r="E485" s="26"/>
      <c r="F485" s="42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3:34" s="30" customFormat="1" x14ac:dyDescent="0.3">
      <c r="C486" s="41"/>
      <c r="D486" s="26"/>
      <c r="E486" s="26"/>
      <c r="F486" s="42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3:34" s="30" customFormat="1" x14ac:dyDescent="0.3">
      <c r="C487" s="41"/>
      <c r="D487" s="26"/>
      <c r="E487" s="26"/>
      <c r="F487" s="42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3:34" s="30" customFormat="1" x14ac:dyDescent="0.3">
      <c r="C488" s="41"/>
      <c r="D488" s="26"/>
      <c r="E488" s="26"/>
      <c r="F488" s="42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3:34" s="30" customFormat="1" x14ac:dyDescent="0.3">
      <c r="C489" s="41"/>
      <c r="D489" s="26"/>
      <c r="E489" s="26"/>
      <c r="F489" s="42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3:34" s="30" customFormat="1" x14ac:dyDescent="0.3">
      <c r="C490" s="41"/>
      <c r="D490" s="26"/>
      <c r="E490" s="26"/>
      <c r="F490" s="42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3:34" s="30" customFormat="1" x14ac:dyDescent="0.3">
      <c r="C491" s="41"/>
      <c r="D491" s="26"/>
      <c r="E491" s="26"/>
      <c r="F491" s="42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3:34" s="30" customFormat="1" x14ac:dyDescent="0.3">
      <c r="C492" s="41"/>
      <c r="D492" s="26"/>
      <c r="E492" s="26"/>
      <c r="F492" s="42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3:34" s="30" customFormat="1" x14ac:dyDescent="0.3">
      <c r="C493" s="41"/>
      <c r="D493" s="26"/>
      <c r="E493" s="26"/>
      <c r="F493" s="42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3:34" s="30" customFormat="1" x14ac:dyDescent="0.3">
      <c r="C494" s="41"/>
      <c r="D494" s="26"/>
      <c r="E494" s="26"/>
      <c r="F494" s="42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3:34" s="30" customFormat="1" x14ac:dyDescent="0.3">
      <c r="C495" s="41"/>
      <c r="D495" s="26"/>
      <c r="E495" s="26"/>
      <c r="F495" s="42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3:34" s="30" customFormat="1" x14ac:dyDescent="0.3">
      <c r="C496" s="41"/>
      <c r="D496" s="26"/>
      <c r="E496" s="26"/>
      <c r="F496" s="42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3:34" s="30" customFormat="1" x14ac:dyDescent="0.3">
      <c r="C497" s="41"/>
      <c r="D497" s="26"/>
      <c r="E497" s="26"/>
      <c r="F497" s="42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3:34" s="30" customFormat="1" x14ac:dyDescent="0.3">
      <c r="C498" s="41"/>
      <c r="D498" s="26"/>
      <c r="E498" s="26"/>
      <c r="F498" s="42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3:34" s="30" customFormat="1" x14ac:dyDescent="0.3">
      <c r="C499" s="41"/>
      <c r="D499" s="26"/>
      <c r="E499" s="26"/>
      <c r="F499" s="42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3:34" s="30" customFormat="1" x14ac:dyDescent="0.3">
      <c r="C500" s="41"/>
      <c r="D500" s="26"/>
      <c r="E500" s="26"/>
      <c r="F500" s="42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3:34" s="30" customFormat="1" x14ac:dyDescent="0.3">
      <c r="C501" s="41"/>
      <c r="D501" s="26"/>
      <c r="E501" s="26"/>
      <c r="F501" s="42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3:34" s="30" customFormat="1" x14ac:dyDescent="0.3">
      <c r="C502" s="41"/>
      <c r="D502" s="26"/>
      <c r="E502" s="26"/>
      <c r="F502" s="42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3:34" s="30" customFormat="1" x14ac:dyDescent="0.3">
      <c r="C503" s="41"/>
      <c r="D503" s="26"/>
      <c r="E503" s="26"/>
      <c r="F503" s="42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3:34" s="30" customFormat="1" x14ac:dyDescent="0.3">
      <c r="C504" s="41"/>
      <c r="D504" s="26"/>
      <c r="E504" s="26"/>
      <c r="F504" s="42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3:34" s="30" customFormat="1" x14ac:dyDescent="0.3">
      <c r="C505" s="41"/>
      <c r="D505" s="26"/>
      <c r="E505" s="26"/>
      <c r="F505" s="42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3:34" s="30" customFormat="1" x14ac:dyDescent="0.3">
      <c r="C506" s="41"/>
      <c r="D506" s="26"/>
      <c r="E506" s="26"/>
      <c r="F506" s="42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3:34" s="30" customFormat="1" x14ac:dyDescent="0.3">
      <c r="C507" s="41"/>
      <c r="D507" s="26"/>
      <c r="E507" s="26"/>
      <c r="F507" s="42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3:34" s="30" customFormat="1" x14ac:dyDescent="0.3">
      <c r="C508" s="41"/>
      <c r="D508" s="26"/>
      <c r="E508" s="26"/>
      <c r="F508" s="42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3:34" s="30" customFormat="1" x14ac:dyDescent="0.3">
      <c r="C509" s="41"/>
      <c r="D509" s="26"/>
      <c r="E509" s="26"/>
      <c r="F509" s="42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3:34" s="30" customFormat="1" x14ac:dyDescent="0.3">
      <c r="C510" s="41"/>
      <c r="D510" s="26"/>
      <c r="E510" s="26"/>
      <c r="F510" s="42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3:34" s="30" customFormat="1" x14ac:dyDescent="0.3">
      <c r="C511" s="41"/>
      <c r="D511" s="26"/>
      <c r="E511" s="26"/>
      <c r="F511" s="42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3:34" s="30" customFormat="1" x14ac:dyDescent="0.3">
      <c r="C512" s="41"/>
      <c r="D512" s="26"/>
      <c r="E512" s="26"/>
      <c r="F512" s="42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3:34" s="30" customFormat="1" x14ac:dyDescent="0.3">
      <c r="C513" s="41"/>
      <c r="D513" s="26"/>
      <c r="E513" s="26"/>
      <c r="F513" s="42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3:34" s="30" customFormat="1" x14ac:dyDescent="0.3">
      <c r="C514" s="41"/>
      <c r="D514" s="26"/>
      <c r="E514" s="26"/>
      <c r="F514" s="42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3:34" s="30" customFormat="1" x14ac:dyDescent="0.3">
      <c r="C515" s="41"/>
      <c r="D515" s="26"/>
      <c r="E515" s="26"/>
      <c r="F515" s="42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3:34" s="30" customFormat="1" x14ac:dyDescent="0.3">
      <c r="C516" s="41"/>
      <c r="D516" s="26"/>
      <c r="E516" s="26"/>
      <c r="F516" s="42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3:34" s="30" customFormat="1" x14ac:dyDescent="0.3">
      <c r="C517" s="41"/>
      <c r="D517" s="26"/>
      <c r="E517" s="26"/>
      <c r="F517" s="42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3:34" s="30" customFormat="1" x14ac:dyDescent="0.3">
      <c r="C518" s="41"/>
      <c r="D518" s="26"/>
      <c r="E518" s="26"/>
      <c r="F518" s="42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3:34" s="30" customFormat="1" x14ac:dyDescent="0.3">
      <c r="C519" s="41"/>
      <c r="D519" s="26"/>
      <c r="E519" s="26"/>
      <c r="F519" s="42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3:34" s="30" customFormat="1" x14ac:dyDescent="0.3">
      <c r="C520" s="41"/>
      <c r="D520" s="26"/>
      <c r="E520" s="26"/>
      <c r="F520" s="42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3:34" s="30" customFormat="1" x14ac:dyDescent="0.3">
      <c r="C521" s="41"/>
      <c r="D521" s="26"/>
      <c r="E521" s="26"/>
      <c r="F521" s="42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3:34" s="30" customFormat="1" x14ac:dyDescent="0.3">
      <c r="C522" s="41"/>
      <c r="D522" s="26"/>
      <c r="E522" s="26"/>
      <c r="F522" s="42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3:34" s="30" customFormat="1" x14ac:dyDescent="0.3">
      <c r="C523" s="41"/>
      <c r="D523" s="26"/>
      <c r="E523" s="26"/>
      <c r="F523" s="42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3:34" s="30" customFormat="1" x14ac:dyDescent="0.3">
      <c r="C524" s="41"/>
      <c r="D524" s="26"/>
      <c r="E524" s="26"/>
      <c r="F524" s="42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3:34" s="30" customFormat="1" x14ac:dyDescent="0.3">
      <c r="C525" s="41"/>
      <c r="D525" s="26"/>
      <c r="E525" s="26"/>
      <c r="F525" s="42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3:34" s="30" customFormat="1" x14ac:dyDescent="0.3">
      <c r="C526" s="41"/>
      <c r="D526" s="26"/>
      <c r="E526" s="26"/>
      <c r="F526" s="42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3:34" s="30" customFormat="1" x14ac:dyDescent="0.3">
      <c r="C527" s="41"/>
      <c r="D527" s="26"/>
      <c r="E527" s="26"/>
      <c r="F527" s="42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3:34" s="30" customFormat="1" x14ac:dyDescent="0.3">
      <c r="C528" s="41"/>
      <c r="D528" s="26"/>
      <c r="E528" s="26"/>
      <c r="F528" s="42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3:34" s="30" customFormat="1" x14ac:dyDescent="0.3">
      <c r="C529" s="41"/>
      <c r="D529" s="26"/>
      <c r="E529" s="26"/>
      <c r="F529" s="42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3:34" s="30" customFormat="1" x14ac:dyDescent="0.3">
      <c r="C530" s="41"/>
      <c r="D530" s="26"/>
      <c r="E530" s="26"/>
      <c r="F530" s="42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3:34" s="30" customFormat="1" x14ac:dyDescent="0.3">
      <c r="C531" s="41"/>
      <c r="D531" s="26"/>
      <c r="E531" s="26"/>
      <c r="F531" s="42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3:34" s="30" customFormat="1" x14ac:dyDescent="0.3">
      <c r="C532" s="41"/>
      <c r="D532" s="26"/>
      <c r="E532" s="26"/>
      <c r="F532" s="42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3:34" s="30" customFormat="1" x14ac:dyDescent="0.3">
      <c r="C533" s="41"/>
      <c r="D533" s="26"/>
      <c r="E533" s="26"/>
      <c r="F533" s="42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3:34" s="30" customFormat="1" x14ac:dyDescent="0.3">
      <c r="C534" s="41"/>
      <c r="D534" s="26"/>
      <c r="E534" s="26"/>
      <c r="F534" s="42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3:34" s="30" customFormat="1" x14ac:dyDescent="0.3">
      <c r="C535" s="41"/>
      <c r="D535" s="26"/>
      <c r="E535" s="26"/>
      <c r="F535" s="42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3:34" s="30" customFormat="1" x14ac:dyDescent="0.3">
      <c r="C536" s="41"/>
      <c r="D536" s="26"/>
      <c r="E536" s="26"/>
      <c r="F536" s="42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3:34" s="30" customFormat="1" x14ac:dyDescent="0.3">
      <c r="C537" s="41"/>
      <c r="D537" s="26"/>
      <c r="E537" s="26"/>
      <c r="F537" s="42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3:34" s="30" customFormat="1" x14ac:dyDescent="0.3">
      <c r="C538" s="41"/>
      <c r="D538" s="26"/>
      <c r="E538" s="26"/>
      <c r="F538" s="42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3:34" s="30" customFormat="1" x14ac:dyDescent="0.3">
      <c r="C539" s="41"/>
      <c r="D539" s="26"/>
      <c r="E539" s="26"/>
      <c r="F539" s="42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3:34" s="30" customFormat="1" x14ac:dyDescent="0.3">
      <c r="C540" s="41"/>
      <c r="D540" s="26"/>
      <c r="E540" s="26"/>
      <c r="F540" s="42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3:34" s="30" customFormat="1" x14ac:dyDescent="0.3">
      <c r="C541" s="41"/>
      <c r="D541" s="26"/>
      <c r="E541" s="26"/>
      <c r="F541" s="42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3:34" s="30" customFormat="1" x14ac:dyDescent="0.3">
      <c r="C542" s="41"/>
      <c r="D542" s="26"/>
      <c r="E542" s="26"/>
      <c r="F542" s="42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3:34" s="30" customFormat="1" x14ac:dyDescent="0.3">
      <c r="C543" s="41"/>
      <c r="D543" s="26"/>
      <c r="E543" s="26"/>
      <c r="F543" s="42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3:34" s="30" customFormat="1" x14ac:dyDescent="0.3">
      <c r="C544" s="41"/>
      <c r="D544" s="26"/>
      <c r="E544" s="26"/>
      <c r="F544" s="42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3:34" s="30" customFormat="1" x14ac:dyDescent="0.3">
      <c r="C545" s="41"/>
      <c r="D545" s="26"/>
      <c r="E545" s="26"/>
      <c r="F545" s="42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3:34" s="30" customFormat="1" x14ac:dyDescent="0.3">
      <c r="C546" s="41"/>
      <c r="D546" s="26"/>
      <c r="E546" s="26"/>
      <c r="F546" s="42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3:34" s="30" customFormat="1" x14ac:dyDescent="0.3">
      <c r="C547" s="41"/>
      <c r="D547" s="26"/>
      <c r="E547" s="26"/>
      <c r="F547" s="42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3:34" s="30" customFormat="1" x14ac:dyDescent="0.3">
      <c r="C548" s="41"/>
      <c r="D548" s="26"/>
      <c r="E548" s="26"/>
      <c r="F548" s="42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3:34" s="30" customFormat="1" x14ac:dyDescent="0.3">
      <c r="C549" s="41"/>
      <c r="D549" s="26"/>
      <c r="E549" s="26"/>
      <c r="F549" s="42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3:34" s="30" customFormat="1" x14ac:dyDescent="0.3">
      <c r="C550" s="41"/>
      <c r="D550" s="26"/>
      <c r="E550" s="26"/>
      <c r="F550" s="42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3:34" s="30" customFormat="1" x14ac:dyDescent="0.3">
      <c r="C551" s="41"/>
      <c r="D551" s="26"/>
      <c r="E551" s="26"/>
      <c r="F551" s="42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3:34" s="30" customFormat="1" x14ac:dyDescent="0.3">
      <c r="C552" s="41"/>
      <c r="D552" s="26"/>
      <c r="E552" s="26"/>
      <c r="F552" s="42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3:34" s="30" customFormat="1" x14ac:dyDescent="0.3">
      <c r="C553" s="41"/>
      <c r="D553" s="26"/>
      <c r="E553" s="26"/>
      <c r="F553" s="42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3:34" s="30" customFormat="1" x14ac:dyDescent="0.3">
      <c r="C554" s="41"/>
      <c r="D554" s="26"/>
      <c r="E554" s="26"/>
      <c r="F554" s="42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3:34" s="30" customFormat="1" x14ac:dyDescent="0.3">
      <c r="C555" s="41"/>
      <c r="D555" s="26"/>
      <c r="E555" s="26"/>
      <c r="F555" s="42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3:34" s="30" customFormat="1" x14ac:dyDescent="0.3">
      <c r="C556" s="41"/>
      <c r="D556" s="26"/>
      <c r="E556" s="26"/>
      <c r="F556" s="42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3:34" s="30" customFormat="1" x14ac:dyDescent="0.3">
      <c r="C557" s="41"/>
      <c r="D557" s="26"/>
      <c r="E557" s="26"/>
      <c r="F557" s="42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3:34" s="30" customFormat="1" x14ac:dyDescent="0.3">
      <c r="C558" s="41"/>
      <c r="D558" s="26"/>
      <c r="E558" s="26"/>
      <c r="F558" s="42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3:34" s="30" customFormat="1" x14ac:dyDescent="0.3">
      <c r="C559" s="41"/>
      <c r="D559" s="26"/>
      <c r="E559" s="26"/>
      <c r="F559" s="42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3:34" s="30" customFormat="1" x14ac:dyDescent="0.3">
      <c r="C560" s="41"/>
      <c r="D560" s="26"/>
      <c r="E560" s="26"/>
      <c r="F560" s="42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3:34" s="30" customFormat="1" x14ac:dyDescent="0.3">
      <c r="C561" s="41"/>
      <c r="D561" s="26"/>
      <c r="E561" s="26"/>
      <c r="F561" s="42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3:34" s="30" customFormat="1" x14ac:dyDescent="0.3">
      <c r="C562" s="41"/>
      <c r="D562" s="26"/>
      <c r="E562" s="26"/>
      <c r="F562" s="42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3:34" s="30" customFormat="1" x14ac:dyDescent="0.3">
      <c r="C563" s="41"/>
      <c r="D563" s="26"/>
      <c r="E563" s="26"/>
      <c r="F563" s="42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3:34" s="30" customFormat="1" x14ac:dyDescent="0.3">
      <c r="C564" s="41"/>
      <c r="D564" s="26"/>
      <c r="E564" s="26"/>
      <c r="F564" s="42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3:34" s="30" customFormat="1" x14ac:dyDescent="0.3">
      <c r="C565" s="41"/>
      <c r="D565" s="26"/>
      <c r="E565" s="26"/>
      <c r="F565" s="42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3:34" s="30" customFormat="1" x14ac:dyDescent="0.3">
      <c r="C566" s="41"/>
      <c r="D566" s="26"/>
      <c r="E566" s="26"/>
      <c r="F566" s="42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3:34" s="30" customFormat="1" x14ac:dyDescent="0.3">
      <c r="C567" s="41"/>
      <c r="D567" s="26"/>
      <c r="E567" s="26"/>
      <c r="F567" s="42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3:34" s="30" customFormat="1" x14ac:dyDescent="0.3">
      <c r="C568" s="41"/>
      <c r="D568" s="26"/>
      <c r="E568" s="26"/>
      <c r="F568" s="42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3:34" s="30" customFormat="1" x14ac:dyDescent="0.3">
      <c r="C569" s="41"/>
      <c r="D569" s="26"/>
      <c r="E569" s="26"/>
      <c r="F569" s="42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3:34" s="30" customFormat="1" x14ac:dyDescent="0.3">
      <c r="C570" s="41"/>
      <c r="D570" s="26"/>
      <c r="E570" s="26"/>
      <c r="F570" s="42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3:34" s="30" customFormat="1" x14ac:dyDescent="0.3">
      <c r="C571" s="41"/>
      <c r="D571" s="26"/>
      <c r="E571" s="26"/>
      <c r="F571" s="42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3:34" s="30" customFormat="1" x14ac:dyDescent="0.3">
      <c r="C572" s="41"/>
      <c r="D572" s="26"/>
      <c r="E572" s="26"/>
      <c r="F572" s="42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3:34" s="30" customFormat="1" x14ac:dyDescent="0.3">
      <c r="C573" s="41"/>
      <c r="D573" s="26"/>
      <c r="E573" s="26"/>
      <c r="F573" s="42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3:34" s="30" customFormat="1" x14ac:dyDescent="0.3">
      <c r="C574" s="41"/>
      <c r="D574" s="26"/>
      <c r="E574" s="26"/>
      <c r="F574" s="42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3:34" s="30" customFormat="1" x14ac:dyDescent="0.3">
      <c r="C575" s="41"/>
      <c r="D575" s="26"/>
      <c r="E575" s="26"/>
      <c r="F575" s="42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3:34" s="30" customFormat="1" x14ac:dyDescent="0.3">
      <c r="C576" s="41"/>
      <c r="D576" s="26"/>
      <c r="E576" s="26"/>
      <c r="F576" s="42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3:34" s="30" customFormat="1" x14ac:dyDescent="0.3">
      <c r="C577" s="41"/>
      <c r="D577" s="26"/>
      <c r="E577" s="26"/>
      <c r="F577" s="42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3:34" s="30" customFormat="1" x14ac:dyDescent="0.3">
      <c r="C578" s="41"/>
      <c r="D578" s="26"/>
      <c r="E578" s="26"/>
      <c r="F578" s="42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3:34" s="30" customFormat="1" x14ac:dyDescent="0.3">
      <c r="C579" s="41"/>
      <c r="D579" s="26"/>
      <c r="E579" s="26"/>
      <c r="F579" s="42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3:34" s="30" customFormat="1" x14ac:dyDescent="0.3">
      <c r="C580" s="41"/>
      <c r="D580" s="26"/>
      <c r="E580" s="26"/>
      <c r="F580" s="42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3:34" s="30" customFormat="1" x14ac:dyDescent="0.3">
      <c r="C581" s="41"/>
      <c r="D581" s="26"/>
      <c r="E581" s="26"/>
      <c r="F581" s="42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3:34" s="30" customFormat="1" x14ac:dyDescent="0.3">
      <c r="C582" s="41"/>
      <c r="D582" s="26"/>
      <c r="E582" s="26"/>
      <c r="F582" s="42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3:34" s="30" customFormat="1" x14ac:dyDescent="0.3">
      <c r="C583" s="41"/>
      <c r="D583" s="26"/>
      <c r="E583" s="26"/>
      <c r="F583" s="42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3:34" s="30" customFormat="1" x14ac:dyDescent="0.3">
      <c r="C584" s="41"/>
      <c r="D584" s="26"/>
      <c r="E584" s="26"/>
      <c r="F584" s="42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3:34" s="30" customFormat="1" x14ac:dyDescent="0.3">
      <c r="C585" s="41"/>
      <c r="D585" s="26"/>
      <c r="E585" s="26"/>
      <c r="F585" s="42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3:34" s="30" customFormat="1" x14ac:dyDescent="0.3">
      <c r="C586" s="41"/>
      <c r="D586" s="26"/>
      <c r="E586" s="26"/>
      <c r="F586" s="42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3:34" s="30" customFormat="1" x14ac:dyDescent="0.3">
      <c r="C587" s="41"/>
      <c r="D587" s="26"/>
      <c r="E587" s="26"/>
      <c r="F587" s="42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3:34" s="30" customFormat="1" x14ac:dyDescent="0.3">
      <c r="C588" s="41"/>
      <c r="D588" s="26"/>
      <c r="E588" s="26"/>
      <c r="F588" s="42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3:34" s="30" customFormat="1" x14ac:dyDescent="0.3">
      <c r="C589" s="41"/>
      <c r="D589" s="26"/>
      <c r="E589" s="26"/>
      <c r="F589" s="42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3:34" s="30" customFormat="1" x14ac:dyDescent="0.3">
      <c r="C590" s="41"/>
      <c r="D590" s="26"/>
      <c r="E590" s="26"/>
      <c r="F590" s="42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3:34" s="30" customFormat="1" x14ac:dyDescent="0.3">
      <c r="C591" s="41"/>
      <c r="D591" s="26"/>
      <c r="E591" s="26"/>
      <c r="F591" s="42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3:34" s="30" customFormat="1" x14ac:dyDescent="0.3">
      <c r="C592" s="41"/>
      <c r="D592" s="26"/>
      <c r="E592" s="26"/>
      <c r="F592" s="42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3:34" s="30" customFormat="1" x14ac:dyDescent="0.3">
      <c r="C593" s="41"/>
      <c r="D593" s="26"/>
      <c r="E593" s="26"/>
      <c r="F593" s="42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3:34" s="30" customFormat="1" x14ac:dyDescent="0.3">
      <c r="C594" s="41"/>
      <c r="D594" s="26"/>
      <c r="E594" s="26"/>
      <c r="F594" s="42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3:34" s="30" customFormat="1" x14ac:dyDescent="0.3">
      <c r="C595" s="41"/>
      <c r="D595" s="26"/>
      <c r="E595" s="26"/>
      <c r="F595" s="42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3:34" s="30" customFormat="1" x14ac:dyDescent="0.3">
      <c r="C596" s="41"/>
      <c r="D596" s="26"/>
      <c r="E596" s="26"/>
      <c r="F596" s="42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3:34" s="30" customFormat="1" x14ac:dyDescent="0.3">
      <c r="C597" s="41"/>
      <c r="D597" s="26"/>
      <c r="E597" s="26"/>
      <c r="F597" s="42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3:34" s="30" customFormat="1" x14ac:dyDescent="0.3">
      <c r="C598" s="41"/>
      <c r="D598" s="26"/>
      <c r="E598" s="26"/>
      <c r="F598" s="42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3:34" s="30" customFormat="1" x14ac:dyDescent="0.3">
      <c r="C599" s="41"/>
      <c r="D599" s="26"/>
      <c r="E599" s="26"/>
      <c r="F599" s="42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3:34" s="30" customFormat="1" x14ac:dyDescent="0.3">
      <c r="C600" s="41"/>
      <c r="D600" s="26"/>
      <c r="E600" s="26"/>
      <c r="F600" s="42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3:34" s="30" customFormat="1" x14ac:dyDescent="0.3">
      <c r="C601" s="41"/>
      <c r="D601" s="26"/>
      <c r="E601" s="26"/>
      <c r="F601" s="42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3:34" s="30" customFormat="1" x14ac:dyDescent="0.3">
      <c r="C602" s="41"/>
      <c r="D602" s="26"/>
      <c r="E602" s="26"/>
      <c r="F602" s="42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3:34" s="30" customFormat="1" x14ac:dyDescent="0.3">
      <c r="C603" s="41"/>
      <c r="D603" s="26"/>
      <c r="E603" s="26"/>
      <c r="F603" s="42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3:34" s="30" customFormat="1" x14ac:dyDescent="0.3">
      <c r="C604" s="41"/>
      <c r="D604" s="26"/>
      <c r="E604" s="26"/>
      <c r="F604" s="42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3:34" s="30" customFormat="1" x14ac:dyDescent="0.3">
      <c r="C605" s="41"/>
      <c r="D605" s="26"/>
      <c r="E605" s="26"/>
      <c r="F605" s="42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3:34" s="30" customFormat="1" x14ac:dyDescent="0.3">
      <c r="C606" s="41"/>
      <c r="D606" s="26"/>
      <c r="E606" s="26"/>
      <c r="F606" s="42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3:34" s="30" customFormat="1" x14ac:dyDescent="0.3">
      <c r="C607" s="41"/>
      <c r="D607" s="26"/>
      <c r="E607" s="26"/>
      <c r="F607" s="42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3:34" s="30" customFormat="1" x14ac:dyDescent="0.3">
      <c r="C608" s="41"/>
      <c r="D608" s="26"/>
      <c r="E608" s="26"/>
      <c r="F608" s="42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3:34" s="30" customFormat="1" x14ac:dyDescent="0.3">
      <c r="C609" s="41"/>
      <c r="D609" s="26"/>
      <c r="E609" s="26"/>
      <c r="F609" s="42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3:34" s="30" customFormat="1" x14ac:dyDescent="0.3">
      <c r="C610" s="41"/>
      <c r="D610" s="26"/>
      <c r="E610" s="26"/>
      <c r="F610" s="42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3:34" s="30" customFormat="1" x14ac:dyDescent="0.3">
      <c r="C611" s="41"/>
      <c r="D611" s="26"/>
      <c r="E611" s="26"/>
      <c r="F611" s="42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3:34" s="30" customFormat="1" x14ac:dyDescent="0.3">
      <c r="C612" s="41"/>
      <c r="D612" s="26"/>
      <c r="E612" s="26"/>
      <c r="F612" s="42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3:34" s="30" customFormat="1" x14ac:dyDescent="0.3">
      <c r="C613" s="41"/>
      <c r="D613" s="26"/>
      <c r="E613" s="26"/>
      <c r="F613" s="42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3:34" s="30" customFormat="1" x14ac:dyDescent="0.3">
      <c r="C614" s="41"/>
      <c r="D614" s="26"/>
      <c r="E614" s="26"/>
      <c r="F614" s="42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3:34" s="30" customFormat="1" x14ac:dyDescent="0.3">
      <c r="C615" s="41"/>
      <c r="D615" s="26"/>
      <c r="E615" s="26"/>
      <c r="F615" s="42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3:34" s="30" customFormat="1" x14ac:dyDescent="0.3">
      <c r="C616" s="41"/>
      <c r="D616" s="26"/>
      <c r="E616" s="26"/>
      <c r="F616" s="42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3:34" s="30" customFormat="1" x14ac:dyDescent="0.3">
      <c r="C617" s="41"/>
      <c r="D617" s="26"/>
      <c r="E617" s="26"/>
      <c r="F617" s="42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3:34" s="30" customFormat="1" x14ac:dyDescent="0.3">
      <c r="C618" s="41"/>
      <c r="D618" s="26"/>
      <c r="E618" s="26"/>
      <c r="F618" s="42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3:34" s="30" customFormat="1" x14ac:dyDescent="0.3">
      <c r="C619" s="41"/>
      <c r="D619" s="26"/>
      <c r="E619" s="26"/>
      <c r="F619" s="42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3:34" s="30" customFormat="1" x14ac:dyDescent="0.3">
      <c r="C620" s="41"/>
      <c r="D620" s="26"/>
      <c r="E620" s="26"/>
      <c r="F620" s="42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3:34" s="30" customFormat="1" x14ac:dyDescent="0.3">
      <c r="C621" s="41"/>
      <c r="D621" s="26"/>
      <c r="E621" s="26"/>
      <c r="F621" s="42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3:34" s="30" customFormat="1" x14ac:dyDescent="0.3">
      <c r="C622" s="41"/>
      <c r="D622" s="26"/>
      <c r="E622" s="26"/>
      <c r="F622" s="42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3:34" s="30" customFormat="1" x14ac:dyDescent="0.3">
      <c r="C623" s="41"/>
      <c r="D623" s="26"/>
      <c r="E623" s="26"/>
      <c r="F623" s="42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3:34" s="30" customFormat="1" x14ac:dyDescent="0.3">
      <c r="C624" s="41"/>
      <c r="D624" s="26"/>
      <c r="E624" s="26"/>
      <c r="F624" s="42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3:34" s="30" customFormat="1" x14ac:dyDescent="0.3">
      <c r="C625" s="41"/>
      <c r="D625" s="26"/>
      <c r="E625" s="26"/>
      <c r="F625" s="42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3:34" s="30" customFormat="1" x14ac:dyDescent="0.3">
      <c r="C626" s="41"/>
      <c r="D626" s="26"/>
      <c r="E626" s="26"/>
      <c r="F626" s="42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3:34" s="30" customFormat="1" x14ac:dyDescent="0.3">
      <c r="C627" s="41"/>
      <c r="D627" s="26"/>
      <c r="E627" s="26"/>
      <c r="F627" s="42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3:34" s="30" customFormat="1" x14ac:dyDescent="0.3">
      <c r="C628" s="41"/>
      <c r="D628" s="26"/>
      <c r="E628" s="26"/>
      <c r="F628" s="42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3:34" s="30" customFormat="1" x14ac:dyDescent="0.3">
      <c r="C629" s="41"/>
      <c r="D629" s="26"/>
      <c r="E629" s="26"/>
      <c r="F629" s="42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3:34" s="30" customFormat="1" x14ac:dyDescent="0.3">
      <c r="C630" s="41"/>
      <c r="D630" s="26"/>
      <c r="E630" s="26"/>
      <c r="F630" s="42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3:34" s="30" customFormat="1" x14ac:dyDescent="0.3">
      <c r="C631" s="41"/>
      <c r="D631" s="26"/>
      <c r="E631" s="26"/>
      <c r="F631" s="42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3:34" s="30" customFormat="1" x14ac:dyDescent="0.3">
      <c r="C632" s="41"/>
      <c r="D632" s="26"/>
      <c r="E632" s="26"/>
      <c r="F632" s="42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3:34" s="30" customFormat="1" x14ac:dyDescent="0.3">
      <c r="C633" s="41"/>
      <c r="D633" s="26"/>
      <c r="E633" s="26"/>
      <c r="F633" s="42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3:34" s="30" customFormat="1" x14ac:dyDescent="0.3">
      <c r="C634" s="41"/>
      <c r="D634" s="26"/>
      <c r="E634" s="26"/>
      <c r="F634" s="42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3:34" s="30" customFormat="1" x14ac:dyDescent="0.3">
      <c r="C635" s="41"/>
      <c r="D635" s="26"/>
      <c r="E635" s="26"/>
      <c r="F635" s="42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3:34" s="30" customFormat="1" x14ac:dyDescent="0.3">
      <c r="C636" s="41"/>
      <c r="D636" s="26"/>
      <c r="E636" s="26"/>
      <c r="F636" s="42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3:34" s="30" customFormat="1" x14ac:dyDescent="0.3">
      <c r="C637" s="41"/>
      <c r="D637" s="26"/>
      <c r="E637" s="26"/>
      <c r="F637" s="42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3:34" s="30" customFormat="1" x14ac:dyDescent="0.3">
      <c r="C638" s="41"/>
      <c r="D638" s="26"/>
      <c r="E638" s="26"/>
      <c r="F638" s="42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3:34" s="30" customFormat="1" x14ac:dyDescent="0.3">
      <c r="C639" s="41"/>
      <c r="D639" s="26"/>
      <c r="E639" s="26"/>
      <c r="F639" s="42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3:34" s="30" customFormat="1" x14ac:dyDescent="0.3">
      <c r="C640" s="41"/>
      <c r="D640" s="26"/>
      <c r="E640" s="26"/>
      <c r="F640" s="42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3:34" s="30" customFormat="1" x14ac:dyDescent="0.3">
      <c r="C641" s="41"/>
      <c r="D641" s="26"/>
      <c r="E641" s="26"/>
      <c r="F641" s="42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3:34" s="30" customFormat="1" x14ac:dyDescent="0.3">
      <c r="C642" s="41"/>
      <c r="D642" s="26"/>
      <c r="E642" s="26"/>
      <c r="F642" s="42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3:34" s="30" customFormat="1" x14ac:dyDescent="0.3">
      <c r="C643" s="41"/>
      <c r="D643" s="26"/>
      <c r="E643" s="26"/>
      <c r="F643" s="42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3:34" s="30" customFormat="1" x14ac:dyDescent="0.3">
      <c r="C644" s="41"/>
      <c r="D644" s="26"/>
      <c r="E644" s="26"/>
      <c r="F644" s="42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3:34" s="30" customFormat="1" x14ac:dyDescent="0.3">
      <c r="C645" s="41"/>
      <c r="D645" s="26"/>
      <c r="E645" s="26"/>
      <c r="F645" s="42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3:34" s="30" customFormat="1" x14ac:dyDescent="0.3">
      <c r="C646" s="41"/>
      <c r="D646" s="26"/>
      <c r="E646" s="26"/>
      <c r="F646" s="42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3:34" s="30" customFormat="1" x14ac:dyDescent="0.3">
      <c r="C647" s="41"/>
      <c r="D647" s="26"/>
      <c r="E647" s="26"/>
      <c r="F647" s="42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3:34" s="30" customFormat="1" x14ac:dyDescent="0.3">
      <c r="C648" s="41"/>
      <c r="D648" s="26"/>
      <c r="E648" s="26"/>
      <c r="F648" s="42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3:34" s="30" customFormat="1" x14ac:dyDescent="0.3">
      <c r="C649" s="41"/>
      <c r="D649" s="26"/>
      <c r="E649" s="26"/>
      <c r="F649" s="42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3:34" s="30" customFormat="1" x14ac:dyDescent="0.3">
      <c r="C650" s="41"/>
      <c r="D650" s="26"/>
      <c r="E650" s="26"/>
      <c r="F650" s="42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3:34" s="30" customFormat="1" x14ac:dyDescent="0.3">
      <c r="C651" s="41"/>
      <c r="D651" s="26"/>
      <c r="E651" s="26"/>
      <c r="F651" s="42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3:34" s="30" customFormat="1" x14ac:dyDescent="0.3">
      <c r="C652" s="41"/>
      <c r="D652" s="26"/>
      <c r="E652" s="26"/>
      <c r="F652" s="42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3:34" s="30" customFormat="1" x14ac:dyDescent="0.3">
      <c r="C653" s="41"/>
      <c r="D653" s="26"/>
      <c r="E653" s="26"/>
      <c r="F653" s="42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3:34" s="30" customFormat="1" x14ac:dyDescent="0.3">
      <c r="C654" s="41"/>
      <c r="D654" s="26"/>
      <c r="E654" s="26"/>
      <c r="F654" s="42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3:34" s="30" customFormat="1" x14ac:dyDescent="0.3">
      <c r="C655" s="41"/>
      <c r="D655" s="26"/>
      <c r="E655" s="26"/>
      <c r="F655" s="42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3:34" s="30" customFormat="1" x14ac:dyDescent="0.3">
      <c r="C656" s="41"/>
      <c r="D656" s="26"/>
      <c r="E656" s="26"/>
      <c r="F656" s="42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3:34" s="30" customFormat="1" x14ac:dyDescent="0.3">
      <c r="C657" s="41"/>
      <c r="D657" s="26"/>
      <c r="E657" s="26"/>
      <c r="F657" s="42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3:34" s="30" customFormat="1" x14ac:dyDescent="0.3">
      <c r="C658" s="41"/>
      <c r="D658" s="26"/>
      <c r="E658" s="26"/>
      <c r="F658" s="42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3:34" s="30" customFormat="1" x14ac:dyDescent="0.3">
      <c r="C659" s="41"/>
      <c r="D659" s="26"/>
      <c r="E659" s="26"/>
      <c r="F659" s="42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3:34" s="30" customFormat="1" x14ac:dyDescent="0.3">
      <c r="C660" s="41"/>
      <c r="D660" s="26"/>
      <c r="E660" s="26"/>
      <c r="F660" s="42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3:34" s="30" customFormat="1" x14ac:dyDescent="0.3">
      <c r="C661" s="41"/>
      <c r="D661" s="26"/>
      <c r="E661" s="26"/>
      <c r="F661" s="42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3:34" s="30" customFormat="1" x14ac:dyDescent="0.3">
      <c r="C662" s="41"/>
      <c r="D662" s="26"/>
      <c r="E662" s="26"/>
      <c r="F662" s="42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3:34" s="30" customFormat="1" x14ac:dyDescent="0.3">
      <c r="C663" s="41"/>
      <c r="D663" s="26"/>
      <c r="E663" s="26"/>
      <c r="F663" s="42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3:34" s="30" customFormat="1" x14ac:dyDescent="0.3">
      <c r="C664" s="41"/>
      <c r="D664" s="26"/>
      <c r="E664" s="26"/>
      <c r="F664" s="42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3:34" s="30" customFormat="1" x14ac:dyDescent="0.3">
      <c r="C665" s="41"/>
      <c r="D665" s="26"/>
      <c r="E665" s="26"/>
      <c r="F665" s="42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3:34" s="30" customFormat="1" x14ac:dyDescent="0.3">
      <c r="C666" s="41"/>
      <c r="D666" s="26"/>
      <c r="E666" s="26"/>
      <c r="F666" s="42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3:34" s="30" customFormat="1" x14ac:dyDescent="0.3">
      <c r="C667" s="41"/>
      <c r="D667" s="26"/>
      <c r="E667" s="26"/>
      <c r="F667" s="42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3:34" s="30" customFormat="1" x14ac:dyDescent="0.3">
      <c r="C668" s="41"/>
      <c r="D668" s="26"/>
      <c r="E668" s="26"/>
      <c r="F668" s="42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3:34" s="30" customFormat="1" x14ac:dyDescent="0.3">
      <c r="C669" s="41"/>
      <c r="D669" s="26"/>
      <c r="E669" s="26"/>
      <c r="F669" s="42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3:34" s="30" customFormat="1" x14ac:dyDescent="0.3">
      <c r="C670" s="41"/>
      <c r="D670" s="26"/>
      <c r="E670" s="26"/>
      <c r="F670" s="42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3:34" s="30" customFormat="1" x14ac:dyDescent="0.3">
      <c r="C671" s="41"/>
      <c r="D671" s="26"/>
      <c r="E671" s="26"/>
      <c r="F671" s="42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3:34" s="30" customFormat="1" x14ac:dyDescent="0.3">
      <c r="C672" s="41"/>
      <c r="D672" s="26"/>
      <c r="E672" s="26"/>
      <c r="F672" s="42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3:34" s="30" customFormat="1" x14ac:dyDescent="0.3">
      <c r="C673" s="41"/>
      <c r="D673" s="26"/>
      <c r="E673" s="26"/>
      <c r="F673" s="42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3:34" s="30" customFormat="1" x14ac:dyDescent="0.3">
      <c r="C674" s="41"/>
      <c r="D674" s="26"/>
      <c r="E674" s="26"/>
      <c r="F674" s="42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3:34" s="30" customFormat="1" x14ac:dyDescent="0.3">
      <c r="C675" s="41"/>
      <c r="D675" s="26"/>
      <c r="E675" s="26"/>
      <c r="F675" s="42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3:34" s="30" customFormat="1" x14ac:dyDescent="0.3">
      <c r="C676" s="41"/>
      <c r="D676" s="26"/>
      <c r="E676" s="26"/>
      <c r="F676" s="42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3:34" s="30" customFormat="1" x14ac:dyDescent="0.3">
      <c r="C677" s="41"/>
      <c r="D677" s="26"/>
      <c r="E677" s="26"/>
      <c r="F677" s="42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3:34" s="30" customFormat="1" x14ac:dyDescent="0.3">
      <c r="C678" s="41"/>
      <c r="D678" s="26"/>
      <c r="E678" s="26"/>
      <c r="F678" s="42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3:34" s="30" customFormat="1" x14ac:dyDescent="0.3">
      <c r="C679" s="41"/>
      <c r="D679" s="26"/>
      <c r="E679" s="26"/>
      <c r="F679" s="42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3:34" s="30" customFormat="1" x14ac:dyDescent="0.3">
      <c r="C680" s="41"/>
      <c r="D680" s="26"/>
      <c r="E680" s="26"/>
      <c r="F680" s="42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3:34" s="30" customFormat="1" x14ac:dyDescent="0.3">
      <c r="C681" s="41"/>
      <c r="D681" s="26"/>
      <c r="E681" s="26"/>
      <c r="F681" s="42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3:34" s="30" customFormat="1" x14ac:dyDescent="0.3">
      <c r="C682" s="41"/>
      <c r="D682" s="26"/>
      <c r="E682" s="26"/>
      <c r="F682" s="42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3:34" s="30" customFormat="1" x14ac:dyDescent="0.3">
      <c r="C683" s="41"/>
      <c r="D683" s="26"/>
      <c r="E683" s="26"/>
      <c r="F683" s="42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3:34" s="30" customFormat="1" x14ac:dyDescent="0.3">
      <c r="C684" s="41"/>
      <c r="D684" s="26"/>
      <c r="E684" s="26"/>
      <c r="F684" s="42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3:34" s="30" customFormat="1" x14ac:dyDescent="0.3">
      <c r="C685" s="41"/>
      <c r="D685" s="26"/>
      <c r="E685" s="26"/>
      <c r="F685" s="42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3:34" s="30" customFormat="1" x14ac:dyDescent="0.3">
      <c r="C686" s="41"/>
      <c r="D686" s="26"/>
      <c r="E686" s="26"/>
      <c r="F686" s="42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3:34" s="30" customFormat="1" x14ac:dyDescent="0.3">
      <c r="C687" s="41"/>
      <c r="D687" s="26"/>
      <c r="E687" s="26"/>
      <c r="F687" s="42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3:34" s="30" customFormat="1" x14ac:dyDescent="0.3">
      <c r="C688" s="41"/>
      <c r="D688" s="26"/>
      <c r="E688" s="26"/>
      <c r="F688" s="42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3:34" s="30" customFormat="1" x14ac:dyDescent="0.3">
      <c r="C689" s="41"/>
      <c r="D689" s="26"/>
      <c r="E689" s="26"/>
      <c r="F689" s="42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3:34" s="30" customFormat="1" x14ac:dyDescent="0.3">
      <c r="C690" s="41"/>
      <c r="D690" s="26"/>
      <c r="E690" s="26"/>
      <c r="F690" s="42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</sheetData>
  <sheetProtection insertRows="0" deleteRows="0" autoFilter="0"/>
  <autoFilter ref="B6:M6" xr:uid="{00000000-0009-0000-0000-000000000000}"/>
  <mergeCells count="1">
    <mergeCell ref="B2:G5"/>
  </mergeCells>
  <conditionalFormatting sqref="C37:BV37">
    <cfRule type="expression" dxfId="516" priority="11">
      <formula>TRUE</formula>
    </cfRule>
  </conditionalFormatting>
  <conditionalFormatting sqref="O7:HF36">
    <cfRule type="expression" dxfId="515" priority="94">
      <formula>PorcentagemConcluída</formula>
    </cfRule>
    <cfRule type="expression" dxfId="514" priority="95">
      <formula>PorcentagemConcluídaPosterior</formula>
    </cfRule>
    <cfRule type="expression" dxfId="513" priority="96">
      <formula>Real</formula>
    </cfRule>
    <cfRule type="expression" dxfId="512" priority="97">
      <formula>RealPosterior</formula>
    </cfRule>
    <cfRule type="expression" dxfId="511" priority="98">
      <formula>Plano</formula>
    </cfRule>
    <cfRule type="expression" dxfId="510" priority="99">
      <formula>O$6=$J$4+periodo_selecionado-1</formula>
    </cfRule>
    <cfRule type="expression" dxfId="509" priority="100">
      <formula>MOD(COLUMN(),2)</formula>
    </cfRule>
    <cfRule type="expression" dxfId="508" priority="101">
      <formula>MOD(COLUMN(),2)=0</formula>
    </cfRule>
  </conditionalFormatting>
  <conditionalFormatting sqref="O6:HF6">
    <cfRule type="expression" dxfId="507" priority="102">
      <formula>O$6=$J$4+periodo_selecionado-1</formula>
    </cfRule>
  </conditionalFormatting>
  <conditionalFormatting sqref="BW37:HF37">
    <cfRule type="expression" dxfId="506" priority="9">
      <formula>TRUE</formula>
    </cfRule>
  </conditionalFormatting>
  <conditionalFormatting sqref="K7:K36">
    <cfRule type="containsText" dxfId="505" priority="2" operator="containsText" text="Em andamento">
      <formula>NOT(ISERROR(SEARCH("Em andamento",K7)))</formula>
    </cfRule>
    <cfRule type="containsText" dxfId="504" priority="3" operator="containsText" text="Em atraso">
      <formula>NOT(ISERROR(SEARCH("Em atraso",K7)))</formula>
    </cfRule>
    <cfRule type="containsText" dxfId="503" priority="4" operator="containsText" text="Concluído">
      <formula>NOT(ISERROR(SEARCH("Concluído",K7)))</formula>
    </cfRule>
  </conditionalFormatting>
  <conditionalFormatting sqref="B37">
    <cfRule type="expression" dxfId="502" priority="1">
      <formula>TRUE</formula>
    </cfRule>
  </conditionalFormatting>
  <pageMargins left="0.45" right="0.45" top="0.5" bottom="0.5" header="0.3" footer="0.3"/>
  <pageSetup paperSize="9" scale="73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7:M68"/>
  <sheetViews>
    <sheetView topLeftCell="A11" zoomScaleNormal="100" workbookViewId="0">
      <selection activeCell="I30" sqref="I30"/>
    </sheetView>
  </sheetViews>
  <sheetFormatPr defaultRowHeight="15" x14ac:dyDescent="0.25"/>
  <cols>
    <col min="1" max="1" width="4.25" style="1" customWidth="1"/>
    <col min="2" max="2" width="17.375" style="1" bestFit="1" customWidth="1"/>
    <col min="3" max="3" width="44.125" style="1" bestFit="1" customWidth="1"/>
    <col min="4" max="4" width="5.25" style="1" bestFit="1" customWidth="1"/>
    <col min="5" max="5" width="9" style="1"/>
    <col min="6" max="6" width="15.125" style="1" customWidth="1"/>
    <col min="7" max="7" width="18.25" style="1" bestFit="1" customWidth="1"/>
    <col min="8" max="8" width="36.375" style="1" bestFit="1" customWidth="1"/>
    <col min="9" max="9" width="14.5" style="1" bestFit="1" customWidth="1"/>
    <col min="10" max="10" width="17.125" style="1" customWidth="1"/>
    <col min="11" max="11" width="17.75" style="1" bestFit="1" customWidth="1"/>
    <col min="12" max="12" width="16.375" style="1" bestFit="1" customWidth="1"/>
    <col min="13" max="13" width="5.25" style="1" bestFit="1" customWidth="1"/>
    <col min="14" max="14" width="9.125" style="1" customWidth="1"/>
    <col min="15" max="15" width="9.25" style="1" customWidth="1"/>
    <col min="16" max="16" width="10" style="1" customWidth="1"/>
    <col min="17" max="28" width="36" style="1" bestFit="1" customWidth="1"/>
    <col min="29" max="29" width="10" style="1" bestFit="1" customWidth="1"/>
    <col min="30" max="16384" width="9" style="1"/>
  </cols>
  <sheetData>
    <row r="7" spans="2:4" ht="21" x14ac:dyDescent="0.25">
      <c r="B7" s="5">
        <f>'Cronograma + Diagrama de Gantt'!$G$7</f>
        <v>44596</v>
      </c>
      <c r="C7" s="10">
        <f>'Cronograma + Diagrama de Gantt'!$I$7</f>
        <v>44810</v>
      </c>
    </row>
    <row r="9" spans="2:4" ht="15.75" x14ac:dyDescent="0.25">
      <c r="B9" s="88" t="s">
        <v>62</v>
      </c>
      <c r="C9" s="88"/>
      <c r="D9" s="88"/>
    </row>
    <row r="10" spans="2:4" ht="15" customHeight="1" x14ac:dyDescent="0.25">
      <c r="B10" s="89">
        <f>'Cronograma + Diagrama de Gantt'!$F$7</f>
        <v>0.5</v>
      </c>
      <c r="C10" s="89"/>
      <c r="D10" s="89"/>
    </row>
    <row r="11" spans="2:4" ht="15" customHeight="1" x14ac:dyDescent="0.25">
      <c r="B11" s="89"/>
      <c r="C11" s="89"/>
      <c r="D11" s="89"/>
    </row>
    <row r="12" spans="2:4" ht="15" customHeight="1" x14ac:dyDescent="0.25">
      <c r="B12" s="89"/>
      <c r="C12" s="89"/>
      <c r="D12" s="89"/>
    </row>
    <row r="13" spans="2:4" ht="15" customHeight="1" x14ac:dyDescent="0.25">
      <c r="B13" s="89"/>
      <c r="C13" s="89"/>
      <c r="D13" s="89"/>
    </row>
    <row r="16" spans="2:4" hidden="1" x14ac:dyDescent="0.25">
      <c r="B16"/>
      <c r="C16"/>
    </row>
    <row r="17" spans="1:13" x14ac:dyDescent="0.25">
      <c r="B17" s="4"/>
      <c r="C17" s="3"/>
    </row>
    <row r="18" spans="1:13" hidden="1" x14ac:dyDescent="0.25">
      <c r="A18" s="2"/>
      <c r="B18" s="6" t="s">
        <v>76</v>
      </c>
      <c r="C18" s="8"/>
      <c r="D18" s="2"/>
    </row>
    <row r="19" spans="1:13" x14ac:dyDescent="0.25">
      <c r="A19" s="7"/>
      <c r="B19" s="81" t="s">
        <v>67</v>
      </c>
      <c r="C19" s="80" t="s">
        <v>49</v>
      </c>
      <c r="D19" s="79" t="s">
        <v>68</v>
      </c>
    </row>
    <row r="20" spans="1:13" x14ac:dyDescent="0.25">
      <c r="A20" s="7"/>
      <c r="B20" s="62">
        <v>42078</v>
      </c>
      <c r="C20" s="63" t="s">
        <v>3</v>
      </c>
      <c r="D20" s="82">
        <v>1</v>
      </c>
    </row>
    <row r="21" spans="1:13" x14ac:dyDescent="0.25">
      <c r="A21" s="7"/>
      <c r="B21" s="63"/>
      <c r="C21" s="63" t="s">
        <v>34</v>
      </c>
      <c r="D21" s="82">
        <v>1</v>
      </c>
    </row>
    <row r="22" spans="1:13" x14ac:dyDescent="0.25">
      <c r="A22" s="7"/>
      <c r="B22" s="62">
        <v>42079</v>
      </c>
      <c r="C22" s="63" t="s">
        <v>2</v>
      </c>
      <c r="D22" s="82">
        <v>4</v>
      </c>
    </row>
    <row r="23" spans="1:13" x14ac:dyDescent="0.25">
      <c r="A23" s="7"/>
      <c r="B23" s="63"/>
      <c r="C23" s="63" t="s">
        <v>23</v>
      </c>
      <c r="D23" s="82">
        <v>2</v>
      </c>
    </row>
    <row r="24" spans="1:13" x14ac:dyDescent="0.25">
      <c r="A24" s="7"/>
      <c r="B24" s="63"/>
      <c r="C24" s="63" t="s">
        <v>24</v>
      </c>
      <c r="D24" s="82">
        <v>2</v>
      </c>
      <c r="G24" s="65" t="s">
        <v>75</v>
      </c>
      <c r="H24" s="66" t="s">
        <v>77</v>
      </c>
      <c r="I24" s="12"/>
      <c r="J24" s="12"/>
      <c r="K24" s="12"/>
      <c r="L24" s="12"/>
      <c r="M24" s="12"/>
    </row>
    <row r="25" spans="1:13" x14ac:dyDescent="0.25">
      <c r="A25" s="7"/>
      <c r="B25" s="61">
        <v>42080</v>
      </c>
      <c r="C25" s="63" t="s">
        <v>4</v>
      </c>
      <c r="D25" s="82">
        <v>3</v>
      </c>
      <c r="G25" s="13"/>
      <c r="H25" s="12"/>
      <c r="I25" s="12"/>
      <c r="J25" s="12"/>
      <c r="K25" s="12"/>
      <c r="L25" s="12"/>
      <c r="M25" s="12"/>
    </row>
    <row r="26" spans="1:13" x14ac:dyDescent="0.25">
      <c r="A26" s="7"/>
      <c r="B26" s="60"/>
      <c r="C26" s="60" t="s">
        <v>31</v>
      </c>
      <c r="D26" s="82">
        <v>3</v>
      </c>
      <c r="G26" s="67" t="s">
        <v>76</v>
      </c>
      <c r="H26" s="8"/>
      <c r="I26" s="8"/>
      <c r="J26" s="8"/>
      <c r="K26" s="8"/>
      <c r="L26" s="8"/>
      <c r="M26" s="78"/>
    </row>
    <row r="27" spans="1:13" ht="15" customHeight="1" x14ac:dyDescent="0.25">
      <c r="A27" s="7"/>
      <c r="B27" s="62">
        <v>42081</v>
      </c>
      <c r="C27" s="63" t="s">
        <v>2</v>
      </c>
      <c r="D27" s="82">
        <v>4</v>
      </c>
      <c r="G27" s="67" t="s">
        <v>81</v>
      </c>
      <c r="H27" s="6" t="s">
        <v>49</v>
      </c>
      <c r="I27" s="6" t="s">
        <v>54</v>
      </c>
      <c r="J27" s="6" t="s">
        <v>59</v>
      </c>
      <c r="K27" s="6" t="s">
        <v>78</v>
      </c>
      <c r="L27" s="6" t="s">
        <v>56</v>
      </c>
      <c r="M27" s="8" t="s">
        <v>68</v>
      </c>
    </row>
    <row r="28" spans="1:13" x14ac:dyDescent="0.25">
      <c r="B28" s="63"/>
      <c r="C28" s="63" t="s">
        <v>22</v>
      </c>
      <c r="D28" s="82">
        <v>4</v>
      </c>
      <c r="G28" s="68" t="s">
        <v>10</v>
      </c>
      <c r="H28" s="71" t="s">
        <v>17</v>
      </c>
      <c r="I28" s="73">
        <v>42078</v>
      </c>
      <c r="J28" s="73">
        <v>42083</v>
      </c>
      <c r="K28" s="74">
        <v>0.9</v>
      </c>
      <c r="L28" s="71" t="s">
        <v>57</v>
      </c>
      <c r="M28" s="75">
        <v>6</v>
      </c>
    </row>
    <row r="29" spans="1:13" x14ac:dyDescent="0.25">
      <c r="B29" s="63"/>
      <c r="C29" s="63" t="s">
        <v>32</v>
      </c>
      <c r="D29" s="82">
        <v>4</v>
      </c>
      <c r="G29" s="68" t="s">
        <v>13</v>
      </c>
      <c r="H29" s="71" t="s">
        <v>18</v>
      </c>
      <c r="I29" s="69">
        <v>42078</v>
      </c>
      <c r="J29" s="73">
        <v>42081</v>
      </c>
      <c r="K29" s="74">
        <v>0.35</v>
      </c>
      <c r="L29" s="71" t="s">
        <v>58</v>
      </c>
      <c r="M29" s="76">
        <v>4</v>
      </c>
    </row>
    <row r="30" spans="1:13" x14ac:dyDescent="0.25">
      <c r="B30" s="63"/>
      <c r="C30" s="63" t="s">
        <v>18</v>
      </c>
      <c r="D30" s="82">
        <v>4</v>
      </c>
      <c r="G30" s="68" t="s">
        <v>19</v>
      </c>
      <c r="H30" s="71" t="s">
        <v>9</v>
      </c>
      <c r="I30" s="69">
        <v>42078</v>
      </c>
      <c r="J30" s="73">
        <v>42085</v>
      </c>
      <c r="K30" s="74">
        <v>0.1</v>
      </c>
      <c r="L30" s="71" t="s">
        <v>66</v>
      </c>
      <c r="M30" s="76">
        <v>8</v>
      </c>
    </row>
    <row r="31" spans="1:13" x14ac:dyDescent="0.25">
      <c r="B31" s="61">
        <v>42082</v>
      </c>
      <c r="C31" s="63" t="s">
        <v>9</v>
      </c>
      <c r="D31" s="82">
        <v>5</v>
      </c>
      <c r="G31" s="68" t="s">
        <v>14</v>
      </c>
      <c r="H31" s="71" t="s">
        <v>2</v>
      </c>
      <c r="I31" s="69">
        <v>42078</v>
      </c>
      <c r="J31" s="73">
        <v>42079</v>
      </c>
      <c r="K31" s="74">
        <v>0.8</v>
      </c>
      <c r="L31" s="71" t="s">
        <v>66</v>
      </c>
      <c r="M31" s="76">
        <v>2</v>
      </c>
    </row>
    <row r="32" spans="1:13" x14ac:dyDescent="0.25">
      <c r="B32" s="60"/>
      <c r="C32" s="60" t="s">
        <v>25</v>
      </c>
      <c r="D32" s="82">
        <v>5</v>
      </c>
      <c r="G32" s="68" t="s">
        <v>15</v>
      </c>
      <c r="H32" s="71" t="s">
        <v>22</v>
      </c>
      <c r="I32" s="69">
        <v>42078</v>
      </c>
      <c r="J32" s="73">
        <v>42081</v>
      </c>
      <c r="K32" s="74">
        <v>0.5</v>
      </c>
      <c r="L32" s="71" t="s">
        <v>66</v>
      </c>
      <c r="M32" s="76">
        <v>4</v>
      </c>
    </row>
    <row r="33" spans="2:13" x14ac:dyDescent="0.25">
      <c r="B33" s="60"/>
      <c r="C33" s="63" t="s">
        <v>30</v>
      </c>
      <c r="D33" s="82">
        <v>5</v>
      </c>
      <c r="G33" s="68" t="s">
        <v>11</v>
      </c>
      <c r="H33" s="71" t="s">
        <v>23</v>
      </c>
      <c r="I33" s="69">
        <v>42078</v>
      </c>
      <c r="J33" s="73">
        <v>42079</v>
      </c>
      <c r="K33" s="74">
        <v>0.6</v>
      </c>
      <c r="L33" s="71" t="s">
        <v>66</v>
      </c>
      <c r="M33" s="76">
        <v>2</v>
      </c>
    </row>
    <row r="34" spans="2:13" x14ac:dyDescent="0.25">
      <c r="B34" s="60"/>
      <c r="C34" s="63" t="s">
        <v>35</v>
      </c>
      <c r="D34" s="82">
        <v>5</v>
      </c>
      <c r="G34" s="68" t="s">
        <v>26</v>
      </c>
      <c r="H34" s="71" t="s">
        <v>24</v>
      </c>
      <c r="I34" s="69">
        <v>42078</v>
      </c>
      <c r="J34" s="69">
        <v>42079</v>
      </c>
      <c r="K34" s="74">
        <v>0.75</v>
      </c>
      <c r="L34" s="71" t="s">
        <v>66</v>
      </c>
      <c r="M34" s="76">
        <v>2</v>
      </c>
    </row>
    <row r="35" spans="2:13" x14ac:dyDescent="0.25">
      <c r="B35" s="60"/>
      <c r="C35" s="63" t="s">
        <v>21</v>
      </c>
      <c r="D35" s="82">
        <v>5</v>
      </c>
      <c r="G35" s="68" t="s">
        <v>28</v>
      </c>
      <c r="H35" s="71" t="s">
        <v>3</v>
      </c>
      <c r="I35" s="69">
        <v>42078</v>
      </c>
      <c r="J35" s="73">
        <v>42078</v>
      </c>
      <c r="K35" s="74">
        <v>0.6</v>
      </c>
      <c r="L35" s="71" t="s">
        <v>66</v>
      </c>
      <c r="M35" s="76">
        <v>1</v>
      </c>
    </row>
    <row r="36" spans="2:13" x14ac:dyDescent="0.25">
      <c r="B36" s="61">
        <v>42083</v>
      </c>
      <c r="C36" s="60" t="s">
        <v>17</v>
      </c>
      <c r="D36" s="82">
        <v>6</v>
      </c>
      <c r="G36" s="68" t="s">
        <v>29</v>
      </c>
      <c r="H36" s="71" t="s">
        <v>4</v>
      </c>
      <c r="I36" s="69">
        <v>42078</v>
      </c>
      <c r="J36" s="73">
        <v>42080</v>
      </c>
      <c r="K36" s="74">
        <v>0</v>
      </c>
      <c r="L36" s="71" t="s">
        <v>66</v>
      </c>
      <c r="M36" s="76">
        <v>3</v>
      </c>
    </row>
    <row r="37" spans="2:13" x14ac:dyDescent="0.25">
      <c r="B37" s="62">
        <v>42084</v>
      </c>
      <c r="C37" s="63" t="s">
        <v>9</v>
      </c>
      <c r="D37" s="82">
        <v>7</v>
      </c>
      <c r="G37" s="68" t="s">
        <v>37</v>
      </c>
      <c r="H37" s="71" t="s">
        <v>31</v>
      </c>
      <c r="I37" s="69">
        <v>42078</v>
      </c>
      <c r="J37" s="69">
        <v>42080</v>
      </c>
      <c r="K37" s="70">
        <v>0</v>
      </c>
      <c r="L37" s="71" t="s">
        <v>66</v>
      </c>
      <c r="M37" s="76">
        <v>3</v>
      </c>
    </row>
    <row r="38" spans="2:13" x14ac:dyDescent="0.25">
      <c r="B38" s="62">
        <v>42085</v>
      </c>
      <c r="C38" s="63" t="s">
        <v>9</v>
      </c>
      <c r="D38" s="82">
        <v>8</v>
      </c>
      <c r="G38" s="68" t="s">
        <v>38</v>
      </c>
      <c r="H38" s="71" t="s">
        <v>32</v>
      </c>
      <c r="I38" s="69">
        <v>42078</v>
      </c>
      <c r="J38" s="73">
        <v>42081</v>
      </c>
      <c r="K38" s="74">
        <v>0.01</v>
      </c>
      <c r="L38" s="71" t="s">
        <v>66</v>
      </c>
      <c r="M38" s="76">
        <v>4</v>
      </c>
    </row>
    <row r="39" spans="2:13" x14ac:dyDescent="0.25">
      <c r="B39" s="63"/>
      <c r="C39" s="63" t="s">
        <v>36</v>
      </c>
      <c r="D39" s="82">
        <v>8</v>
      </c>
      <c r="G39" s="68" t="s">
        <v>39</v>
      </c>
      <c r="H39" s="71" t="s">
        <v>9</v>
      </c>
      <c r="I39" s="69">
        <v>42078</v>
      </c>
      <c r="J39" s="73">
        <v>42082</v>
      </c>
      <c r="K39" s="74">
        <v>0.8</v>
      </c>
      <c r="L39" s="71" t="s">
        <v>66</v>
      </c>
      <c r="M39" s="76">
        <v>5</v>
      </c>
    </row>
    <row r="40" spans="2:13" x14ac:dyDescent="0.25">
      <c r="B40" s="63"/>
      <c r="C40" s="63" t="s">
        <v>16</v>
      </c>
      <c r="D40" s="82">
        <v>8</v>
      </c>
      <c r="G40" s="68" t="s">
        <v>40</v>
      </c>
      <c r="H40" s="71" t="s">
        <v>2</v>
      </c>
      <c r="I40" s="69">
        <v>42078</v>
      </c>
      <c r="J40" s="73">
        <v>42079</v>
      </c>
      <c r="K40" s="74">
        <v>0</v>
      </c>
      <c r="L40" s="71" t="s">
        <v>66</v>
      </c>
      <c r="M40" s="76">
        <v>2</v>
      </c>
    </row>
    <row r="41" spans="2:13" x14ac:dyDescent="0.25">
      <c r="B41" s="63"/>
      <c r="C41" s="63" t="s">
        <v>33</v>
      </c>
      <c r="D41" s="82">
        <v>8</v>
      </c>
      <c r="G41" s="68" t="s">
        <v>41</v>
      </c>
      <c r="H41" s="71" t="s">
        <v>34</v>
      </c>
      <c r="I41" s="69">
        <v>42078</v>
      </c>
      <c r="J41" s="73">
        <v>42078</v>
      </c>
      <c r="K41" s="70">
        <v>0</v>
      </c>
      <c r="L41" s="71" t="s">
        <v>66</v>
      </c>
      <c r="M41" s="76">
        <v>1</v>
      </c>
    </row>
    <row r="42" spans="2:13" x14ac:dyDescent="0.25">
      <c r="B42" s="63"/>
      <c r="C42" s="63" t="s">
        <v>46</v>
      </c>
      <c r="D42" s="82">
        <v>16</v>
      </c>
      <c r="G42" s="68" t="s">
        <v>43</v>
      </c>
      <c r="H42" s="71" t="s">
        <v>35</v>
      </c>
      <c r="I42" s="69">
        <v>42078</v>
      </c>
      <c r="J42" s="73">
        <v>42082</v>
      </c>
      <c r="K42" s="70">
        <v>0</v>
      </c>
      <c r="L42" s="71" t="s">
        <v>66</v>
      </c>
      <c r="M42" s="76">
        <v>5</v>
      </c>
    </row>
    <row r="43" spans="2:13" x14ac:dyDescent="0.25">
      <c r="B43" s="61">
        <v>42105</v>
      </c>
      <c r="C43" s="63" t="s">
        <v>45</v>
      </c>
      <c r="D43" s="82">
        <v>28</v>
      </c>
      <c r="G43" s="68" t="s">
        <v>44</v>
      </c>
      <c r="H43" s="71" t="s">
        <v>36</v>
      </c>
      <c r="I43" s="69">
        <v>42078</v>
      </c>
      <c r="J43" s="73">
        <v>42085</v>
      </c>
      <c r="K43" s="74">
        <v>0.44</v>
      </c>
      <c r="L43" s="71" t="s">
        <v>66</v>
      </c>
      <c r="M43" s="76">
        <v>8</v>
      </c>
    </row>
    <row r="44" spans="2:13" x14ac:dyDescent="0.25">
      <c r="B44" s="60"/>
      <c r="C44" s="63" t="s">
        <v>61</v>
      </c>
      <c r="D44" s="82">
        <v>28</v>
      </c>
      <c r="G44" s="68" t="s">
        <v>12</v>
      </c>
      <c r="H44" s="71" t="s">
        <v>9</v>
      </c>
      <c r="I44" s="69">
        <v>42078</v>
      </c>
      <c r="J44" s="73">
        <v>42084</v>
      </c>
      <c r="K44" s="74">
        <v>0</v>
      </c>
      <c r="L44" s="71" t="s">
        <v>66</v>
      </c>
      <c r="M44" s="76">
        <v>7</v>
      </c>
    </row>
    <row r="45" spans="2:13" x14ac:dyDescent="0.25">
      <c r="B45" s="60"/>
      <c r="C45" s="63" t="s">
        <v>83</v>
      </c>
      <c r="D45" s="82">
        <v>28</v>
      </c>
      <c r="G45" s="68" t="s">
        <v>42</v>
      </c>
      <c r="H45" s="71" t="s">
        <v>2</v>
      </c>
      <c r="I45" s="69">
        <v>42078</v>
      </c>
      <c r="J45" s="73">
        <v>42081</v>
      </c>
      <c r="K45" s="74">
        <v>0.12</v>
      </c>
      <c r="L45" s="71" t="s">
        <v>66</v>
      </c>
      <c r="M45" s="76">
        <v>4</v>
      </c>
    </row>
    <row r="46" spans="2:13" x14ac:dyDescent="0.25">
      <c r="G46" s="68" t="s">
        <v>47</v>
      </c>
      <c r="H46" s="71" t="s">
        <v>46</v>
      </c>
      <c r="I46" s="69">
        <v>42078</v>
      </c>
      <c r="J46" s="73">
        <v>42085</v>
      </c>
      <c r="K46" s="74">
        <v>0</v>
      </c>
      <c r="L46" s="71" t="s">
        <v>66</v>
      </c>
      <c r="M46" s="76">
        <v>8</v>
      </c>
    </row>
    <row r="47" spans="2:13" x14ac:dyDescent="0.25">
      <c r="G47" s="68" t="s">
        <v>48</v>
      </c>
      <c r="H47" s="8" t="s">
        <v>46</v>
      </c>
      <c r="I47" s="69">
        <v>42078</v>
      </c>
      <c r="J47" s="69">
        <v>42085</v>
      </c>
      <c r="K47" s="70">
        <v>0</v>
      </c>
      <c r="L47" s="71" t="s">
        <v>66</v>
      </c>
      <c r="M47" s="76">
        <v>8</v>
      </c>
    </row>
    <row r="48" spans="2:13" x14ac:dyDescent="0.25">
      <c r="G48" s="71" t="s">
        <v>20</v>
      </c>
      <c r="H48" s="71" t="s">
        <v>83</v>
      </c>
      <c r="I48" s="72">
        <v>42078</v>
      </c>
      <c r="J48" s="73">
        <v>42105</v>
      </c>
      <c r="K48" s="74">
        <v>0.5</v>
      </c>
      <c r="L48" s="71" t="s">
        <v>66</v>
      </c>
      <c r="M48" s="77">
        <v>28</v>
      </c>
    </row>
    <row r="49" spans="5:13" x14ac:dyDescent="0.25">
      <c r="E49" s="7"/>
      <c r="G49" s="64"/>
      <c r="H49" s="64"/>
      <c r="I49" s="64"/>
      <c r="J49" s="64"/>
      <c r="K49" s="64"/>
      <c r="L49" s="64"/>
      <c r="M49" s="64"/>
    </row>
    <row r="50" spans="5:13" x14ac:dyDescent="0.25">
      <c r="G50" s="64"/>
      <c r="H50" s="64"/>
      <c r="I50" s="64"/>
      <c r="J50" s="64"/>
      <c r="K50" s="64"/>
      <c r="L50" s="64"/>
      <c r="M50" s="64"/>
    </row>
    <row r="51" spans="5:13" x14ac:dyDescent="0.25">
      <c r="G51" s="64"/>
      <c r="H51" s="64"/>
      <c r="I51" s="64"/>
      <c r="J51" s="64"/>
      <c r="K51" s="64"/>
      <c r="L51" s="64"/>
      <c r="M51" s="64"/>
    </row>
    <row r="52" spans="5:13" x14ac:dyDescent="0.25">
      <c r="G52" s="64"/>
      <c r="H52" s="64"/>
      <c r="I52" s="64"/>
      <c r="J52" s="64"/>
      <c r="K52" s="64"/>
      <c r="L52" s="64"/>
      <c r="M52" s="64"/>
    </row>
    <row r="53" spans="5:13" x14ac:dyDescent="0.25">
      <c r="G53" s="64"/>
      <c r="H53" s="64"/>
      <c r="I53" s="64"/>
      <c r="J53" s="64"/>
      <c r="K53" s="64"/>
      <c r="L53" s="64"/>
      <c r="M53" s="64"/>
    </row>
    <row r="54" spans="5:13" x14ac:dyDescent="0.25">
      <c r="G54" s="64"/>
      <c r="H54" s="64"/>
      <c r="I54" s="64"/>
      <c r="J54" s="64"/>
      <c r="K54" s="64"/>
      <c r="L54" s="64"/>
      <c r="M54" s="64"/>
    </row>
    <row r="55" spans="5:13" x14ac:dyDescent="0.25">
      <c r="G55" s="64"/>
      <c r="H55" s="64"/>
      <c r="I55" s="64"/>
      <c r="J55" s="64"/>
      <c r="K55" s="64"/>
      <c r="L55" s="64"/>
      <c r="M55" s="64"/>
    </row>
    <row r="56" spans="5:13" x14ac:dyDescent="0.25">
      <c r="G56" s="64"/>
      <c r="H56" s="64"/>
      <c r="I56" s="64"/>
      <c r="J56" s="64"/>
      <c r="K56" s="64"/>
      <c r="L56" s="64"/>
      <c r="M56" s="64"/>
    </row>
    <row r="57" spans="5:13" x14ac:dyDescent="0.25">
      <c r="G57" s="64"/>
      <c r="H57" s="64"/>
      <c r="I57" s="64"/>
      <c r="J57" s="64"/>
      <c r="K57" s="64"/>
      <c r="L57" s="64"/>
      <c r="M57" s="64"/>
    </row>
    <row r="58" spans="5:13" x14ac:dyDescent="0.25">
      <c r="G58" s="64"/>
      <c r="H58" s="64"/>
      <c r="I58" s="64"/>
      <c r="J58" s="64"/>
      <c r="K58" s="64"/>
      <c r="L58" s="64"/>
      <c r="M58" s="64"/>
    </row>
    <row r="59" spans="5:13" x14ac:dyDescent="0.25">
      <c r="G59" s="64"/>
      <c r="H59" s="64"/>
      <c r="I59" s="64"/>
      <c r="J59" s="64"/>
      <c r="K59" s="64"/>
      <c r="L59" s="64"/>
      <c r="M59" s="64"/>
    </row>
    <row r="60" spans="5:13" x14ac:dyDescent="0.25">
      <c r="G60" s="64"/>
      <c r="H60" s="64"/>
      <c r="I60" s="64"/>
      <c r="J60" s="64"/>
      <c r="K60" s="64"/>
      <c r="L60" s="64"/>
      <c r="M60" s="64"/>
    </row>
    <row r="61" spans="5:13" x14ac:dyDescent="0.25">
      <c r="G61" s="64"/>
      <c r="H61" s="64"/>
      <c r="I61" s="64"/>
      <c r="J61" s="64"/>
      <c r="K61" s="64"/>
      <c r="L61" s="64"/>
      <c r="M61" s="64"/>
    </row>
    <row r="62" spans="5:13" x14ac:dyDescent="0.25">
      <c r="G62" s="64"/>
      <c r="H62" s="64"/>
      <c r="I62" s="64"/>
      <c r="J62" s="64"/>
      <c r="K62" s="64"/>
      <c r="L62" s="64"/>
      <c r="M62" s="64"/>
    </row>
    <row r="63" spans="5:13" x14ac:dyDescent="0.25">
      <c r="G63" s="64"/>
      <c r="H63" s="64"/>
      <c r="I63" s="64"/>
      <c r="J63" s="64"/>
      <c r="K63" s="64"/>
      <c r="L63" s="64"/>
      <c r="M63" s="64"/>
    </row>
    <row r="64" spans="5:13" x14ac:dyDescent="0.25">
      <c r="G64" s="64"/>
      <c r="H64" s="64"/>
      <c r="I64" s="64"/>
      <c r="J64" s="64"/>
      <c r="K64" s="64"/>
      <c r="L64" s="64"/>
      <c r="M64" s="64"/>
    </row>
    <row r="65" spans="7:13" x14ac:dyDescent="0.25">
      <c r="G65" s="64"/>
      <c r="H65" s="64"/>
      <c r="I65" s="64"/>
      <c r="J65" s="64"/>
      <c r="K65" s="64"/>
      <c r="L65" s="64"/>
      <c r="M65" s="64"/>
    </row>
    <row r="66" spans="7:13" x14ac:dyDescent="0.25">
      <c r="G66" s="64"/>
      <c r="H66" s="64"/>
      <c r="I66" s="64"/>
      <c r="J66" s="64"/>
      <c r="K66" s="64"/>
      <c r="L66" s="64"/>
      <c r="M66" s="64"/>
    </row>
    <row r="67" spans="7:13" x14ac:dyDescent="0.25">
      <c r="G67" s="64"/>
      <c r="H67" s="64"/>
      <c r="I67" s="64"/>
      <c r="J67" s="64"/>
      <c r="K67" s="64"/>
      <c r="L67" s="64"/>
      <c r="M67" s="64"/>
    </row>
    <row r="68" spans="7:13" x14ac:dyDescent="0.25">
      <c r="G68" s="64"/>
      <c r="H68" s="64"/>
      <c r="I68" s="64"/>
      <c r="J68" s="64"/>
      <c r="K68" s="64"/>
      <c r="L68" s="64"/>
      <c r="M68" s="64"/>
    </row>
  </sheetData>
  <mergeCells count="2">
    <mergeCell ref="B9:D9"/>
    <mergeCell ref="B10:D13"/>
  </mergeCells>
  <pageMargins left="0.511811024" right="0.511811024" top="0.78740157499999996" bottom="0.78740157499999996" header="0.31496062000000002" footer="0.31496062000000002"/>
  <pageSetup paperSize="9" scale="65" orientation="landscape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9:N53"/>
  <sheetViews>
    <sheetView zoomScaleNormal="100" workbookViewId="0">
      <selection activeCell="H13" sqref="H13:N33"/>
    </sheetView>
  </sheetViews>
  <sheetFormatPr defaultRowHeight="15" x14ac:dyDescent="0.25"/>
  <cols>
    <col min="1" max="7" width="9" style="1"/>
    <col min="8" max="8" width="17.5" style="1" bestFit="1" customWidth="1"/>
    <col min="9" max="9" width="57.625" style="1" customWidth="1"/>
    <col min="10" max="10" width="15.125" style="1" bestFit="1" customWidth="1"/>
    <col min="11" max="12" width="17.75" style="1" bestFit="1" customWidth="1"/>
    <col min="13" max="13" width="16.375" style="1" bestFit="1" customWidth="1"/>
    <col min="14" max="14" width="5.25" style="1" bestFit="1" customWidth="1"/>
    <col min="15" max="16384" width="9" style="1"/>
  </cols>
  <sheetData>
    <row r="9" spans="8:14" x14ac:dyDescent="0.25">
      <c r="H9" s="65" t="s">
        <v>75</v>
      </c>
      <c r="I9" s="66" t="s">
        <v>77</v>
      </c>
      <c r="J9" s="12"/>
      <c r="K9" s="12"/>
      <c r="L9" s="12"/>
      <c r="M9" s="12"/>
      <c r="N9" s="12"/>
    </row>
    <row r="10" spans="8:14" x14ac:dyDescent="0.25">
      <c r="H10" s="13"/>
      <c r="I10" s="12"/>
      <c r="J10" s="12"/>
      <c r="K10" s="12"/>
      <c r="L10" s="12"/>
      <c r="M10" s="12"/>
      <c r="N10" s="12"/>
    </row>
    <row r="11" spans="8:14" x14ac:dyDescent="0.25">
      <c r="H11" s="67" t="s">
        <v>76</v>
      </c>
      <c r="I11" s="8"/>
      <c r="J11" s="8"/>
      <c r="K11" s="8"/>
      <c r="L11" s="8"/>
      <c r="M11" s="8"/>
      <c r="N11" s="78"/>
    </row>
    <row r="12" spans="8:14" x14ac:dyDescent="0.25">
      <c r="H12" s="67" t="s">
        <v>81</v>
      </c>
      <c r="I12" s="6" t="s">
        <v>49</v>
      </c>
      <c r="J12" s="6" t="s">
        <v>54</v>
      </c>
      <c r="K12" s="6" t="s">
        <v>59</v>
      </c>
      <c r="L12" s="6" t="s">
        <v>78</v>
      </c>
      <c r="M12" s="6" t="s">
        <v>56</v>
      </c>
      <c r="N12" s="8" t="s">
        <v>68</v>
      </c>
    </row>
    <row r="13" spans="8:14" x14ac:dyDescent="0.25">
      <c r="H13" s="68" t="s">
        <v>10</v>
      </c>
      <c r="I13" s="71" t="s">
        <v>17</v>
      </c>
      <c r="J13" s="73">
        <v>42078</v>
      </c>
      <c r="K13" s="73">
        <v>42083</v>
      </c>
      <c r="L13" s="74">
        <v>0.9</v>
      </c>
      <c r="M13" s="71" t="s">
        <v>57</v>
      </c>
      <c r="N13" s="75">
        <v>6</v>
      </c>
    </row>
    <row r="14" spans="8:14" x14ac:dyDescent="0.25">
      <c r="H14" s="68" t="s">
        <v>13</v>
      </c>
      <c r="I14" s="71" t="s">
        <v>18</v>
      </c>
      <c r="J14" s="69">
        <v>42078</v>
      </c>
      <c r="K14" s="73">
        <v>42081</v>
      </c>
      <c r="L14" s="74">
        <v>0.35</v>
      </c>
      <c r="M14" s="71" t="s">
        <v>58</v>
      </c>
      <c r="N14" s="76">
        <v>4</v>
      </c>
    </row>
    <row r="15" spans="8:14" x14ac:dyDescent="0.25">
      <c r="H15" s="68" t="s">
        <v>19</v>
      </c>
      <c r="I15" s="71" t="s">
        <v>9</v>
      </c>
      <c r="J15" s="69">
        <v>42078</v>
      </c>
      <c r="K15" s="73">
        <v>42085</v>
      </c>
      <c r="L15" s="74">
        <v>0.1</v>
      </c>
      <c r="M15" s="71" t="s">
        <v>66</v>
      </c>
      <c r="N15" s="76">
        <v>8</v>
      </c>
    </row>
    <row r="16" spans="8:14" x14ac:dyDescent="0.25">
      <c r="H16" s="68" t="s">
        <v>14</v>
      </c>
      <c r="I16" s="71" t="s">
        <v>2</v>
      </c>
      <c r="J16" s="69">
        <v>42078</v>
      </c>
      <c r="K16" s="73">
        <v>42079</v>
      </c>
      <c r="L16" s="74">
        <v>0.8</v>
      </c>
      <c r="M16" s="71" t="s">
        <v>66</v>
      </c>
      <c r="N16" s="76">
        <v>2</v>
      </c>
    </row>
    <row r="17" spans="2:14" x14ac:dyDescent="0.25">
      <c r="H17" s="68" t="s">
        <v>15</v>
      </c>
      <c r="I17" s="71" t="s">
        <v>22</v>
      </c>
      <c r="J17" s="69">
        <v>42078</v>
      </c>
      <c r="K17" s="73">
        <v>42081</v>
      </c>
      <c r="L17" s="74">
        <v>0.5</v>
      </c>
      <c r="M17" s="71" t="s">
        <v>66</v>
      </c>
      <c r="N17" s="76">
        <v>4</v>
      </c>
    </row>
    <row r="18" spans="2:14" x14ac:dyDescent="0.25">
      <c r="H18" s="68" t="s">
        <v>11</v>
      </c>
      <c r="I18" s="71" t="s">
        <v>23</v>
      </c>
      <c r="J18" s="69">
        <v>42078</v>
      </c>
      <c r="K18" s="73">
        <v>42079</v>
      </c>
      <c r="L18" s="74">
        <v>0.6</v>
      </c>
      <c r="M18" s="71" t="s">
        <v>66</v>
      </c>
      <c r="N18" s="76">
        <v>2</v>
      </c>
    </row>
    <row r="19" spans="2:14" x14ac:dyDescent="0.25">
      <c r="H19" s="68" t="s">
        <v>26</v>
      </c>
      <c r="I19" s="71" t="s">
        <v>24</v>
      </c>
      <c r="J19" s="69">
        <v>42078</v>
      </c>
      <c r="K19" s="69">
        <v>42079</v>
      </c>
      <c r="L19" s="74">
        <v>0.75</v>
      </c>
      <c r="M19" s="71" t="s">
        <v>66</v>
      </c>
      <c r="N19" s="76">
        <v>2</v>
      </c>
    </row>
    <row r="20" spans="2:14" x14ac:dyDescent="0.25">
      <c r="H20" s="68" t="s">
        <v>28</v>
      </c>
      <c r="I20" s="71" t="s">
        <v>3</v>
      </c>
      <c r="J20" s="8"/>
      <c r="K20" s="8"/>
      <c r="L20" s="8"/>
      <c r="M20" s="8"/>
      <c r="N20" s="76">
        <v>1</v>
      </c>
    </row>
    <row r="21" spans="2:14" x14ac:dyDescent="0.25">
      <c r="B21" s="9" t="s">
        <v>77</v>
      </c>
      <c r="C21" s="9">
        <f ca="1">COUNTIF('Cronograma + Diagrama de Gantt'!K:K,'Tarefas Atrasadas'!B21)</f>
        <v>0</v>
      </c>
      <c r="H21" s="68" t="s">
        <v>29</v>
      </c>
      <c r="I21" s="71" t="s">
        <v>4</v>
      </c>
      <c r="J21" s="69">
        <v>42078</v>
      </c>
      <c r="K21" s="73">
        <v>42080</v>
      </c>
      <c r="L21" s="74">
        <v>0</v>
      </c>
      <c r="M21" s="71" t="s">
        <v>66</v>
      </c>
      <c r="N21" s="76">
        <v>3</v>
      </c>
    </row>
    <row r="22" spans="2:14" x14ac:dyDescent="0.25">
      <c r="B22" s="9" t="s">
        <v>79</v>
      </c>
      <c r="C22" s="9">
        <f ca="1">COUNTIF('Cronograma + Diagrama de Gantt'!K:K,'Tarefas Atrasadas'!B22)</f>
        <v>18</v>
      </c>
      <c r="H22" s="68" t="s">
        <v>37</v>
      </c>
      <c r="I22" s="71" t="s">
        <v>31</v>
      </c>
      <c r="J22" s="69">
        <v>42078</v>
      </c>
      <c r="K22" s="69">
        <v>42080</v>
      </c>
      <c r="L22" s="70">
        <v>0</v>
      </c>
      <c r="M22" s="71" t="s">
        <v>66</v>
      </c>
      <c r="N22" s="76">
        <v>3</v>
      </c>
    </row>
    <row r="23" spans="2:14" x14ac:dyDescent="0.25">
      <c r="B23" s="9" t="s">
        <v>80</v>
      </c>
      <c r="C23" s="9">
        <f ca="1">COUNTIF('Cronograma + Diagrama de Gantt'!K:K,'Tarefas Atrasadas'!B23)</f>
        <v>12</v>
      </c>
      <c r="H23" s="68" t="s">
        <v>38</v>
      </c>
      <c r="I23" s="71" t="s">
        <v>32</v>
      </c>
      <c r="J23" s="69">
        <v>42078</v>
      </c>
      <c r="K23" s="73">
        <v>42081</v>
      </c>
      <c r="L23" s="74">
        <v>0.01</v>
      </c>
      <c r="M23" s="71" t="s">
        <v>66</v>
      </c>
      <c r="N23" s="76">
        <v>4</v>
      </c>
    </row>
    <row r="24" spans="2:14" x14ac:dyDescent="0.25">
      <c r="H24" s="68" t="s">
        <v>39</v>
      </c>
      <c r="I24" s="71" t="s">
        <v>9</v>
      </c>
      <c r="J24" s="69">
        <v>42078</v>
      </c>
      <c r="K24" s="73">
        <v>42082</v>
      </c>
      <c r="L24" s="74">
        <v>0.8</v>
      </c>
      <c r="M24" s="71" t="s">
        <v>66</v>
      </c>
      <c r="N24" s="76">
        <v>5</v>
      </c>
    </row>
    <row r="25" spans="2:14" x14ac:dyDescent="0.25">
      <c r="H25" s="68" t="s">
        <v>40</v>
      </c>
      <c r="I25" s="71" t="s">
        <v>2</v>
      </c>
      <c r="J25" s="69">
        <v>42078</v>
      </c>
      <c r="K25" s="73">
        <v>42079</v>
      </c>
      <c r="L25" s="74">
        <v>0</v>
      </c>
      <c r="M25" s="71" t="s">
        <v>66</v>
      </c>
      <c r="N25" s="76">
        <v>2</v>
      </c>
    </row>
    <row r="26" spans="2:14" x14ac:dyDescent="0.25">
      <c r="H26" s="68" t="s">
        <v>41</v>
      </c>
      <c r="I26" s="71" t="s">
        <v>34</v>
      </c>
      <c r="J26" s="69">
        <v>42078</v>
      </c>
      <c r="K26" s="73">
        <v>42078</v>
      </c>
      <c r="L26" s="70">
        <v>0</v>
      </c>
      <c r="M26" s="71" t="s">
        <v>66</v>
      </c>
      <c r="N26" s="76">
        <v>1</v>
      </c>
    </row>
    <row r="27" spans="2:14" x14ac:dyDescent="0.25">
      <c r="H27" s="68" t="s">
        <v>43</v>
      </c>
      <c r="I27" s="71" t="s">
        <v>35</v>
      </c>
      <c r="J27" s="69">
        <v>42078</v>
      </c>
      <c r="K27" s="73">
        <v>42082</v>
      </c>
      <c r="L27" s="70">
        <v>0</v>
      </c>
      <c r="M27" s="71" t="s">
        <v>66</v>
      </c>
      <c r="N27" s="76">
        <v>5</v>
      </c>
    </row>
    <row r="28" spans="2:14" x14ac:dyDescent="0.25">
      <c r="H28" s="68" t="s">
        <v>44</v>
      </c>
      <c r="I28" s="71" t="s">
        <v>36</v>
      </c>
      <c r="J28" s="69">
        <v>42078</v>
      </c>
      <c r="K28" s="73">
        <v>42085</v>
      </c>
      <c r="L28" s="74">
        <v>0.44</v>
      </c>
      <c r="M28" s="71" t="s">
        <v>66</v>
      </c>
      <c r="N28" s="76">
        <v>8</v>
      </c>
    </row>
    <row r="29" spans="2:14" x14ac:dyDescent="0.25">
      <c r="H29" s="68" t="s">
        <v>12</v>
      </c>
      <c r="I29" s="71" t="s">
        <v>9</v>
      </c>
      <c r="J29" s="69">
        <v>42078</v>
      </c>
      <c r="K29" s="73">
        <v>42084</v>
      </c>
      <c r="L29" s="74">
        <v>0</v>
      </c>
      <c r="M29" s="71" t="s">
        <v>66</v>
      </c>
      <c r="N29" s="76">
        <v>7</v>
      </c>
    </row>
    <row r="30" spans="2:14" x14ac:dyDescent="0.25">
      <c r="H30" s="68" t="s">
        <v>42</v>
      </c>
      <c r="I30" s="71" t="s">
        <v>2</v>
      </c>
      <c r="J30" s="69">
        <v>42078</v>
      </c>
      <c r="K30" s="73">
        <v>42081</v>
      </c>
      <c r="L30" s="74">
        <v>0.12</v>
      </c>
      <c r="M30" s="71" t="s">
        <v>66</v>
      </c>
      <c r="N30" s="76">
        <v>4</v>
      </c>
    </row>
    <row r="31" spans="2:14" x14ac:dyDescent="0.25">
      <c r="H31" s="68" t="s">
        <v>47</v>
      </c>
      <c r="I31" s="71" t="s">
        <v>46</v>
      </c>
      <c r="J31" s="69">
        <v>42078</v>
      </c>
      <c r="K31" s="73">
        <v>42085</v>
      </c>
      <c r="L31" s="74">
        <v>0</v>
      </c>
      <c r="M31" s="71" t="s">
        <v>66</v>
      </c>
      <c r="N31" s="76">
        <v>8</v>
      </c>
    </row>
    <row r="32" spans="2:14" x14ac:dyDescent="0.25">
      <c r="H32" s="68" t="s">
        <v>48</v>
      </c>
      <c r="I32" s="8" t="s">
        <v>46</v>
      </c>
      <c r="J32" s="69">
        <v>42078</v>
      </c>
      <c r="K32" s="69">
        <v>42085</v>
      </c>
      <c r="L32" s="70">
        <v>0</v>
      </c>
      <c r="M32" s="71" t="s">
        <v>66</v>
      </c>
      <c r="N32" s="76">
        <v>8</v>
      </c>
    </row>
    <row r="33" spans="8:14" x14ac:dyDescent="0.25">
      <c r="H33" s="71" t="s">
        <v>20</v>
      </c>
      <c r="I33" s="71" t="s">
        <v>83</v>
      </c>
      <c r="J33" s="72">
        <v>42078</v>
      </c>
      <c r="K33" s="73">
        <v>42105</v>
      </c>
      <c r="L33" s="74">
        <v>0.5</v>
      </c>
      <c r="M33" s="71" t="s">
        <v>66</v>
      </c>
      <c r="N33" s="77">
        <v>28</v>
      </c>
    </row>
    <row r="34" spans="8:14" x14ac:dyDescent="0.25">
      <c r="H34" s="64"/>
      <c r="I34" s="64"/>
      <c r="J34" s="64"/>
      <c r="K34" s="64"/>
      <c r="L34" s="64"/>
      <c r="M34" s="64"/>
      <c r="N34" s="64"/>
    </row>
    <row r="35" spans="8:14" x14ac:dyDescent="0.25">
      <c r="H35" s="64"/>
      <c r="I35" s="64"/>
      <c r="J35" s="64"/>
      <c r="K35" s="64"/>
      <c r="L35" s="64"/>
      <c r="M35" s="64"/>
      <c r="N35" s="64"/>
    </row>
    <row r="36" spans="8:14" x14ac:dyDescent="0.25">
      <c r="H36" s="64"/>
      <c r="I36" s="64"/>
      <c r="J36" s="64"/>
      <c r="K36" s="64"/>
      <c r="L36" s="64"/>
      <c r="M36" s="64"/>
      <c r="N36" s="64"/>
    </row>
    <row r="37" spans="8:14" x14ac:dyDescent="0.25">
      <c r="H37" s="64"/>
      <c r="I37" s="64"/>
      <c r="J37" s="64"/>
      <c r="K37" s="64"/>
      <c r="L37" s="64"/>
      <c r="M37" s="64"/>
      <c r="N37" s="64"/>
    </row>
    <row r="38" spans="8:14" x14ac:dyDescent="0.25">
      <c r="H38" s="64"/>
      <c r="I38" s="64"/>
      <c r="J38" s="64"/>
      <c r="K38" s="64"/>
      <c r="L38" s="64"/>
      <c r="M38" s="64"/>
      <c r="N38" s="64"/>
    </row>
    <row r="39" spans="8:14" x14ac:dyDescent="0.25">
      <c r="H39" s="64"/>
      <c r="I39" s="64"/>
      <c r="J39" s="64"/>
      <c r="K39" s="64"/>
      <c r="L39" s="64"/>
      <c r="M39" s="64"/>
      <c r="N39" s="64"/>
    </row>
    <row r="40" spans="8:14" x14ac:dyDescent="0.25">
      <c r="H40" s="64"/>
      <c r="I40" s="64"/>
      <c r="J40" s="64"/>
      <c r="K40" s="64"/>
      <c r="L40" s="64"/>
      <c r="M40" s="64"/>
      <c r="N40" s="64"/>
    </row>
    <row r="41" spans="8:14" x14ac:dyDescent="0.25">
      <c r="H41" s="64"/>
      <c r="I41" s="64"/>
      <c r="J41" s="64"/>
      <c r="K41" s="64"/>
      <c r="L41" s="64"/>
      <c r="M41" s="64"/>
      <c r="N41" s="64"/>
    </row>
    <row r="42" spans="8:14" x14ac:dyDescent="0.25">
      <c r="H42" s="64"/>
      <c r="I42" s="64"/>
      <c r="J42" s="64"/>
      <c r="K42" s="64"/>
      <c r="L42" s="64"/>
      <c r="M42" s="64"/>
      <c r="N42" s="64"/>
    </row>
    <row r="43" spans="8:14" x14ac:dyDescent="0.25">
      <c r="H43" s="64"/>
      <c r="I43" s="64"/>
      <c r="J43" s="64"/>
      <c r="K43" s="64"/>
      <c r="L43" s="64"/>
      <c r="M43" s="64"/>
      <c r="N43" s="64"/>
    </row>
    <row r="44" spans="8:14" x14ac:dyDescent="0.25">
      <c r="H44" s="64"/>
      <c r="I44" s="64"/>
      <c r="J44" s="64"/>
      <c r="K44" s="64"/>
      <c r="L44" s="64"/>
      <c r="M44" s="64"/>
      <c r="N44" s="64"/>
    </row>
    <row r="45" spans="8:14" x14ac:dyDescent="0.25">
      <c r="H45" s="64"/>
      <c r="I45" s="64"/>
      <c r="J45" s="64"/>
      <c r="K45" s="64"/>
      <c r="L45" s="64"/>
      <c r="M45" s="64"/>
      <c r="N45" s="64"/>
    </row>
    <row r="46" spans="8:14" x14ac:dyDescent="0.25">
      <c r="H46" s="64"/>
      <c r="I46" s="64"/>
      <c r="J46" s="64"/>
      <c r="K46" s="64"/>
      <c r="L46" s="64"/>
      <c r="M46" s="64"/>
      <c r="N46" s="64"/>
    </row>
    <row r="47" spans="8:14" x14ac:dyDescent="0.25">
      <c r="H47" s="64"/>
      <c r="I47" s="64"/>
      <c r="J47" s="64"/>
      <c r="K47" s="64"/>
      <c r="L47" s="64"/>
      <c r="M47" s="64"/>
      <c r="N47" s="64"/>
    </row>
    <row r="48" spans="8:14" x14ac:dyDescent="0.25">
      <c r="H48" s="64"/>
      <c r="I48" s="64"/>
      <c r="J48" s="64"/>
      <c r="K48" s="64"/>
      <c r="L48" s="64"/>
      <c r="M48" s="64"/>
      <c r="N48" s="64"/>
    </row>
    <row r="49" spans="8:14" x14ac:dyDescent="0.25">
      <c r="H49" s="64"/>
      <c r="I49" s="64"/>
      <c r="J49" s="64"/>
      <c r="K49" s="64"/>
      <c r="L49" s="64"/>
      <c r="M49" s="64"/>
      <c r="N49" s="64"/>
    </row>
    <row r="50" spans="8:14" x14ac:dyDescent="0.25">
      <c r="H50" s="64"/>
      <c r="I50" s="64"/>
      <c r="J50" s="64"/>
      <c r="K50" s="64"/>
      <c r="L50" s="64"/>
      <c r="M50" s="64"/>
      <c r="N50" s="64"/>
    </row>
    <row r="51" spans="8:14" x14ac:dyDescent="0.25">
      <c r="H51" s="64"/>
      <c r="I51" s="64"/>
      <c r="J51" s="64"/>
      <c r="K51" s="64"/>
      <c r="L51" s="64"/>
      <c r="M51" s="64"/>
      <c r="N51" s="64"/>
    </row>
    <row r="52" spans="8:14" x14ac:dyDescent="0.25">
      <c r="H52" s="64"/>
      <c r="I52" s="64"/>
      <c r="J52" s="64"/>
      <c r="K52" s="64"/>
      <c r="L52" s="64"/>
      <c r="M52" s="64"/>
      <c r="N52" s="64"/>
    </row>
    <row r="53" spans="8:14" x14ac:dyDescent="0.25">
      <c r="H53" s="64"/>
      <c r="I53" s="64"/>
      <c r="J53" s="64"/>
      <c r="K53" s="64"/>
      <c r="L53" s="64"/>
      <c r="M53" s="64"/>
      <c r="N53" s="64"/>
    </row>
  </sheetData>
  <pageMargins left="0.511811024" right="0.511811024" top="0.78740157499999996" bottom="0.78740157499999996" header="0.31496062000000002" footer="0.31496062000000002"/>
  <pageSetup paperSize="9" scale="80" orientation="landscape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topLeftCell="A2" zoomScale="70" zoomScaleNormal="70" workbookViewId="0">
      <selection activeCell="K60" sqref="K60"/>
    </sheetView>
  </sheetViews>
  <sheetFormatPr defaultRowHeight="15" x14ac:dyDescent="0.25"/>
  <cols>
    <col min="1" max="1" width="7.75" bestFit="1" customWidth="1"/>
    <col min="2" max="2" width="17.75" bestFit="1" customWidth="1"/>
    <col min="3" max="3" width="23.875" bestFit="1" customWidth="1"/>
    <col min="4" max="4" width="20.25" bestFit="1" customWidth="1"/>
    <col min="5" max="10" width="0" hidden="1" customWidth="1"/>
    <col min="11" max="23" width="22.625" bestFit="1" customWidth="1"/>
    <col min="24" max="24" width="10" bestFit="1" customWidth="1"/>
  </cols>
  <sheetData>
    <row r="1" spans="1:4" hidden="1" x14ac:dyDescent="0.25"/>
    <row r="2" spans="1:4" x14ac:dyDescent="0.25">
      <c r="A2" s="11" t="s">
        <v>81</v>
      </c>
      <c r="B2" s="11" t="s">
        <v>59</v>
      </c>
      <c r="C2" s="11" t="s">
        <v>82</v>
      </c>
      <c r="D2" s="11" t="s">
        <v>52</v>
      </c>
    </row>
    <row r="3" spans="1:4" x14ac:dyDescent="0.25">
      <c r="A3" s="60" t="s">
        <v>10</v>
      </c>
      <c r="B3" s="61">
        <v>42083</v>
      </c>
      <c r="C3" s="60">
        <v>6</v>
      </c>
      <c r="D3" s="60">
        <v>20</v>
      </c>
    </row>
    <row r="4" spans="1:4" x14ac:dyDescent="0.25">
      <c r="A4" s="60" t="s">
        <v>13</v>
      </c>
      <c r="B4" s="61">
        <v>42081</v>
      </c>
      <c r="C4" s="60">
        <v>4</v>
      </c>
      <c r="D4" s="60">
        <v>5</v>
      </c>
    </row>
    <row r="5" spans="1:4" x14ac:dyDescent="0.25">
      <c r="A5" s="60" t="s">
        <v>19</v>
      </c>
      <c r="B5" s="61">
        <v>42085</v>
      </c>
      <c r="C5" s="60">
        <v>8</v>
      </c>
      <c r="D5" s="60">
        <v>6</v>
      </c>
    </row>
    <row r="6" spans="1:4" x14ac:dyDescent="0.25">
      <c r="A6" s="60" t="s">
        <v>14</v>
      </c>
      <c r="B6" s="61">
        <v>42079</v>
      </c>
      <c r="C6" s="60">
        <v>2</v>
      </c>
      <c r="D6" s="60">
        <v>20</v>
      </c>
    </row>
    <row r="7" spans="1:4" x14ac:dyDescent="0.25">
      <c r="A7" s="60" t="s">
        <v>15</v>
      </c>
      <c r="B7" s="61">
        <v>42081</v>
      </c>
      <c r="C7" s="60">
        <v>4</v>
      </c>
      <c r="D7" s="60">
        <v>3</v>
      </c>
    </row>
    <row r="8" spans="1:4" x14ac:dyDescent="0.25">
      <c r="A8" s="60" t="s">
        <v>11</v>
      </c>
      <c r="B8" s="61">
        <v>42079</v>
      </c>
      <c r="C8" s="60">
        <v>2</v>
      </c>
      <c r="D8" s="60">
        <v>5</v>
      </c>
    </row>
    <row r="9" spans="1:4" x14ac:dyDescent="0.25">
      <c r="A9" s="60" t="s">
        <v>26</v>
      </c>
      <c r="B9" s="61">
        <v>42079</v>
      </c>
      <c r="C9" s="63">
        <v>2</v>
      </c>
      <c r="D9" s="60">
        <v>6</v>
      </c>
    </row>
    <row r="10" spans="1:4" x14ac:dyDescent="0.25">
      <c r="A10" s="60" t="s">
        <v>27</v>
      </c>
      <c r="B10" s="61">
        <v>42082</v>
      </c>
      <c r="C10" s="60">
        <v>5</v>
      </c>
      <c r="D10" s="60">
        <v>7</v>
      </c>
    </row>
    <row r="11" spans="1:4" x14ac:dyDescent="0.25">
      <c r="A11" s="60" t="s">
        <v>28</v>
      </c>
      <c r="B11" s="61">
        <v>42078</v>
      </c>
      <c r="C11" s="60">
        <v>1</v>
      </c>
      <c r="D11" s="60">
        <v>8</v>
      </c>
    </row>
    <row r="12" spans="1:4" x14ac:dyDescent="0.25">
      <c r="A12" s="60" t="s">
        <v>29</v>
      </c>
      <c r="B12" s="61">
        <v>42080</v>
      </c>
      <c r="C12" s="60">
        <v>3</v>
      </c>
      <c r="D12" s="60">
        <v>3</v>
      </c>
    </row>
    <row r="13" spans="1:4" x14ac:dyDescent="0.25">
      <c r="A13" s="60" t="s">
        <v>37</v>
      </c>
      <c r="B13" s="61">
        <v>42080</v>
      </c>
      <c r="C13" s="63">
        <v>3</v>
      </c>
      <c r="D13" s="60">
        <v>1</v>
      </c>
    </row>
    <row r="14" spans="1:4" x14ac:dyDescent="0.25">
      <c r="A14" s="60" t="s">
        <v>38</v>
      </c>
      <c r="B14" s="61">
        <v>42081</v>
      </c>
      <c r="C14" s="60">
        <v>4</v>
      </c>
      <c r="D14" s="60">
        <v>5</v>
      </c>
    </row>
    <row r="15" spans="1:4" x14ac:dyDescent="0.25">
      <c r="A15" s="60" t="s">
        <v>39</v>
      </c>
      <c r="B15" s="61">
        <v>42082</v>
      </c>
      <c r="C15" s="60">
        <v>5</v>
      </c>
      <c r="D15" s="60">
        <v>3</v>
      </c>
    </row>
    <row r="16" spans="1:4" x14ac:dyDescent="0.25">
      <c r="A16" s="60" t="s">
        <v>40</v>
      </c>
      <c r="B16" s="61">
        <v>42079</v>
      </c>
      <c r="C16" s="60">
        <v>2</v>
      </c>
      <c r="D16" s="60">
        <v>5</v>
      </c>
    </row>
    <row r="17" spans="1:4" x14ac:dyDescent="0.25">
      <c r="A17" s="60" t="s">
        <v>41</v>
      </c>
      <c r="B17" s="61">
        <v>42078</v>
      </c>
      <c r="C17" s="60">
        <v>1</v>
      </c>
      <c r="D17" s="60">
        <v>5</v>
      </c>
    </row>
    <row r="18" spans="1:4" x14ac:dyDescent="0.25">
      <c r="A18" s="60" t="s">
        <v>43</v>
      </c>
      <c r="B18" s="61">
        <v>42082</v>
      </c>
      <c r="C18" s="60">
        <v>5</v>
      </c>
      <c r="D18" s="60">
        <v>6</v>
      </c>
    </row>
    <row r="19" spans="1:4" x14ac:dyDescent="0.25">
      <c r="A19" s="60" t="s">
        <v>44</v>
      </c>
      <c r="B19" s="61">
        <v>42085</v>
      </c>
      <c r="C19" s="60">
        <v>8</v>
      </c>
      <c r="D19" s="60">
        <v>2</v>
      </c>
    </row>
    <row r="20" spans="1:4" x14ac:dyDescent="0.25">
      <c r="A20" s="60" t="s">
        <v>12</v>
      </c>
      <c r="B20" s="61">
        <v>42084</v>
      </c>
      <c r="C20" s="60">
        <v>7</v>
      </c>
      <c r="D20" s="60">
        <v>3</v>
      </c>
    </row>
    <row r="21" spans="1:4" x14ac:dyDescent="0.25">
      <c r="A21" s="60" t="s">
        <v>42</v>
      </c>
      <c r="B21" s="61">
        <v>42081</v>
      </c>
      <c r="C21" s="60">
        <v>4</v>
      </c>
      <c r="D21" s="60">
        <v>8</v>
      </c>
    </row>
    <row r="22" spans="1:4" x14ac:dyDescent="0.25">
      <c r="A22" s="60" t="s">
        <v>47</v>
      </c>
      <c r="B22" s="61">
        <v>42085</v>
      </c>
      <c r="C22" s="60">
        <v>8</v>
      </c>
      <c r="D22" s="60">
        <v>5</v>
      </c>
    </row>
    <row r="23" spans="1:4" x14ac:dyDescent="0.25">
      <c r="A23" s="60" t="s">
        <v>48</v>
      </c>
      <c r="B23" s="61">
        <v>42085</v>
      </c>
      <c r="C23" s="63">
        <v>8</v>
      </c>
      <c r="D23" s="60">
        <v>5</v>
      </c>
    </row>
    <row r="24" spans="1:4" x14ac:dyDescent="0.25">
      <c r="A24" s="60" t="s">
        <v>20</v>
      </c>
      <c r="B24" s="61">
        <v>42105</v>
      </c>
      <c r="C24" s="60">
        <v>28</v>
      </c>
      <c r="D24" s="60">
        <v>30</v>
      </c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Cronograma + Diagrama de Gantt</vt:lpstr>
      <vt:lpstr>Visão Geral do Projeto</vt:lpstr>
      <vt:lpstr>Tarefas Atrasadas</vt:lpstr>
      <vt:lpstr>Curva S - Prazo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2015-03-24T14:22:37Z</dcterms:created>
  <dcterms:modified xsi:type="dcterms:W3CDTF">2022-04-04T22:53:32Z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