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icius\OneDrive\DIO Nuvem\"/>
    </mc:Choice>
  </mc:AlternateContent>
  <bookViews>
    <workbookView xWindow="0" yWindow="0" windowWidth="11430" windowHeight="4485" activeTab="3"/>
  </bookViews>
  <sheets>
    <sheet name="Contas" sheetId="1" r:id="rId1"/>
    <sheet name="Controller" sheetId="3" r:id="rId2"/>
    <sheet name="Caixinha" sheetId="5" r:id="rId3"/>
    <sheet name="DashBoard" sheetId="4" r:id="rId4"/>
  </sheets>
  <definedNames>
    <definedName name="SegmentaçãodeDados_Categoria">#N/A</definedName>
    <definedName name="SegmentaçãodeDados_Mês">#N/A</definedName>
  </definedNames>
  <calcPr calcId="162913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F26" i="1" l="1"/>
  <c r="F24" i="1"/>
  <c r="F16" i="1"/>
  <c r="F17" i="1"/>
  <c r="F15" i="1"/>
  <c r="F11" i="1"/>
  <c r="F9" i="1"/>
</calcChain>
</file>

<file path=xl/sharedStrings.xml><?xml version="1.0" encoding="utf-8"?>
<sst xmlns="http://schemas.openxmlformats.org/spreadsheetml/2006/main" count="213" uniqueCount="75">
  <si>
    <t>Data</t>
  </si>
  <si>
    <t>Tipo</t>
  </si>
  <si>
    <t>Categoria</t>
  </si>
  <si>
    <t>Descrição</t>
  </si>
  <si>
    <t xml:space="preserve">Valor </t>
  </si>
  <si>
    <t>Operação Bancária</t>
  </si>
  <si>
    <t>Status</t>
  </si>
  <si>
    <t>Entrada</t>
  </si>
  <si>
    <t>Transferência</t>
  </si>
  <si>
    <t>Recebido</t>
  </si>
  <si>
    <t>SAÍDA</t>
  </si>
  <si>
    <t>ALIMENTAÇÃO</t>
  </si>
  <si>
    <t>Supermercado</t>
  </si>
  <si>
    <t>CRÉDITO</t>
  </si>
  <si>
    <t>PAGO</t>
  </si>
  <si>
    <t>FARMÁCIA</t>
  </si>
  <si>
    <t>BOLO</t>
  </si>
  <si>
    <t>SEGURO</t>
  </si>
  <si>
    <t>ESTACIONAMENTO</t>
  </si>
  <si>
    <t>OFICINA</t>
  </si>
  <si>
    <t>ACADEMIA</t>
  </si>
  <si>
    <t>ACAL</t>
  </si>
  <si>
    <t>SAÍDAS</t>
  </si>
  <si>
    <t>UBER</t>
  </si>
  <si>
    <t>DOAÇÃO</t>
  </si>
  <si>
    <t>UNIFATECIE</t>
  </si>
  <si>
    <t>PSBS</t>
  </si>
  <si>
    <t>PRO FORCE</t>
  </si>
  <si>
    <t>HAPVIDA</t>
  </si>
  <si>
    <t>CONDOMINIO</t>
  </si>
  <si>
    <t>FINANCIAMENTO</t>
  </si>
  <si>
    <t>ENEL</t>
  </si>
  <si>
    <t>WIFI</t>
  </si>
  <si>
    <t>LICENCIAMENTO</t>
  </si>
  <si>
    <t>TIM</t>
  </si>
  <si>
    <t>NETFLIX</t>
  </si>
  <si>
    <t>ENTRETENIMENTO</t>
  </si>
  <si>
    <t>EDUCAÇÃO</t>
  </si>
  <si>
    <t>SAÚDE</t>
  </si>
  <si>
    <t>CASA</t>
  </si>
  <si>
    <t>AULAS</t>
  </si>
  <si>
    <t>COMBUSTÍVEL</t>
  </si>
  <si>
    <t>ELETRÕNICOS</t>
  </si>
  <si>
    <t>BOA VONTADE</t>
  </si>
  <si>
    <t>ANIVERSARIO</t>
  </si>
  <si>
    <t>TRANSPORTE</t>
  </si>
  <si>
    <t>SAÍDAS EM GERAL</t>
  </si>
  <si>
    <t>TUBULAÇÃO DO GÁS</t>
  </si>
  <si>
    <t>PRESENTES</t>
  </si>
  <si>
    <t>SEGURO CARTÃO</t>
  </si>
  <si>
    <t>PADARIA</t>
  </si>
  <si>
    <t>GASTOS DIVERSOS</t>
  </si>
  <si>
    <t>RAÇÃO E INTERNAMENTOS</t>
  </si>
  <si>
    <t>PLANO INT.MÓVEL</t>
  </si>
  <si>
    <t>PETS</t>
  </si>
  <si>
    <t>PIX</t>
  </si>
  <si>
    <t>Total Geral</t>
  </si>
  <si>
    <t>Rótulos de Linha</t>
  </si>
  <si>
    <t>(Tudo)</t>
  </si>
  <si>
    <t xml:space="preserve">Soma de Valor </t>
  </si>
  <si>
    <t>RENDA FIXA</t>
  </si>
  <si>
    <t>SALÁRIO</t>
  </si>
  <si>
    <t>Automático</t>
  </si>
  <si>
    <t>SALARIO A</t>
  </si>
  <si>
    <t>SALARIO V</t>
  </si>
  <si>
    <t>RENDIMENTO V</t>
  </si>
  <si>
    <t>RENDIMENTO A</t>
  </si>
  <si>
    <t>Mês</t>
  </si>
  <si>
    <t>Soma de Mês</t>
  </si>
  <si>
    <t>Data de Lançamento</t>
  </si>
  <si>
    <t>Depósito Reservado</t>
  </si>
  <si>
    <t>Total Reservado</t>
  </si>
  <si>
    <t>Meta de Reserva</t>
  </si>
  <si>
    <t>SOMENTE A</t>
  </si>
  <si>
    <t>SOMENTE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</si>
</sst>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1" fontId="1" fillId="2" borderId="0" xfId="0" applyNumberFormat="1" applyFont="1" applyFill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164" formatCode="&quot;R$&quot;\ #,##0.00"/>
    </dxf>
    <dxf>
      <numFmt numFmtId="1" formatCode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2" defaultTableStyle="TableStyleMedium2" defaultPivotStyle="PivotStyleLight16">
    <tableStyle name="MyStyle" pivot="0" table="0" count="10">
      <tableStyleElement type="wholeTable" dxfId="10"/>
      <tableStyleElement type="headerRow" dxfId="9"/>
    </tableStyle>
    <tableStyle name="SlicerStyleDark2 2" pivot="0" table="0" count="10">
      <tableStyleElement type="wholeTable" dxfId="8"/>
      <tableStyleElement type="headerRow" dxfId="7"/>
    </tableStyle>
  </tableStyles>
  <colors>
    <mruColors>
      <color rgb="FFFFFFFF"/>
      <color rgb="FF3333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33330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Contas!$D$2:$D$34</c:f>
              <c:strCache>
                <c:ptCount val="33"/>
                <c:pt idx="0">
                  <c:v>SALARIO V</c:v>
                </c:pt>
                <c:pt idx="1">
                  <c:v>SALARIO A</c:v>
                </c:pt>
                <c:pt idx="2">
                  <c:v>RENDIMENTO V</c:v>
                </c:pt>
                <c:pt idx="3">
                  <c:v>RENDIMENTO A</c:v>
                </c:pt>
                <c:pt idx="4">
                  <c:v>SOMENTE V</c:v>
                </c:pt>
                <c:pt idx="5">
                  <c:v>SOMENTE A</c:v>
                </c:pt>
                <c:pt idx="6">
                  <c:v>ALIMENTAÇÃO</c:v>
                </c:pt>
                <c:pt idx="7">
                  <c:v>SAÚDE</c:v>
                </c:pt>
                <c:pt idx="8">
                  <c:v>PADARIA</c:v>
                </c:pt>
                <c:pt idx="9">
                  <c:v>SEGURO</c:v>
                </c:pt>
                <c:pt idx="10">
                  <c:v>TRANSPORTE</c:v>
                </c:pt>
                <c:pt idx="11">
                  <c:v>TRANSPORTE</c:v>
                </c:pt>
                <c:pt idx="12">
                  <c:v>ENTRETENIMENTO</c:v>
                </c:pt>
                <c:pt idx="13">
                  <c:v>CASA</c:v>
                </c:pt>
                <c:pt idx="14">
                  <c:v>SAÍDAS</c:v>
                </c:pt>
                <c:pt idx="15">
                  <c:v>TRANSPORTE</c:v>
                </c:pt>
                <c:pt idx="16">
                  <c:v>PRESENTES</c:v>
                </c:pt>
                <c:pt idx="17">
                  <c:v>DOAÇÃO</c:v>
                </c:pt>
                <c:pt idx="18">
                  <c:v>EDUCAÇÃO</c:v>
                </c:pt>
                <c:pt idx="19">
                  <c:v>SAÚDE</c:v>
                </c:pt>
                <c:pt idx="20">
                  <c:v>CASA</c:v>
                </c:pt>
                <c:pt idx="21">
                  <c:v>PSBS</c:v>
                </c:pt>
                <c:pt idx="22">
                  <c:v>TRANSPORTE</c:v>
                </c:pt>
                <c:pt idx="23">
                  <c:v>CASA</c:v>
                </c:pt>
                <c:pt idx="24">
                  <c:v>PETS</c:v>
                </c:pt>
                <c:pt idx="25">
                  <c:v>SAÚDE</c:v>
                </c:pt>
                <c:pt idx="26">
                  <c:v>SAÚDE</c:v>
                </c:pt>
                <c:pt idx="27">
                  <c:v>CASA</c:v>
                </c:pt>
                <c:pt idx="28">
                  <c:v>CASA</c:v>
                </c:pt>
                <c:pt idx="29">
                  <c:v>CASA</c:v>
                </c:pt>
                <c:pt idx="30">
                  <c:v>CASA</c:v>
                </c:pt>
                <c:pt idx="31">
                  <c:v>LICENCIAMENTO</c:v>
                </c:pt>
                <c:pt idx="32">
                  <c:v>PLANO INT.MÓVEL</c:v>
                </c:pt>
              </c:strCache>
            </c:strRef>
          </c:cat>
          <c:val>
            <c:numRef>
              <c:f>Contas!$F$2:$F$34</c:f>
              <c:numCache>
                <c:formatCode>"R$"\ #,##0.00</c:formatCode>
                <c:ptCount val="33"/>
                <c:pt idx="0">
                  <c:v>6800</c:v>
                </c:pt>
                <c:pt idx="1">
                  <c:v>5800</c:v>
                </c:pt>
                <c:pt idx="2">
                  <c:v>240</c:v>
                </c:pt>
                <c:pt idx="3">
                  <c:v>230</c:v>
                </c:pt>
                <c:pt idx="4">
                  <c:v>0</c:v>
                </c:pt>
                <c:pt idx="5">
                  <c:v>284.85000000000002</c:v>
                </c:pt>
                <c:pt idx="6">
                  <c:v>1983.24</c:v>
                </c:pt>
                <c:pt idx="7">
                  <c:v>354.62</c:v>
                </c:pt>
                <c:pt idx="8">
                  <c:v>17</c:v>
                </c:pt>
                <c:pt idx="9">
                  <c:v>47.84</c:v>
                </c:pt>
                <c:pt idx="10">
                  <c:v>11.7</c:v>
                </c:pt>
                <c:pt idx="11">
                  <c:v>48</c:v>
                </c:pt>
                <c:pt idx="12">
                  <c:v>20.9</c:v>
                </c:pt>
                <c:pt idx="13">
                  <c:v>112.48</c:v>
                </c:pt>
                <c:pt idx="14">
                  <c:v>1391.1</c:v>
                </c:pt>
                <c:pt idx="15">
                  <c:v>426.95</c:v>
                </c:pt>
                <c:pt idx="16">
                  <c:v>59.98</c:v>
                </c:pt>
                <c:pt idx="17">
                  <c:v>30</c:v>
                </c:pt>
                <c:pt idx="18">
                  <c:v>59.8</c:v>
                </c:pt>
                <c:pt idx="19">
                  <c:v>200</c:v>
                </c:pt>
                <c:pt idx="20">
                  <c:v>426.09</c:v>
                </c:pt>
                <c:pt idx="21">
                  <c:v>316</c:v>
                </c:pt>
                <c:pt idx="22">
                  <c:v>118.5</c:v>
                </c:pt>
                <c:pt idx="23">
                  <c:v>52</c:v>
                </c:pt>
                <c:pt idx="24">
                  <c:v>472</c:v>
                </c:pt>
                <c:pt idx="25">
                  <c:v>20.92</c:v>
                </c:pt>
                <c:pt idx="26">
                  <c:v>488.65</c:v>
                </c:pt>
                <c:pt idx="27">
                  <c:v>498</c:v>
                </c:pt>
                <c:pt idx="28">
                  <c:v>1080.75</c:v>
                </c:pt>
                <c:pt idx="29">
                  <c:v>143.34</c:v>
                </c:pt>
                <c:pt idx="30">
                  <c:v>60</c:v>
                </c:pt>
                <c:pt idx="31">
                  <c:v>172.5</c:v>
                </c:pt>
                <c:pt idx="3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B55-AB26-74A2B4375BA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Contas!$D$2:$D$34</c:f>
              <c:strCache>
                <c:ptCount val="33"/>
                <c:pt idx="0">
                  <c:v>SALARIO V</c:v>
                </c:pt>
                <c:pt idx="1">
                  <c:v>SALARIO A</c:v>
                </c:pt>
                <c:pt idx="2">
                  <c:v>RENDIMENTO V</c:v>
                </c:pt>
                <c:pt idx="3">
                  <c:v>RENDIMENTO A</c:v>
                </c:pt>
                <c:pt idx="4">
                  <c:v>SOMENTE V</c:v>
                </c:pt>
                <c:pt idx="5">
                  <c:v>SOMENTE A</c:v>
                </c:pt>
                <c:pt idx="6">
                  <c:v>ALIMENTAÇÃO</c:v>
                </c:pt>
                <c:pt idx="7">
                  <c:v>SAÚDE</c:v>
                </c:pt>
                <c:pt idx="8">
                  <c:v>PADARIA</c:v>
                </c:pt>
                <c:pt idx="9">
                  <c:v>SEGURO</c:v>
                </c:pt>
                <c:pt idx="10">
                  <c:v>TRANSPORTE</c:v>
                </c:pt>
                <c:pt idx="11">
                  <c:v>TRANSPORTE</c:v>
                </c:pt>
                <c:pt idx="12">
                  <c:v>ENTRETENIMENTO</c:v>
                </c:pt>
                <c:pt idx="13">
                  <c:v>CASA</c:v>
                </c:pt>
                <c:pt idx="14">
                  <c:v>SAÍDAS</c:v>
                </c:pt>
                <c:pt idx="15">
                  <c:v>TRANSPORTE</c:v>
                </c:pt>
                <c:pt idx="16">
                  <c:v>PRESENTES</c:v>
                </c:pt>
                <c:pt idx="17">
                  <c:v>DOAÇÃO</c:v>
                </c:pt>
                <c:pt idx="18">
                  <c:v>EDUCAÇÃO</c:v>
                </c:pt>
                <c:pt idx="19">
                  <c:v>SAÚDE</c:v>
                </c:pt>
                <c:pt idx="20">
                  <c:v>CASA</c:v>
                </c:pt>
                <c:pt idx="21">
                  <c:v>PSBS</c:v>
                </c:pt>
                <c:pt idx="22">
                  <c:v>TRANSPORTE</c:v>
                </c:pt>
                <c:pt idx="23">
                  <c:v>CASA</c:v>
                </c:pt>
                <c:pt idx="24">
                  <c:v>PETS</c:v>
                </c:pt>
                <c:pt idx="25">
                  <c:v>SAÚDE</c:v>
                </c:pt>
                <c:pt idx="26">
                  <c:v>SAÚDE</c:v>
                </c:pt>
                <c:pt idx="27">
                  <c:v>CASA</c:v>
                </c:pt>
                <c:pt idx="28">
                  <c:v>CASA</c:v>
                </c:pt>
                <c:pt idx="29">
                  <c:v>CASA</c:v>
                </c:pt>
                <c:pt idx="30">
                  <c:v>CASA</c:v>
                </c:pt>
                <c:pt idx="31">
                  <c:v>LICENCIAMENTO</c:v>
                </c:pt>
                <c:pt idx="32">
                  <c:v>PLANO INT.MÓVEL</c:v>
                </c:pt>
              </c:strCache>
            </c:strRef>
          </c:cat>
          <c:val>
            <c:numRef>
              <c:f>Contas!$G$2:$G$34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C-4B55-AB26-74A2B4375BA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Contas!$D$2:$D$34</c:f>
              <c:strCache>
                <c:ptCount val="33"/>
                <c:pt idx="0">
                  <c:v>SALARIO V</c:v>
                </c:pt>
                <c:pt idx="1">
                  <c:v>SALARIO A</c:v>
                </c:pt>
                <c:pt idx="2">
                  <c:v>RENDIMENTO V</c:v>
                </c:pt>
                <c:pt idx="3">
                  <c:v>RENDIMENTO A</c:v>
                </c:pt>
                <c:pt idx="4">
                  <c:v>SOMENTE V</c:v>
                </c:pt>
                <c:pt idx="5">
                  <c:v>SOMENTE A</c:v>
                </c:pt>
                <c:pt idx="6">
                  <c:v>ALIMENTAÇÃO</c:v>
                </c:pt>
                <c:pt idx="7">
                  <c:v>SAÚDE</c:v>
                </c:pt>
                <c:pt idx="8">
                  <c:v>PADARIA</c:v>
                </c:pt>
                <c:pt idx="9">
                  <c:v>SEGURO</c:v>
                </c:pt>
                <c:pt idx="10">
                  <c:v>TRANSPORTE</c:v>
                </c:pt>
                <c:pt idx="11">
                  <c:v>TRANSPORTE</c:v>
                </c:pt>
                <c:pt idx="12">
                  <c:v>ENTRETENIMENTO</c:v>
                </c:pt>
                <c:pt idx="13">
                  <c:v>CASA</c:v>
                </c:pt>
                <c:pt idx="14">
                  <c:v>SAÍDAS</c:v>
                </c:pt>
                <c:pt idx="15">
                  <c:v>TRANSPORTE</c:v>
                </c:pt>
                <c:pt idx="16">
                  <c:v>PRESENTES</c:v>
                </c:pt>
                <c:pt idx="17">
                  <c:v>DOAÇÃO</c:v>
                </c:pt>
                <c:pt idx="18">
                  <c:v>EDUCAÇÃO</c:v>
                </c:pt>
                <c:pt idx="19">
                  <c:v>SAÚDE</c:v>
                </c:pt>
                <c:pt idx="20">
                  <c:v>CASA</c:v>
                </c:pt>
                <c:pt idx="21">
                  <c:v>PSBS</c:v>
                </c:pt>
                <c:pt idx="22">
                  <c:v>TRANSPORTE</c:v>
                </c:pt>
                <c:pt idx="23">
                  <c:v>CASA</c:v>
                </c:pt>
                <c:pt idx="24">
                  <c:v>PETS</c:v>
                </c:pt>
                <c:pt idx="25">
                  <c:v>SAÚDE</c:v>
                </c:pt>
                <c:pt idx="26">
                  <c:v>SAÚDE</c:v>
                </c:pt>
                <c:pt idx="27">
                  <c:v>CASA</c:v>
                </c:pt>
                <c:pt idx="28">
                  <c:v>CASA</c:v>
                </c:pt>
                <c:pt idx="29">
                  <c:v>CASA</c:v>
                </c:pt>
                <c:pt idx="30">
                  <c:v>CASA</c:v>
                </c:pt>
                <c:pt idx="31">
                  <c:v>LICENCIAMENTO</c:v>
                </c:pt>
                <c:pt idx="32">
                  <c:v>PLANO INT.MÓVEL</c:v>
                </c:pt>
              </c:strCache>
            </c:strRef>
          </c:cat>
          <c:val>
            <c:numRef>
              <c:f>Contas!$H$2:$H$34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C-4B55-AB26-74A2B437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5603944"/>
        <c:axId val="395611816"/>
      </c:barChart>
      <c:catAx>
        <c:axId val="3956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1816"/>
        <c:crosses val="autoZero"/>
        <c:auto val="1"/>
        <c:lblAlgn val="ctr"/>
        <c:lblOffset val="100"/>
        <c:noMultiLvlLbl val="0"/>
      </c:catAx>
      <c:valAx>
        <c:axId val="395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Financeira.xlsx]Controller!ENTRADAS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4"/>
        <c:spPr>
          <a:gradFill>
            <a:gsLst>
              <a:gs pos="0">
                <a:schemeClr val="accent6">
                  <a:lumMod val="67000"/>
                </a:schemeClr>
              </a:gs>
              <a:gs pos="66000">
                <a:schemeClr val="accent6">
                  <a:lumMod val="60000"/>
                  <a:lumOff val="40000"/>
                  <a:alpha val="58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559085720369561"/>
          <c:y val="0.25006715947664515"/>
          <c:w val="0.82407793758021652"/>
          <c:h val="0.57932552602650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7000"/>
                  </a:schemeClr>
                </a:gs>
                <a:gs pos="66000">
                  <a:schemeClr val="accent6">
                    <a:lumMod val="60000"/>
                    <a:lumOff val="40000"/>
                    <a:alpha val="58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Controller!$A$33:$A$37</c:f>
              <c:strCache>
                <c:ptCount val="4"/>
                <c:pt idx="0">
                  <c:v>SALARIO V</c:v>
                </c:pt>
                <c:pt idx="1">
                  <c:v>SALARIO A</c:v>
                </c:pt>
                <c:pt idx="2">
                  <c:v>RENDIMENTO V</c:v>
                </c:pt>
                <c:pt idx="3">
                  <c:v>RENDIMENTO A</c:v>
                </c:pt>
              </c:strCache>
            </c:strRef>
          </c:cat>
          <c:val>
            <c:numRef>
              <c:f>Controller!$B$33:$B$37</c:f>
              <c:numCache>
                <c:formatCode>General</c:formatCode>
                <c:ptCount val="4"/>
                <c:pt idx="0">
                  <c:v>6800</c:v>
                </c:pt>
                <c:pt idx="1">
                  <c:v>5800</c:v>
                </c:pt>
                <c:pt idx="2">
                  <c:v>240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7-4B64-B25C-93E8640B8A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216672"/>
        <c:axId val="486213720"/>
      </c:barChart>
      <c:catAx>
        <c:axId val="4862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213720"/>
        <c:crosses val="autoZero"/>
        <c:auto val="1"/>
        <c:lblAlgn val="ctr"/>
        <c:lblOffset val="100"/>
        <c:noMultiLvlLbl val="0"/>
      </c:catAx>
      <c:valAx>
        <c:axId val="486213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621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09232507675676E-2"/>
          <c:y val="0.29917071003846502"/>
          <c:w val="0.88169227120677063"/>
          <c:h val="0.490824628835846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Contas!$D$6:$D$34</c:f>
              <c:strCache>
                <c:ptCount val="29"/>
                <c:pt idx="0">
                  <c:v>SOMENTE V</c:v>
                </c:pt>
                <c:pt idx="1">
                  <c:v>SOMENTE A</c:v>
                </c:pt>
                <c:pt idx="2">
                  <c:v>ALIMENTAÇÃO</c:v>
                </c:pt>
                <c:pt idx="3">
                  <c:v>SAÚDE</c:v>
                </c:pt>
                <c:pt idx="4">
                  <c:v>PADARIA</c:v>
                </c:pt>
                <c:pt idx="5">
                  <c:v>SEGURO</c:v>
                </c:pt>
                <c:pt idx="6">
                  <c:v>TRANSPORTE</c:v>
                </c:pt>
                <c:pt idx="7">
                  <c:v>TRANSPORTE</c:v>
                </c:pt>
                <c:pt idx="8">
                  <c:v>ENTRETENIMENTO</c:v>
                </c:pt>
                <c:pt idx="9">
                  <c:v>CASA</c:v>
                </c:pt>
                <c:pt idx="10">
                  <c:v>SAÍDAS</c:v>
                </c:pt>
                <c:pt idx="11">
                  <c:v>TRANSPORTE</c:v>
                </c:pt>
                <c:pt idx="12">
                  <c:v>PRESENTES</c:v>
                </c:pt>
                <c:pt idx="13">
                  <c:v>DOAÇÃO</c:v>
                </c:pt>
                <c:pt idx="14">
                  <c:v>EDUCAÇÃO</c:v>
                </c:pt>
                <c:pt idx="15">
                  <c:v>SAÚDE</c:v>
                </c:pt>
                <c:pt idx="16">
                  <c:v>CASA</c:v>
                </c:pt>
                <c:pt idx="17">
                  <c:v>PSBS</c:v>
                </c:pt>
                <c:pt idx="18">
                  <c:v>TRANSPORTE</c:v>
                </c:pt>
                <c:pt idx="19">
                  <c:v>CASA</c:v>
                </c:pt>
                <c:pt idx="20">
                  <c:v>PETS</c:v>
                </c:pt>
                <c:pt idx="21">
                  <c:v>SAÚDE</c:v>
                </c:pt>
                <c:pt idx="22">
                  <c:v>SAÚDE</c:v>
                </c:pt>
                <c:pt idx="23">
                  <c:v>CASA</c:v>
                </c:pt>
                <c:pt idx="24">
                  <c:v>CASA</c:v>
                </c:pt>
                <c:pt idx="25">
                  <c:v>CASA</c:v>
                </c:pt>
                <c:pt idx="26">
                  <c:v>CASA</c:v>
                </c:pt>
                <c:pt idx="27">
                  <c:v>LICENCIAMENTO</c:v>
                </c:pt>
                <c:pt idx="28">
                  <c:v>PLANO INT.MÓVEL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Contas!$F$2:$F$34</c15:sqref>
                  </c15:fullRef>
                </c:ext>
              </c:extLst>
              <c:f>Contas!$F$6:$F$34</c:f>
              <c:numCache>
                <c:formatCode>"R$"\ #,##0.00</c:formatCode>
                <c:ptCount val="29"/>
                <c:pt idx="0">
                  <c:v>0</c:v>
                </c:pt>
                <c:pt idx="1">
                  <c:v>284.85000000000002</c:v>
                </c:pt>
                <c:pt idx="2">
                  <c:v>1983.24</c:v>
                </c:pt>
                <c:pt idx="3">
                  <c:v>354.62</c:v>
                </c:pt>
                <c:pt idx="4">
                  <c:v>17</c:v>
                </c:pt>
                <c:pt idx="5">
                  <c:v>47.84</c:v>
                </c:pt>
                <c:pt idx="6">
                  <c:v>11.7</c:v>
                </c:pt>
                <c:pt idx="7">
                  <c:v>48</c:v>
                </c:pt>
                <c:pt idx="8">
                  <c:v>20.9</c:v>
                </c:pt>
                <c:pt idx="9">
                  <c:v>112.48</c:v>
                </c:pt>
                <c:pt idx="10">
                  <c:v>1391.1</c:v>
                </c:pt>
                <c:pt idx="11">
                  <c:v>426.95</c:v>
                </c:pt>
                <c:pt idx="12">
                  <c:v>59.98</c:v>
                </c:pt>
                <c:pt idx="13">
                  <c:v>30</c:v>
                </c:pt>
                <c:pt idx="14">
                  <c:v>59.8</c:v>
                </c:pt>
                <c:pt idx="15">
                  <c:v>200</c:v>
                </c:pt>
                <c:pt idx="16">
                  <c:v>426.09</c:v>
                </c:pt>
                <c:pt idx="17">
                  <c:v>316</c:v>
                </c:pt>
                <c:pt idx="18">
                  <c:v>118.5</c:v>
                </c:pt>
                <c:pt idx="19">
                  <c:v>52</c:v>
                </c:pt>
                <c:pt idx="20">
                  <c:v>472</c:v>
                </c:pt>
                <c:pt idx="21">
                  <c:v>20.92</c:v>
                </c:pt>
                <c:pt idx="22">
                  <c:v>488.65</c:v>
                </c:pt>
                <c:pt idx="23">
                  <c:v>498</c:v>
                </c:pt>
                <c:pt idx="24">
                  <c:v>1080.75</c:v>
                </c:pt>
                <c:pt idx="25">
                  <c:v>143.34</c:v>
                </c:pt>
                <c:pt idx="26">
                  <c:v>60</c:v>
                </c:pt>
                <c:pt idx="27">
                  <c:v>172.5</c:v>
                </c:pt>
                <c:pt idx="2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B92-9761-62E36B85C2F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Contas!$D$6:$D$34</c:f>
              <c:strCache>
                <c:ptCount val="29"/>
                <c:pt idx="0">
                  <c:v>SOMENTE V</c:v>
                </c:pt>
                <c:pt idx="1">
                  <c:v>SOMENTE A</c:v>
                </c:pt>
                <c:pt idx="2">
                  <c:v>ALIMENTAÇÃO</c:v>
                </c:pt>
                <c:pt idx="3">
                  <c:v>SAÚDE</c:v>
                </c:pt>
                <c:pt idx="4">
                  <c:v>PADARIA</c:v>
                </c:pt>
                <c:pt idx="5">
                  <c:v>SEGURO</c:v>
                </c:pt>
                <c:pt idx="6">
                  <c:v>TRANSPORTE</c:v>
                </c:pt>
                <c:pt idx="7">
                  <c:v>TRANSPORTE</c:v>
                </c:pt>
                <c:pt idx="8">
                  <c:v>ENTRETENIMENTO</c:v>
                </c:pt>
                <c:pt idx="9">
                  <c:v>CASA</c:v>
                </c:pt>
                <c:pt idx="10">
                  <c:v>SAÍDAS</c:v>
                </c:pt>
                <c:pt idx="11">
                  <c:v>TRANSPORTE</c:v>
                </c:pt>
                <c:pt idx="12">
                  <c:v>PRESENTES</c:v>
                </c:pt>
                <c:pt idx="13">
                  <c:v>DOAÇÃO</c:v>
                </c:pt>
                <c:pt idx="14">
                  <c:v>EDUCAÇÃO</c:v>
                </c:pt>
                <c:pt idx="15">
                  <c:v>SAÚDE</c:v>
                </c:pt>
                <c:pt idx="16">
                  <c:v>CASA</c:v>
                </c:pt>
                <c:pt idx="17">
                  <c:v>PSBS</c:v>
                </c:pt>
                <c:pt idx="18">
                  <c:v>TRANSPORTE</c:v>
                </c:pt>
                <c:pt idx="19">
                  <c:v>CASA</c:v>
                </c:pt>
                <c:pt idx="20">
                  <c:v>PETS</c:v>
                </c:pt>
                <c:pt idx="21">
                  <c:v>SAÚDE</c:v>
                </c:pt>
                <c:pt idx="22">
                  <c:v>SAÚDE</c:v>
                </c:pt>
                <c:pt idx="23">
                  <c:v>CASA</c:v>
                </c:pt>
                <c:pt idx="24">
                  <c:v>CASA</c:v>
                </c:pt>
                <c:pt idx="25">
                  <c:v>CASA</c:v>
                </c:pt>
                <c:pt idx="26">
                  <c:v>CASA</c:v>
                </c:pt>
                <c:pt idx="27">
                  <c:v>LICENCIAMENTO</c:v>
                </c:pt>
                <c:pt idx="28">
                  <c:v>PLANO INT.MÓVEL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Contas!$G$2:$G$34</c15:sqref>
                  </c15:fullRef>
                </c:ext>
              </c:extLst>
              <c:f>Contas!$G$6:$G$34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6-4B92-9761-62E36B85C2F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Contas!$A$2:$E$34</c15:sqref>
                  </c15:fullRef>
                  <c15:levelRef>
                    <c15:sqref>Contas!$D$2:$D$34</c15:sqref>
                  </c15:levelRef>
                </c:ext>
              </c:extLst>
              <c:f>Contas!$D$6:$D$34</c:f>
              <c:strCache>
                <c:ptCount val="29"/>
                <c:pt idx="0">
                  <c:v>SOMENTE V</c:v>
                </c:pt>
                <c:pt idx="1">
                  <c:v>SOMENTE A</c:v>
                </c:pt>
                <c:pt idx="2">
                  <c:v>ALIMENTAÇÃO</c:v>
                </c:pt>
                <c:pt idx="3">
                  <c:v>SAÚDE</c:v>
                </c:pt>
                <c:pt idx="4">
                  <c:v>PADARIA</c:v>
                </c:pt>
                <c:pt idx="5">
                  <c:v>SEGURO</c:v>
                </c:pt>
                <c:pt idx="6">
                  <c:v>TRANSPORTE</c:v>
                </c:pt>
                <c:pt idx="7">
                  <c:v>TRANSPORTE</c:v>
                </c:pt>
                <c:pt idx="8">
                  <c:v>ENTRETENIMENTO</c:v>
                </c:pt>
                <c:pt idx="9">
                  <c:v>CASA</c:v>
                </c:pt>
                <c:pt idx="10">
                  <c:v>SAÍDAS</c:v>
                </c:pt>
                <c:pt idx="11">
                  <c:v>TRANSPORTE</c:v>
                </c:pt>
                <c:pt idx="12">
                  <c:v>PRESENTES</c:v>
                </c:pt>
                <c:pt idx="13">
                  <c:v>DOAÇÃO</c:v>
                </c:pt>
                <c:pt idx="14">
                  <c:v>EDUCAÇÃO</c:v>
                </c:pt>
                <c:pt idx="15">
                  <c:v>SAÚDE</c:v>
                </c:pt>
                <c:pt idx="16">
                  <c:v>CASA</c:v>
                </c:pt>
                <c:pt idx="17">
                  <c:v>PSBS</c:v>
                </c:pt>
                <c:pt idx="18">
                  <c:v>TRANSPORTE</c:v>
                </c:pt>
                <c:pt idx="19">
                  <c:v>CASA</c:v>
                </c:pt>
                <c:pt idx="20">
                  <c:v>PETS</c:v>
                </c:pt>
                <c:pt idx="21">
                  <c:v>SAÚDE</c:v>
                </c:pt>
                <c:pt idx="22">
                  <c:v>SAÚDE</c:v>
                </c:pt>
                <c:pt idx="23">
                  <c:v>CASA</c:v>
                </c:pt>
                <c:pt idx="24">
                  <c:v>CASA</c:v>
                </c:pt>
                <c:pt idx="25">
                  <c:v>CASA</c:v>
                </c:pt>
                <c:pt idx="26">
                  <c:v>CASA</c:v>
                </c:pt>
                <c:pt idx="27">
                  <c:v>LICENCIAMENTO</c:v>
                </c:pt>
                <c:pt idx="28">
                  <c:v>PLANO INT.MÓVEL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Contas!$H$2:$H$34</c15:sqref>
                  </c15:fullRef>
                </c:ext>
              </c:extLst>
              <c:f>Contas!$H$6:$H$34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6-4B92-9761-62E36B85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"/>
        <c:axId val="395603944"/>
        <c:axId val="395611816"/>
      </c:barChart>
      <c:catAx>
        <c:axId val="3956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1816"/>
        <c:crosses val="autoZero"/>
        <c:auto val="1"/>
        <c:lblAlgn val="ctr"/>
        <c:lblOffset val="100"/>
        <c:noMultiLvlLbl val="0"/>
      </c:catAx>
      <c:valAx>
        <c:axId val="39561181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956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9837388173000914E-2"/>
          <c:w val="0.6574282012613446"/>
          <c:h val="0.8747967800277114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71-41B7-82F1-B50484E3DDC8}"/>
              </c:ext>
            </c:extLst>
          </c:dPt>
          <c:dLbls>
            <c:delete val="1"/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1-41B7-82F1-B50484E3DD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2163624"/>
        <c:axId val="472165592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>
                      <a:lumMod val="59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71-41B7-82F1-B50484E3D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1B7-82F1-B50484E3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575582592"/>
        <c:axId val="575591448"/>
      </c:barChart>
      <c:catAx>
        <c:axId val="472163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2165592"/>
        <c:crosses val="autoZero"/>
        <c:auto val="1"/>
        <c:lblAlgn val="ctr"/>
        <c:lblOffset val="100"/>
        <c:noMultiLvlLbl val="0"/>
      </c:catAx>
      <c:valAx>
        <c:axId val="4721655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2163624"/>
        <c:crosses val="autoZero"/>
        <c:crossBetween val="between"/>
      </c:valAx>
      <c:valAx>
        <c:axId val="57559144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82592"/>
        <c:crosses val="max"/>
        <c:crossBetween val="between"/>
      </c:valAx>
      <c:catAx>
        <c:axId val="57558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591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#Con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28575</xdr:rowOff>
    </xdr:from>
    <xdr:to>
      <xdr:col>10</xdr:col>
      <xdr:colOff>553422</xdr:colOff>
      <xdr:row>34</xdr:row>
      <xdr:rowOff>182505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581025</xdr:colOff>
      <xdr:row>1</xdr:row>
      <xdr:rowOff>1</xdr:rowOff>
    </xdr:from>
    <xdr:to>
      <xdr:col>5</xdr:col>
      <xdr:colOff>1085850</xdr:colOff>
      <xdr:row>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190501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85725</xdr:colOff>
      <xdr:row>0</xdr:row>
      <xdr:rowOff>28575</xdr:rowOff>
    </xdr:from>
    <xdr:to>
      <xdr:col>8</xdr:col>
      <xdr:colOff>257175</xdr:colOff>
      <xdr:row>13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5" y="28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145116</xdr:colOff>
      <xdr:row>14</xdr:row>
      <xdr:rowOff>117101</xdr:rowOff>
    </xdr:from>
    <xdr:ext cx="65" cy="172227"/>
    <xdr:sp macro="" textlink="">
      <xdr:nvSpPr>
        <xdr:cNvPr id="17" name="CaixaDeTexto 16"/>
        <xdr:cNvSpPr txBox="1"/>
      </xdr:nvSpPr>
      <xdr:spPr>
        <a:xfrm>
          <a:off x="6336366" y="28625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427788</xdr:colOff>
      <xdr:row>37</xdr:row>
      <xdr:rowOff>153854</xdr:rowOff>
    </xdr:from>
    <xdr:to>
      <xdr:col>9</xdr:col>
      <xdr:colOff>505693</xdr:colOff>
      <xdr:row>54</xdr:row>
      <xdr:rowOff>18093</xdr:rowOff>
    </xdr:to>
    <xdr:grpSp>
      <xdr:nvGrpSpPr>
        <xdr:cNvPr id="24" name="Agrupar 23"/>
        <xdr:cNvGrpSpPr/>
      </xdr:nvGrpSpPr>
      <xdr:grpSpPr>
        <a:xfrm>
          <a:off x="2223931" y="7202354"/>
          <a:ext cx="4976476" cy="3102739"/>
          <a:chOff x="2232095" y="7854648"/>
          <a:chExt cx="4954705" cy="3103588"/>
        </a:xfrm>
      </xdr:grpSpPr>
      <xdr:grpSp>
        <xdr:nvGrpSpPr>
          <xdr:cNvPr id="20" name="Agrupar 19"/>
          <xdr:cNvGrpSpPr/>
        </xdr:nvGrpSpPr>
        <xdr:grpSpPr>
          <a:xfrm>
            <a:off x="2232095" y="7854648"/>
            <a:ext cx="4954705" cy="3103588"/>
            <a:chOff x="2021424" y="5844312"/>
            <a:chExt cx="5008494" cy="3193235"/>
          </a:xfrm>
        </xdr:grpSpPr>
        <xdr:grpSp>
          <xdr:nvGrpSpPr>
            <xdr:cNvPr id="13" name="Agrupar 12"/>
            <xdr:cNvGrpSpPr/>
          </xdr:nvGrpSpPr>
          <xdr:grpSpPr>
            <a:xfrm>
              <a:off x="2021424" y="5844312"/>
              <a:ext cx="5008494" cy="3193235"/>
              <a:chOff x="2383978" y="4373539"/>
              <a:chExt cx="4984550" cy="3193235"/>
            </a:xfrm>
          </xdr:grpSpPr>
          <xdr:grpSp>
            <xdr:nvGrpSpPr>
              <xdr:cNvPr id="8" name="Agrupar 7"/>
              <xdr:cNvGrpSpPr/>
            </xdr:nvGrpSpPr>
            <xdr:grpSpPr>
              <a:xfrm>
                <a:off x="2383978" y="4373539"/>
                <a:ext cx="4984550" cy="3193235"/>
                <a:chOff x="2372085" y="4304379"/>
                <a:chExt cx="4911656" cy="3102794"/>
              </a:xfrm>
            </xdr:grpSpPr>
            <xdr:sp macro="" textlink="">
              <xdr:nvSpPr>
                <xdr:cNvPr id="4" name="Retângulo Arredondado 3"/>
                <xdr:cNvSpPr/>
              </xdr:nvSpPr>
              <xdr:spPr>
                <a:xfrm>
                  <a:off x="2385886" y="4399278"/>
                  <a:ext cx="4897855" cy="3007895"/>
                </a:xfrm>
                <a:prstGeom prst="roundRect">
                  <a:avLst/>
                </a:prstGeom>
                <a:ln>
                  <a:noFill/>
                </a:ln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Arredondar Retângulo no Mesmo Canto Lateral 5"/>
                <xdr:cNvSpPr/>
              </xdr:nvSpPr>
              <xdr:spPr>
                <a:xfrm>
                  <a:off x="2372085" y="4304379"/>
                  <a:ext cx="4907882" cy="53954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gradFill flip="none" rotWithShape="1">
                  <a:gsLst>
                    <a:gs pos="0">
                      <a:schemeClr val="accent6">
                        <a:lumMod val="67000"/>
                      </a:schemeClr>
                    </a:gs>
                    <a:gs pos="48000">
                      <a:schemeClr val="accent6">
                        <a:lumMod val="97000"/>
                        <a:lumOff val="3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10" name="Gráfico 9"/>
              <xdr:cNvGraphicFramePr>
                <a:graphicFrameLocks/>
              </xdr:cNvGraphicFramePr>
            </xdr:nvGraphicFramePr>
            <xdr:xfrm>
              <a:off x="2491156" y="4650440"/>
              <a:ext cx="4551316" cy="26934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1" name="CaixaDeTexto 10"/>
            <xdr:cNvSpPr txBox="1"/>
          </xdr:nvSpPr>
          <xdr:spPr>
            <a:xfrm>
              <a:off x="2618686" y="5940725"/>
              <a:ext cx="3378299" cy="392206"/>
            </a:xfrm>
            <a:prstGeom prst="rect">
              <a:avLst/>
            </a:prstGeom>
            <a:noFill/>
            <a:ln w="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/>
                <a:t>	</a:t>
              </a:r>
              <a:r>
                <a:rPr lang="pt-BR" sz="1800" baseline="0"/>
                <a:t>     </a:t>
              </a:r>
              <a:r>
                <a:rPr lang="pt-BR" sz="1800">
                  <a:solidFill>
                    <a:schemeClr val="bg1">
                      <a:lumMod val="95000"/>
                    </a:schemeClr>
                  </a:solidFill>
                </a:rPr>
                <a:t>ENTRADAS</a:t>
              </a:r>
              <a:endParaRPr lang="pt-BR" sz="12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xdr:grpSp>
      <xdr:sp macro="" textlink="">
        <xdr:nvSpPr>
          <xdr:cNvPr id="21" name="Seta para Cima 20"/>
          <xdr:cNvSpPr/>
        </xdr:nvSpPr>
        <xdr:spPr>
          <a:xfrm>
            <a:off x="3548771" y="7867709"/>
            <a:ext cx="498570" cy="455210"/>
          </a:xfrm>
          <a:prstGeom prst="upArrow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13607</xdr:colOff>
      <xdr:row>10</xdr:row>
      <xdr:rowOff>108858</xdr:rowOff>
    </xdr:from>
    <xdr:to>
      <xdr:col>1</xdr:col>
      <xdr:colOff>1894</xdr:colOff>
      <xdr:row>17</xdr:row>
      <xdr:rowOff>18190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7" y="2013858"/>
              <a:ext cx="1784430" cy="124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122465</xdr:rowOff>
    </xdr:from>
    <xdr:to>
      <xdr:col>1</xdr:col>
      <xdr:colOff>0</xdr:colOff>
      <xdr:row>30</xdr:row>
      <xdr:rowOff>170090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Categor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60965"/>
              <a:ext cx="179614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360021</xdr:colOff>
      <xdr:row>9</xdr:row>
      <xdr:rowOff>155701</xdr:rowOff>
    </xdr:from>
    <xdr:to>
      <xdr:col>19</xdr:col>
      <xdr:colOff>414057</xdr:colOff>
      <xdr:row>35</xdr:row>
      <xdr:rowOff>89787</xdr:rowOff>
    </xdr:to>
    <xdr:grpSp>
      <xdr:nvGrpSpPr>
        <xdr:cNvPr id="28" name="Agrupar 27"/>
        <xdr:cNvGrpSpPr/>
      </xdr:nvGrpSpPr>
      <xdr:grpSpPr>
        <a:xfrm>
          <a:off x="2156164" y="1870201"/>
          <a:ext cx="11075822" cy="4887086"/>
          <a:chOff x="2150721" y="2387272"/>
          <a:chExt cx="11026836" cy="4887086"/>
        </a:xfrm>
      </xdr:grpSpPr>
      <xdr:grpSp>
        <xdr:nvGrpSpPr>
          <xdr:cNvPr id="26" name="Agrupar 25"/>
          <xdr:cNvGrpSpPr/>
        </xdr:nvGrpSpPr>
        <xdr:grpSpPr>
          <a:xfrm>
            <a:off x="2150721" y="2387272"/>
            <a:ext cx="11026836" cy="4887086"/>
            <a:chOff x="2150721" y="2387272"/>
            <a:chExt cx="11026836" cy="4887086"/>
          </a:xfrm>
        </xdr:grpSpPr>
        <xdr:grpSp>
          <xdr:nvGrpSpPr>
            <xdr:cNvPr id="25" name="Agrupar 24"/>
            <xdr:cNvGrpSpPr/>
          </xdr:nvGrpSpPr>
          <xdr:grpSpPr>
            <a:xfrm>
              <a:off x="2175623" y="2387272"/>
              <a:ext cx="11001934" cy="4887086"/>
              <a:chOff x="2385173" y="329872"/>
              <a:chExt cx="11001934" cy="4887086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2385173" y="530244"/>
                <a:ext cx="10972799" cy="4686714"/>
              </a:xfrm>
              <a:prstGeom prst="roundRect">
                <a:avLst/>
              </a:prstGeom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16" name="Agrupar 15"/>
              <xdr:cNvGrpSpPr/>
            </xdr:nvGrpSpPr>
            <xdr:grpSpPr>
              <a:xfrm>
                <a:off x="2636325" y="329872"/>
                <a:ext cx="10750782" cy="4281511"/>
                <a:chOff x="2107190" y="335475"/>
                <a:chExt cx="8613174" cy="4410379"/>
              </a:xfrm>
            </xdr:grpSpPr>
            <xdr:graphicFrame macro="">
              <xdr:nvGraphicFramePr>
                <xdr:cNvPr id="2" name="Gráfico 1"/>
                <xdr:cNvGraphicFramePr>
                  <a:graphicFrameLocks/>
                </xdr:cNvGraphicFramePr>
              </xdr:nvGraphicFramePr>
              <xdr:xfrm>
                <a:off x="2107190" y="335475"/>
                <a:ext cx="8613174" cy="441037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  <xdr:sp macro="" textlink="">
              <xdr:nvSpPr>
                <xdr:cNvPr id="12" name="CaixaDeTexto 11"/>
                <xdr:cNvSpPr txBox="1"/>
              </xdr:nvSpPr>
              <xdr:spPr>
                <a:xfrm>
                  <a:off x="5852466" y="700368"/>
                  <a:ext cx="2059081" cy="50426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2000">
                      <a:solidFill>
                        <a:schemeClr val="bg1">
                          <a:lumMod val="95000"/>
                        </a:schemeClr>
                      </a:solidFill>
                    </a:rPr>
                    <a:t>SAÍDAS</a:t>
                  </a:r>
                </a:p>
              </xdr:txBody>
            </xdr:sp>
          </xdr:grpSp>
        </xdr:grpSp>
        <xdr:sp macro="" textlink="">
          <xdr:nvSpPr>
            <xdr:cNvPr id="7" name="Arredondar Retângulo no Mesmo Canto Lateral 6"/>
            <xdr:cNvSpPr/>
          </xdr:nvSpPr>
          <xdr:spPr>
            <a:xfrm>
              <a:off x="2150721" y="2553805"/>
              <a:ext cx="10992658" cy="735681"/>
            </a:xfrm>
            <a:prstGeom prst="round2SameRect">
              <a:avLst>
                <a:gd name="adj1" fmla="val 50000"/>
                <a:gd name="adj2" fmla="val 0"/>
              </a:avLst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pt-BR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9" name="Seta para Baixo 18"/>
          <xdr:cNvSpPr/>
        </xdr:nvSpPr>
        <xdr:spPr>
          <a:xfrm>
            <a:off x="6420169" y="2603387"/>
            <a:ext cx="665628" cy="589430"/>
          </a:xfrm>
          <a:prstGeom prst="downArrow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/>
          <xdr:cNvSpPr txBox="1"/>
        </xdr:nvSpPr>
        <xdr:spPr>
          <a:xfrm>
            <a:off x="6629400" y="2628900"/>
            <a:ext cx="2076450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>
                <a:solidFill>
                  <a:schemeClr val="bg1">
                    <a:lumMod val="95000"/>
                  </a:schemeClr>
                </a:solidFill>
              </a:rPr>
              <a:t>SAÍDAS</a:t>
            </a:r>
            <a:endParaRPr lang="pt-BR" sz="20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390720</xdr:colOff>
      <xdr:row>3</xdr:row>
      <xdr:rowOff>20218</xdr:rowOff>
    </xdr:from>
    <xdr:to>
      <xdr:col>19</xdr:col>
      <xdr:colOff>352620</xdr:colOff>
      <xdr:row>8</xdr:row>
      <xdr:rowOff>115468</xdr:rowOff>
    </xdr:to>
    <xdr:grpSp>
      <xdr:nvGrpSpPr>
        <xdr:cNvPr id="40" name="Agrupar 39"/>
        <xdr:cNvGrpSpPr/>
      </xdr:nvGrpSpPr>
      <xdr:grpSpPr>
        <a:xfrm>
          <a:off x="2186863" y="591718"/>
          <a:ext cx="10983686" cy="1047750"/>
          <a:chOff x="2295719" y="156289"/>
          <a:chExt cx="10983686" cy="1047750"/>
        </a:xfrm>
      </xdr:grpSpPr>
      <xdr:grpSp>
        <xdr:nvGrpSpPr>
          <xdr:cNvPr id="39" name="Agrupar 38"/>
          <xdr:cNvGrpSpPr/>
        </xdr:nvGrpSpPr>
        <xdr:grpSpPr>
          <a:xfrm>
            <a:off x="2295719" y="156289"/>
            <a:ext cx="10983686" cy="1047750"/>
            <a:chOff x="2254898" y="142681"/>
            <a:chExt cx="10983686" cy="1047750"/>
          </a:xfrm>
        </xdr:grpSpPr>
        <xdr:sp macro="" textlink="">
          <xdr:nvSpPr>
            <xdr:cNvPr id="30" name="Retângulo 29"/>
            <xdr:cNvSpPr/>
          </xdr:nvSpPr>
          <xdr:spPr>
            <a:xfrm>
              <a:off x="2427514" y="285750"/>
              <a:ext cx="821872" cy="74295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8" name="Agrupar 37"/>
            <xdr:cNvGrpSpPr/>
          </xdr:nvGrpSpPr>
          <xdr:grpSpPr>
            <a:xfrm>
              <a:off x="2254898" y="142681"/>
              <a:ext cx="10983686" cy="1047750"/>
              <a:chOff x="2254898" y="142681"/>
              <a:chExt cx="10983686" cy="1047750"/>
            </a:xfrm>
          </xdr:grpSpPr>
          <xdr:sp macro="" textlink="">
            <xdr:nvSpPr>
              <xdr:cNvPr id="29" name="Retângulo Arredondado 28"/>
              <xdr:cNvSpPr/>
            </xdr:nvSpPr>
            <xdr:spPr>
              <a:xfrm>
                <a:off x="2254898" y="142681"/>
                <a:ext cx="10983686" cy="1047750"/>
              </a:xfrm>
              <a:prstGeom prst="roundRect">
                <a:avLst>
                  <a:gd name="adj" fmla="val 0"/>
                </a:avLst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1" name="CaixaDeTexto 30"/>
              <xdr:cNvSpPr txBox="1"/>
            </xdr:nvSpPr>
            <xdr:spPr>
              <a:xfrm>
                <a:off x="3409562" y="326571"/>
                <a:ext cx="2925535" cy="68424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800"/>
                  <a:t>Olá,</a:t>
                </a:r>
                <a:r>
                  <a:rPr lang="pt-BR" sz="1800" baseline="0"/>
                  <a:t> Vinicius</a:t>
                </a:r>
              </a:p>
              <a:p>
                <a:r>
                  <a:rPr lang="pt-BR" sz="1400" baseline="0">
                    <a:solidFill>
                      <a:schemeClr val="bg2">
                        <a:lumMod val="75000"/>
                      </a:schemeClr>
                    </a:solidFill>
                  </a:rPr>
                  <a:t>Acomapanhamento Financeiro</a:t>
                </a:r>
                <a:endParaRPr lang="pt-BR" sz="1400">
                  <a:solidFill>
                    <a:schemeClr val="bg2">
                      <a:lumMod val="75000"/>
                    </a:schemeClr>
                  </a:solidFill>
                </a:endParaRPr>
              </a:p>
            </xdr:txBody>
          </xdr:sp>
          <xdr:pic>
            <xdr:nvPicPr>
              <xdr:cNvPr id="37" name="Imagem 3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33387" t="23334" r="32584" b="22857"/>
              <a:stretch/>
            </xdr:blipFill>
            <xdr:spPr>
              <a:xfrm>
                <a:off x="2422071" y="231322"/>
                <a:ext cx="816911" cy="870858"/>
              </a:xfrm>
              <a:prstGeom prst="rect">
                <a:avLst/>
              </a:prstGeom>
              <a:noFill/>
            </xdr:spPr>
          </xdr:pic>
        </xdr:grpSp>
      </xdr:grpSp>
      <xdr:sp macro="" textlink="">
        <xdr:nvSpPr>
          <xdr:cNvPr id="32" name="CaixaDeTexto 31">
            <a:hlinkClick xmlns:r="http://schemas.openxmlformats.org/officeDocument/2006/relationships" r:id="rId4"/>
          </xdr:cNvPr>
          <xdr:cNvSpPr txBox="1"/>
        </xdr:nvSpPr>
        <xdr:spPr>
          <a:xfrm>
            <a:off x="9952653" y="445148"/>
            <a:ext cx="2488164" cy="30324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Pesquisa..</a:t>
            </a:r>
          </a:p>
        </xdr:txBody>
      </xdr:sp>
      <xdr:grpSp>
        <xdr:nvGrpSpPr>
          <xdr:cNvPr id="35" name="Agrupar 34"/>
          <xdr:cNvGrpSpPr/>
        </xdr:nvGrpSpPr>
        <xdr:grpSpPr>
          <a:xfrm rot="8189145">
            <a:off x="12134074" y="439510"/>
            <a:ext cx="183887" cy="332018"/>
            <a:chOff x="7688036" y="993321"/>
            <a:chExt cx="1183821" cy="1945822"/>
          </a:xfrm>
        </xdr:grpSpPr>
        <xdr:sp macro="" textlink="">
          <xdr:nvSpPr>
            <xdr:cNvPr id="33" name="Arredondar Retângulo no Mesmo Canto Lateral 32"/>
            <xdr:cNvSpPr/>
          </xdr:nvSpPr>
          <xdr:spPr>
            <a:xfrm>
              <a:off x="8164286" y="993321"/>
              <a:ext cx="231321" cy="857250"/>
            </a:xfrm>
            <a:prstGeom prst="round2Same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Rosca 33"/>
            <xdr:cNvSpPr/>
          </xdr:nvSpPr>
          <xdr:spPr>
            <a:xfrm>
              <a:off x="7688036" y="1850571"/>
              <a:ext cx="1183821" cy="1088572"/>
            </a:xfrm>
            <a:prstGeom prst="donu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3</xdr:row>
      <xdr:rowOff>81643</xdr:rowOff>
    </xdr:from>
    <xdr:to>
      <xdr:col>0</xdr:col>
      <xdr:colOff>1782536</xdr:colOff>
      <xdr:row>8</xdr:row>
      <xdr:rowOff>27214</xdr:rowOff>
    </xdr:to>
    <xdr:sp macro="" textlink="">
      <xdr:nvSpPr>
        <xdr:cNvPr id="41" name="CaixaDeTexto 40"/>
        <xdr:cNvSpPr txBox="1"/>
      </xdr:nvSpPr>
      <xdr:spPr>
        <a:xfrm>
          <a:off x="0" y="653143"/>
          <a:ext cx="1782536" cy="898071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 i="1">
              <a:solidFill>
                <a:schemeClr val="bg1">
                  <a:lumMod val="85000"/>
                </a:schemeClr>
              </a:solidFill>
            </a:rPr>
            <a:t>Money</a:t>
          </a:r>
          <a:r>
            <a:rPr lang="pt-BR" sz="1800" b="1" i="1" baseline="0">
              <a:solidFill>
                <a:schemeClr val="bg1">
                  <a:lumMod val="85000"/>
                </a:schemeClr>
              </a:solidFill>
            </a:rPr>
            <a:t> APP</a:t>
          </a:r>
          <a:endParaRPr lang="pt-BR" sz="1800" b="1" i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1251371</xdr:colOff>
      <xdr:row>4</xdr:row>
      <xdr:rowOff>108858</xdr:rowOff>
    </xdr:from>
    <xdr:to>
      <xdr:col>0</xdr:col>
      <xdr:colOff>1700892</xdr:colOff>
      <xdr:row>7</xdr:row>
      <xdr:rowOff>40822</xdr:rowOff>
    </xdr:to>
    <xdr:pic>
      <xdr:nvPicPr>
        <xdr:cNvPr id="42" name="Imagem 41" descr="Imagem vetorial gratis: &lt;strong&gt;Dinheiro&lt;/strong&gt;, Moeda, Em &lt;strong&gt;Dinheiro&lt;/strong&gt; - Imagem gratis no ...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371" y="870858"/>
          <a:ext cx="449521" cy="503464"/>
        </a:xfrm>
        <a:prstGeom prst="rect">
          <a:avLst/>
        </a:prstGeom>
      </xdr:spPr>
    </xdr:pic>
    <xdr:clientData/>
  </xdr:twoCellAnchor>
  <xdr:twoCellAnchor>
    <xdr:from>
      <xdr:col>11</xdr:col>
      <xdr:colOff>27215</xdr:colOff>
      <xdr:row>38</xdr:row>
      <xdr:rowOff>40821</xdr:rowOff>
    </xdr:from>
    <xdr:to>
      <xdr:col>19</xdr:col>
      <xdr:colOff>91136</xdr:colOff>
      <xdr:row>54</xdr:row>
      <xdr:rowOff>663</xdr:rowOff>
    </xdr:to>
    <xdr:sp macro="" textlink="">
      <xdr:nvSpPr>
        <xdr:cNvPr id="52" name="Retângulo Arredondado 51"/>
        <xdr:cNvSpPr/>
      </xdr:nvSpPr>
      <xdr:spPr>
        <a:xfrm>
          <a:off x="7946572" y="7279821"/>
          <a:ext cx="4962493" cy="3007842"/>
        </a:xfrm>
        <a:prstGeom prst="roundRect">
          <a:avLst/>
        </a:prstGeom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22296</xdr:colOff>
      <xdr:row>37</xdr:row>
      <xdr:rowOff>142968</xdr:rowOff>
    </xdr:from>
    <xdr:to>
      <xdr:col>19</xdr:col>
      <xdr:colOff>96376</xdr:colOff>
      <xdr:row>40</xdr:row>
      <xdr:rowOff>110999</xdr:rowOff>
    </xdr:to>
    <xdr:sp macro="" textlink="">
      <xdr:nvSpPr>
        <xdr:cNvPr id="53" name="Arredondar Retângulo no Mesmo Canto Lateral 52"/>
        <xdr:cNvSpPr/>
      </xdr:nvSpPr>
      <xdr:spPr>
        <a:xfrm>
          <a:off x="7941653" y="7191468"/>
          <a:ext cx="4972652" cy="539531"/>
        </a:xfrm>
        <a:prstGeom prst="round2SameRect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74002</xdr:colOff>
      <xdr:row>38</xdr:row>
      <xdr:rowOff>58604</xdr:rowOff>
    </xdr:from>
    <xdr:to>
      <xdr:col>17</xdr:col>
      <xdr:colOff>369097</xdr:colOff>
      <xdr:row>40</xdr:row>
      <xdr:rowOff>58695</xdr:rowOff>
    </xdr:to>
    <xdr:sp macro="" textlink="">
      <xdr:nvSpPr>
        <xdr:cNvPr id="55" name="CaixaDeTexto 54"/>
        <xdr:cNvSpPr txBox="1"/>
      </xdr:nvSpPr>
      <xdr:spPr>
        <a:xfrm>
          <a:off x="8605681" y="7297604"/>
          <a:ext cx="3356702" cy="381091"/>
        </a:xfrm>
        <a:prstGeom prst="rect">
          <a:avLst/>
        </a:prstGeom>
        <a:noFill/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	</a:t>
          </a:r>
          <a:r>
            <a:rPr lang="pt-BR" sz="1800" baseline="0"/>
            <a:t>     </a:t>
          </a:r>
          <a:r>
            <a:rPr lang="pt-BR" sz="1800" baseline="0">
              <a:solidFill>
                <a:schemeClr val="bg1">
                  <a:lumMod val="95000"/>
                </a:schemeClr>
              </a:solidFill>
            </a:rPr>
            <a:t>ECONOMIAS</a:t>
          </a:r>
          <a:endParaRPr lang="pt-BR" sz="12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68036</xdr:colOff>
      <xdr:row>37</xdr:row>
      <xdr:rowOff>136072</xdr:rowOff>
    </xdr:from>
    <xdr:to>
      <xdr:col>14</xdr:col>
      <xdr:colOff>13608</xdr:colOff>
      <xdr:row>40</xdr:row>
      <xdr:rowOff>122465</xdr:rowOff>
    </xdr:to>
    <xdr:pic>
      <xdr:nvPicPr>
        <xdr:cNvPr id="3" name="Imagem 2" descr="Piggy bank 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036" y="7184572"/>
          <a:ext cx="557893" cy="557893"/>
        </a:xfrm>
        <a:prstGeom prst="rect">
          <a:avLst/>
        </a:prstGeom>
      </xdr:spPr>
    </xdr:pic>
    <xdr:clientData/>
  </xdr:twoCellAnchor>
  <xdr:twoCellAnchor>
    <xdr:from>
      <xdr:col>12</xdr:col>
      <xdr:colOff>272143</xdr:colOff>
      <xdr:row>41</xdr:row>
      <xdr:rowOff>68035</xdr:rowOff>
    </xdr:from>
    <xdr:to>
      <xdr:col>18</xdr:col>
      <xdr:colOff>231322</xdr:colOff>
      <xdr:row>53</xdr:row>
      <xdr:rowOff>13607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icius" refreshedDate="45621.737373842596" createdVersion="6" refreshedVersion="6" minRefreshableVersion="3" recordCount="33">
  <cacheSource type="worksheet">
    <worksheetSource ref="A1:H34" sheet="Contas"/>
  </cacheSource>
  <cacheFields count="8">
    <cacheField name="Data" numFmtId="14">
      <sharedItems containsSemiMixedTypes="0" containsNonDate="0" containsDate="1" containsString="0" minDate="2024-10-31T00:00:00" maxDate="2024-11-06T00:00:00"/>
    </cacheField>
    <cacheField name="Mês" numFmtId="1">
      <sharedItems containsSemiMixedTypes="0" containsString="0" containsNumber="1" containsInteger="1" minValue="1" maxValue="11" count="3">
        <n v="11"/>
        <n v="10"/>
        <n v="1" u="1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6">
        <s v="SALARIO V"/>
        <s v="SALARIO A"/>
        <s v="RENDIMENTO V"/>
        <s v="RENDIMENTO A"/>
        <s v="SOMENTE V"/>
        <s v="SOMENTE A"/>
        <s v="ALIMENTAÇÃO"/>
        <s v="SAÚDE"/>
        <s v="PADARIA"/>
        <s v="SEGURO"/>
        <s v="TRANSPORTE"/>
        <s v="ENTRETENIMENTO"/>
        <s v="CASA"/>
        <s v="SAÍDAS"/>
        <s v="PRESENTES"/>
        <s v="DOAÇÃO"/>
        <s v="EDUCAÇÃO"/>
        <s v="PSBS"/>
        <s v="PETS"/>
        <s v="LICENCIAMENTO"/>
        <s v="PLANO INT.MÓVEL"/>
        <m u="1"/>
        <s v="SOMENTE ASHLEY" u="1"/>
        <s v="RENDIMENTO" u="1"/>
        <s v="SOMENTE EU" u="1"/>
        <s v="SALARIO" u="1"/>
      </sharedItems>
    </cacheField>
    <cacheField name="Descrição" numFmtId="0">
      <sharedItems/>
    </cacheField>
    <cacheField name="Valor " numFmtId="164">
      <sharedItems containsSemiMixedTypes="0" containsString="0" containsNumber="1" minValue="0" maxValue="6800"/>
    </cacheField>
    <cacheField name="Operação Bancária" numFmtId="0">
      <sharedItems/>
    </cacheField>
    <cacheField name="Status" numFmtId="0">
      <sharedItems count="2">
        <s v="Recebido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4-11-01T00:00:00"/>
    <x v="0"/>
    <x v="0"/>
    <x v="0"/>
    <s v="SALÁRIO"/>
    <n v="6800"/>
    <s v="Transferência"/>
    <x v="0"/>
  </r>
  <r>
    <d v="2024-11-01T00:00:00"/>
    <x v="0"/>
    <x v="0"/>
    <x v="1"/>
    <s v="SALÁRIO"/>
    <n v="5800"/>
    <s v="Transferência"/>
    <x v="0"/>
  </r>
  <r>
    <d v="2024-10-31T00:00:00"/>
    <x v="1"/>
    <x v="0"/>
    <x v="2"/>
    <s v="RENDA FIXA"/>
    <n v="240"/>
    <s v="Automático"/>
    <x v="0"/>
  </r>
  <r>
    <d v="2024-10-31T00:00:00"/>
    <x v="1"/>
    <x v="0"/>
    <x v="3"/>
    <s v="RENDA FIXA"/>
    <n v="230"/>
    <s v="Automático"/>
    <x v="0"/>
  </r>
  <r>
    <d v="2024-11-01T00:00:00"/>
    <x v="0"/>
    <x v="1"/>
    <x v="4"/>
    <s v="GASTOS DIVERSOS"/>
    <n v="0"/>
    <s v="Transferência"/>
    <x v="1"/>
  </r>
  <r>
    <d v="2024-11-01T00:00:00"/>
    <x v="0"/>
    <x v="1"/>
    <x v="5"/>
    <s v="GASTOS DIVERSOS"/>
    <n v="284.85000000000002"/>
    <s v="Transferência"/>
    <x v="1"/>
  </r>
  <r>
    <d v="2024-11-05T00:00:00"/>
    <x v="0"/>
    <x v="1"/>
    <x v="6"/>
    <s v="Supermercado"/>
    <n v="1983.24"/>
    <s v="CRÉDITO"/>
    <x v="1"/>
  </r>
  <r>
    <d v="2024-11-05T00:00:00"/>
    <x v="0"/>
    <x v="1"/>
    <x v="7"/>
    <s v="FARMÁCIA"/>
    <n v="354.62"/>
    <s v="CRÉDITO"/>
    <x v="1"/>
  </r>
  <r>
    <d v="2024-11-05T00:00:00"/>
    <x v="0"/>
    <x v="1"/>
    <x v="8"/>
    <s v="BOLO"/>
    <n v="17"/>
    <s v="CRÉDITO"/>
    <x v="1"/>
  </r>
  <r>
    <d v="2024-11-05T00:00:00"/>
    <x v="0"/>
    <x v="1"/>
    <x v="9"/>
    <s v="SEGURO CARTÃO"/>
    <n v="47.84"/>
    <s v="CRÉDITO"/>
    <x v="1"/>
  </r>
  <r>
    <d v="2024-11-05T00:00:00"/>
    <x v="0"/>
    <x v="1"/>
    <x v="10"/>
    <s v="ESTACIONAMENTO"/>
    <n v="11.7"/>
    <s v="CRÉDITO"/>
    <x v="1"/>
  </r>
  <r>
    <d v="2024-11-05T00:00:00"/>
    <x v="0"/>
    <x v="1"/>
    <x v="10"/>
    <s v="OFICINA"/>
    <n v="48"/>
    <s v="CRÉDITO"/>
    <x v="1"/>
  </r>
  <r>
    <d v="2024-11-05T00:00:00"/>
    <x v="0"/>
    <x v="1"/>
    <x v="11"/>
    <s v="NETFLIX"/>
    <n v="20.9"/>
    <s v="CRÉDITO"/>
    <x v="1"/>
  </r>
  <r>
    <d v="2024-11-05T00:00:00"/>
    <x v="0"/>
    <x v="1"/>
    <x v="12"/>
    <s v="ACAL"/>
    <n v="112.48"/>
    <s v="CRÉDITO"/>
    <x v="1"/>
  </r>
  <r>
    <d v="2024-11-05T00:00:00"/>
    <x v="0"/>
    <x v="1"/>
    <x v="13"/>
    <s v="SAÍDAS EM GERAL"/>
    <n v="1391.1"/>
    <s v="CRÉDITO"/>
    <x v="1"/>
  </r>
  <r>
    <d v="2024-11-05T00:00:00"/>
    <x v="0"/>
    <x v="1"/>
    <x v="10"/>
    <s v="UBER"/>
    <n v="426.95"/>
    <s v="CRÉDITO"/>
    <x v="1"/>
  </r>
  <r>
    <d v="2024-11-05T00:00:00"/>
    <x v="0"/>
    <x v="1"/>
    <x v="14"/>
    <s v="ANIVERSARIO"/>
    <n v="59.98"/>
    <s v="CRÉDITO"/>
    <x v="1"/>
  </r>
  <r>
    <d v="2024-11-05T00:00:00"/>
    <x v="0"/>
    <x v="1"/>
    <x v="15"/>
    <s v="BOA VONTADE"/>
    <n v="30"/>
    <s v="PIX"/>
    <x v="1"/>
  </r>
  <r>
    <d v="2024-11-05T00:00:00"/>
    <x v="0"/>
    <x v="1"/>
    <x v="16"/>
    <s v="UNIFATECIE"/>
    <n v="59.8"/>
    <s v="CRÉDITO"/>
    <x v="1"/>
  </r>
  <r>
    <d v="2024-11-05T00:00:00"/>
    <x v="0"/>
    <x v="1"/>
    <x v="7"/>
    <s v="ACADEMIA"/>
    <n v="200"/>
    <s v="CRÉDITO"/>
    <x v="1"/>
  </r>
  <r>
    <d v="2024-11-05T00:00:00"/>
    <x v="0"/>
    <x v="1"/>
    <x v="12"/>
    <s v="TUBULAÇÃO DO GÁS"/>
    <n v="426.09"/>
    <s v="CRÉDITO"/>
    <x v="1"/>
  </r>
  <r>
    <d v="2024-11-05T00:00:00"/>
    <x v="0"/>
    <x v="1"/>
    <x v="17"/>
    <s v="AULAS"/>
    <n v="316"/>
    <s v="PIX"/>
    <x v="1"/>
  </r>
  <r>
    <d v="2024-11-05T00:00:00"/>
    <x v="0"/>
    <x v="1"/>
    <x v="10"/>
    <s v="COMBUSTÍVEL"/>
    <n v="118.5"/>
    <s v="PIX"/>
    <x v="1"/>
  </r>
  <r>
    <d v="2024-11-05T00:00:00"/>
    <x v="0"/>
    <x v="1"/>
    <x v="12"/>
    <s v="ELETRÕNICOS"/>
    <n v="52"/>
    <s v="CRÉDITO"/>
    <x v="1"/>
  </r>
  <r>
    <d v="2024-11-05T00:00:00"/>
    <x v="0"/>
    <x v="1"/>
    <x v="18"/>
    <s v="RAÇÃO E INTERNAMENTOS"/>
    <n v="472"/>
    <s v="CRÉDITO"/>
    <x v="1"/>
  </r>
  <r>
    <d v="2024-11-05T00:00:00"/>
    <x v="0"/>
    <x v="1"/>
    <x v="7"/>
    <s v="PRO FORCE"/>
    <n v="20.92"/>
    <s v="PIX"/>
    <x v="1"/>
  </r>
  <r>
    <d v="2024-11-05T00:00:00"/>
    <x v="0"/>
    <x v="1"/>
    <x v="7"/>
    <s v="HAPVIDA"/>
    <n v="488.65"/>
    <s v="PIX"/>
    <x v="1"/>
  </r>
  <r>
    <d v="2024-11-05T00:00:00"/>
    <x v="0"/>
    <x v="1"/>
    <x v="12"/>
    <s v="CONDOMINIO"/>
    <n v="498"/>
    <s v="PIX"/>
    <x v="1"/>
  </r>
  <r>
    <d v="2024-11-05T00:00:00"/>
    <x v="0"/>
    <x v="1"/>
    <x v="12"/>
    <s v="FINANCIAMENTO"/>
    <n v="1080.75"/>
    <s v="PIX"/>
    <x v="1"/>
  </r>
  <r>
    <d v="2024-11-05T00:00:00"/>
    <x v="0"/>
    <x v="1"/>
    <x v="12"/>
    <s v="ENEL"/>
    <n v="143.34"/>
    <s v="PIX"/>
    <x v="1"/>
  </r>
  <r>
    <d v="2024-11-05T00:00:00"/>
    <x v="0"/>
    <x v="1"/>
    <x v="12"/>
    <s v="WIFI"/>
    <n v="60"/>
    <s v="PIX"/>
    <x v="1"/>
  </r>
  <r>
    <d v="2024-11-05T00:00:00"/>
    <x v="0"/>
    <x v="1"/>
    <x v="19"/>
    <s v="LICENCIAMENTO"/>
    <n v="172.5"/>
    <s v="PIX"/>
    <x v="1"/>
  </r>
  <r>
    <d v="2024-11-05T00:00:00"/>
    <x v="0"/>
    <x v="1"/>
    <x v="20"/>
    <s v="TIM"/>
    <n v="94"/>
    <s v="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ÍDAS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6" firstHeaderRow="0" firstDataRow="1" firstDataCol="1" rowPageCount="1" colPageCount="1"/>
  <pivotFields count="8">
    <pivotField showAll="0"/>
    <pivotField dataField="1" numFmtId="1" showAll="0" defaultSubtotal="0">
      <items count="3">
        <item m="1" x="2"/>
        <item x="1"/>
        <item x="0"/>
      </items>
    </pivotField>
    <pivotField showAll="0"/>
    <pivotField axis="axisRow" showAll="0">
      <items count="27">
        <item x="6"/>
        <item x="12"/>
        <item x="15"/>
        <item x="16"/>
        <item x="11"/>
        <item x="19"/>
        <item x="8"/>
        <item x="18"/>
        <item x="20"/>
        <item x="14"/>
        <item x="17"/>
        <item x="13"/>
        <item x="7"/>
        <item x="9"/>
        <item m="1" x="22"/>
        <item m="1" x="24"/>
        <item x="10"/>
        <item m="1" x="21"/>
        <item m="1" x="25"/>
        <item m="1" x="23"/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oma de Valor " fld="5" baseField="2" baseItem="0" numFmtId="164"/>
    <dataField name="Soma de Mê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NTRADAS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2:B37" firstHeaderRow="1" firstDataRow="1" firstDataCol="1" rowPageCount="1" colPageCount="1"/>
  <pivotFields count="8">
    <pivotField numFmtId="14" showAll="0"/>
    <pivotField numFmtId="1" showAll="0" defaultSubtotal="0">
      <items count="3">
        <item m="1" x="2"/>
        <item x="1"/>
        <item x="0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7">
        <item x="6"/>
        <item x="12"/>
        <item x="15"/>
        <item x="16"/>
        <item x="11"/>
        <item x="19"/>
        <item x="8"/>
        <item x="18"/>
        <item x="20"/>
        <item x="14"/>
        <item x="17"/>
        <item x="13"/>
        <item m="1" x="25"/>
        <item x="7"/>
        <item x="9"/>
        <item m="1" x="22"/>
        <item m="1" x="24"/>
        <item x="10"/>
        <item m="1" x="21"/>
        <item m="1" x="23"/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ENTRADAS"/>
    <pivotTable tabId="3" name="SAÍDAS"/>
  </pivotTables>
  <data>
    <tabular pivotCacheId="1">
      <items count="3">
        <i x="1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SAÍDAS"/>
    <pivotTable tabId="3" name="ENTRADAS"/>
  </pivotTables>
  <data>
    <tabular pivotCacheId="1">
      <items count="26">
        <i x="6" s="1"/>
        <i x="12" s="1"/>
        <i x="15" s="1"/>
        <i x="16" s="1"/>
        <i x="11" s="1"/>
        <i x="19" s="1"/>
        <i x="8" s="1"/>
        <i x="18" s="1"/>
        <i x="20" s="1"/>
        <i x="14" s="1"/>
        <i x="17" s="1"/>
        <i x="3" s="1"/>
        <i x="2" s="1"/>
        <i x="13" s="1"/>
        <i x="1" s="1"/>
        <i x="0" s="1"/>
        <i x="7" s="1"/>
        <i x="9" s="1"/>
        <i x="5" s="1"/>
        <i x="4" s="1"/>
        <i x="10" s="1"/>
        <i x="23" s="1" nd="1"/>
        <i x="25" s="1" nd="1"/>
        <i x="22" s="1" nd="1"/>
        <i x="24" s="1" nd="1"/>
        <i x="2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  <slicer name="Categoria" cache="SegmentaçãodeDados_Categoria" caption="Catego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ESES" style="MyStyle" rowHeight="241300"/>
  <slicer name="Categoria 1" cache="SegmentaçãodeDados_Categoria" caption="Categoria" style="MyStyle" rowHeight="241300"/>
</slicers>
</file>

<file path=xl/tables/table1.xml><?xml version="1.0" encoding="utf-8"?>
<table xmlns="http://schemas.openxmlformats.org/spreadsheetml/2006/main" id="4" name="Tabela4" displayName="Tabela4" ref="A1:H34" totalsRowShown="0" headerRowDxfId="2">
  <autoFilter ref="A1:H34"/>
  <tableColumns count="8">
    <tableColumn id="1" name="Data" dataDxfId="5"/>
    <tableColumn id="2" name="Mês" dataDxfId="4">
      <calculatedColumnFormula>MONTH(A2)</calculatedColumnFormula>
    </tableColumn>
    <tableColumn id="3" name="Tipo"/>
    <tableColumn id="4" name="Categoria"/>
    <tableColumn id="5" name="Descrição"/>
    <tableColumn id="6" name="Valor " dataDxfId="3"/>
    <tableColumn id="7" name="Operação Bancária"/>
    <tableColumn id="8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6:C9" totalsRowCount="1" headerRowDxfId="6">
  <autoFilter ref="B6:C8"/>
  <tableColumns count="2">
    <tableColumn id="1" name="Data de Lançamento"/>
    <tableColumn id="2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4"/>
  <sheetViews>
    <sheetView topLeftCell="A2" zoomScale="137" zoomScaleNormal="100" workbookViewId="0">
      <selection activeCell="C11" sqref="C11"/>
    </sheetView>
  </sheetViews>
  <sheetFormatPr defaultRowHeight="15" x14ac:dyDescent="0.25"/>
  <cols>
    <col min="1" max="1" width="10.7109375" style="1" bestFit="1" customWidth="1"/>
    <col min="2" max="2" width="10.7109375" style="12" customWidth="1"/>
    <col min="4" max="4" width="18" bestFit="1" customWidth="1"/>
    <col min="5" max="5" width="25" bestFit="1" customWidth="1"/>
    <col min="6" max="6" width="10.7109375" style="2" bestFit="1" customWidth="1"/>
    <col min="7" max="7" width="18.7109375" customWidth="1"/>
  </cols>
  <sheetData>
    <row r="1" spans="1:8" x14ac:dyDescent="0.25">
      <c r="A1" s="3" t="s">
        <v>0</v>
      </c>
      <c r="B1" s="11" t="s">
        <v>67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</row>
    <row r="2" spans="1:8" x14ac:dyDescent="0.25">
      <c r="A2" s="1">
        <v>45597</v>
      </c>
      <c r="B2" s="12">
        <f>MONTH(A2)</f>
        <v>11</v>
      </c>
      <c r="C2" t="s">
        <v>7</v>
      </c>
      <c r="D2" t="s">
        <v>64</v>
      </c>
      <c r="E2" t="s">
        <v>61</v>
      </c>
      <c r="F2" s="2">
        <v>6800</v>
      </c>
      <c r="G2" t="s">
        <v>8</v>
      </c>
      <c r="H2" t="s">
        <v>9</v>
      </c>
    </row>
    <row r="3" spans="1:8" x14ac:dyDescent="0.25">
      <c r="A3" s="1">
        <v>45597</v>
      </c>
      <c r="B3" s="12">
        <f t="shared" ref="B3:B34" si="0">MONTH(A3)</f>
        <v>11</v>
      </c>
      <c r="C3" t="s">
        <v>7</v>
      </c>
      <c r="D3" t="s">
        <v>63</v>
      </c>
      <c r="E3" t="s">
        <v>61</v>
      </c>
      <c r="F3" s="2">
        <v>5800</v>
      </c>
      <c r="G3" t="s">
        <v>8</v>
      </c>
      <c r="H3" t="s">
        <v>9</v>
      </c>
    </row>
    <row r="4" spans="1:8" x14ac:dyDescent="0.25">
      <c r="A4" s="1">
        <v>45596</v>
      </c>
      <c r="B4" s="12">
        <f t="shared" si="0"/>
        <v>10</v>
      </c>
      <c r="C4" t="s">
        <v>7</v>
      </c>
      <c r="D4" t="s">
        <v>65</v>
      </c>
      <c r="E4" t="s">
        <v>60</v>
      </c>
      <c r="F4" s="2">
        <v>240</v>
      </c>
      <c r="G4" t="s">
        <v>62</v>
      </c>
      <c r="H4" t="s">
        <v>9</v>
      </c>
    </row>
    <row r="5" spans="1:8" x14ac:dyDescent="0.25">
      <c r="A5" s="1">
        <v>45596</v>
      </c>
      <c r="B5" s="12">
        <f t="shared" si="0"/>
        <v>10</v>
      </c>
      <c r="C5" t="s">
        <v>7</v>
      </c>
      <c r="D5" t="s">
        <v>66</v>
      </c>
      <c r="E5" t="s">
        <v>60</v>
      </c>
      <c r="F5" s="2">
        <v>230</v>
      </c>
      <c r="G5" t="s">
        <v>62</v>
      </c>
      <c r="H5" t="s">
        <v>9</v>
      </c>
    </row>
    <row r="6" spans="1:8" x14ac:dyDescent="0.25">
      <c r="A6" s="1">
        <v>45597</v>
      </c>
      <c r="B6" s="12">
        <f t="shared" si="0"/>
        <v>11</v>
      </c>
      <c r="C6" t="s">
        <v>10</v>
      </c>
      <c r="D6" t="s">
        <v>74</v>
      </c>
      <c r="E6" t="s">
        <v>51</v>
      </c>
      <c r="F6" s="2">
        <v>0</v>
      </c>
      <c r="G6" t="s">
        <v>8</v>
      </c>
      <c r="H6" t="s">
        <v>14</v>
      </c>
    </row>
    <row r="7" spans="1:8" x14ac:dyDescent="0.25">
      <c r="A7" s="1">
        <v>45597</v>
      </c>
      <c r="B7" s="12">
        <f t="shared" si="0"/>
        <v>11</v>
      </c>
      <c r="C7" t="s">
        <v>10</v>
      </c>
      <c r="D7" t="s">
        <v>73</v>
      </c>
      <c r="E7" t="s">
        <v>51</v>
      </c>
      <c r="F7" s="2">
        <v>284.85000000000002</v>
      </c>
      <c r="G7" t="s">
        <v>8</v>
      </c>
      <c r="H7" t="s">
        <v>14</v>
      </c>
    </row>
    <row r="8" spans="1:8" x14ac:dyDescent="0.25">
      <c r="A8" s="1">
        <v>45601</v>
      </c>
      <c r="B8" s="12">
        <f t="shared" si="0"/>
        <v>11</v>
      </c>
      <c r="C8" t="s">
        <v>10</v>
      </c>
      <c r="D8" t="s">
        <v>11</v>
      </c>
      <c r="E8" t="s">
        <v>12</v>
      </c>
      <c r="F8" s="2">
        <v>1983.24</v>
      </c>
      <c r="G8" t="s">
        <v>13</v>
      </c>
      <c r="H8" t="s">
        <v>14</v>
      </c>
    </row>
    <row r="9" spans="1:8" x14ac:dyDescent="0.25">
      <c r="A9" s="1">
        <v>45601</v>
      </c>
      <c r="B9" s="12">
        <f t="shared" si="0"/>
        <v>11</v>
      </c>
      <c r="C9" t="s">
        <v>10</v>
      </c>
      <c r="D9" t="s">
        <v>38</v>
      </c>
      <c r="E9" t="s">
        <v>15</v>
      </c>
      <c r="F9" s="2">
        <f>(177.31*2)</f>
        <v>354.62</v>
      </c>
      <c r="G9" t="s">
        <v>13</v>
      </c>
      <c r="H9" t="s">
        <v>14</v>
      </c>
    </row>
    <row r="10" spans="1:8" x14ac:dyDescent="0.25">
      <c r="A10" s="1">
        <v>45601</v>
      </c>
      <c r="B10" s="12">
        <f t="shared" si="0"/>
        <v>11</v>
      </c>
      <c r="C10" t="s">
        <v>10</v>
      </c>
      <c r="D10" t="s">
        <v>50</v>
      </c>
      <c r="E10" t="s">
        <v>16</v>
      </c>
      <c r="F10" s="2">
        <v>17</v>
      </c>
      <c r="G10" t="s">
        <v>13</v>
      </c>
      <c r="H10" t="s">
        <v>14</v>
      </c>
    </row>
    <row r="11" spans="1:8" x14ac:dyDescent="0.25">
      <c r="A11" s="1">
        <v>45601</v>
      </c>
      <c r="B11" s="12">
        <f t="shared" si="0"/>
        <v>11</v>
      </c>
      <c r="C11" t="s">
        <v>10</v>
      </c>
      <c r="D11" t="s">
        <v>17</v>
      </c>
      <c r="E11" t="s">
        <v>49</v>
      </c>
      <c r="F11" s="2">
        <f>(23.92*2)</f>
        <v>47.84</v>
      </c>
      <c r="G11" t="s">
        <v>13</v>
      </c>
      <c r="H11" t="s">
        <v>14</v>
      </c>
    </row>
    <row r="12" spans="1:8" x14ac:dyDescent="0.25">
      <c r="A12" s="1">
        <v>45601</v>
      </c>
      <c r="B12" s="12">
        <f t="shared" si="0"/>
        <v>11</v>
      </c>
      <c r="C12" t="s">
        <v>10</v>
      </c>
      <c r="D12" t="s">
        <v>45</v>
      </c>
      <c r="E12" t="s">
        <v>18</v>
      </c>
      <c r="F12" s="2">
        <v>11.7</v>
      </c>
      <c r="G12" t="s">
        <v>13</v>
      </c>
      <c r="H12" t="s">
        <v>14</v>
      </c>
    </row>
    <row r="13" spans="1:8" x14ac:dyDescent="0.25">
      <c r="A13" s="1">
        <v>45601</v>
      </c>
      <c r="B13" s="12">
        <f t="shared" si="0"/>
        <v>11</v>
      </c>
      <c r="C13" t="s">
        <v>10</v>
      </c>
      <c r="D13" t="s">
        <v>45</v>
      </c>
      <c r="E13" t="s">
        <v>19</v>
      </c>
      <c r="F13" s="2">
        <v>48</v>
      </c>
      <c r="G13" t="s">
        <v>13</v>
      </c>
      <c r="H13" t="s">
        <v>14</v>
      </c>
    </row>
    <row r="14" spans="1:8" x14ac:dyDescent="0.25">
      <c r="A14" s="1">
        <v>45601</v>
      </c>
      <c r="B14" s="12">
        <f t="shared" si="0"/>
        <v>11</v>
      </c>
      <c r="C14" t="s">
        <v>10</v>
      </c>
      <c r="D14" t="s">
        <v>36</v>
      </c>
      <c r="E14" t="s">
        <v>35</v>
      </c>
      <c r="F14" s="2">
        <v>20.9</v>
      </c>
      <c r="G14" t="s">
        <v>13</v>
      </c>
      <c r="H14" t="s">
        <v>14</v>
      </c>
    </row>
    <row r="15" spans="1:8" x14ac:dyDescent="0.25">
      <c r="A15" s="1">
        <v>45601</v>
      </c>
      <c r="B15" s="12">
        <f t="shared" si="0"/>
        <v>11</v>
      </c>
      <c r="C15" t="s">
        <v>10</v>
      </c>
      <c r="D15" t="s">
        <v>39</v>
      </c>
      <c r="E15" t="s">
        <v>21</v>
      </c>
      <c r="F15" s="2">
        <f>(87.98+24.5)</f>
        <v>112.48</v>
      </c>
      <c r="G15" t="s">
        <v>13</v>
      </c>
      <c r="H15" t="s">
        <v>14</v>
      </c>
    </row>
    <row r="16" spans="1:8" x14ac:dyDescent="0.25">
      <c r="A16" s="1">
        <v>45601</v>
      </c>
      <c r="B16" s="12">
        <f t="shared" si="0"/>
        <v>11</v>
      </c>
      <c r="C16" t="s">
        <v>10</v>
      </c>
      <c r="D16" t="s">
        <v>22</v>
      </c>
      <c r="E16" t="s">
        <v>46</v>
      </c>
      <c r="F16" s="2">
        <f>(695.55*2)</f>
        <v>1391.1</v>
      </c>
      <c r="G16" t="s">
        <v>13</v>
      </c>
      <c r="H16" t="s">
        <v>14</v>
      </c>
    </row>
    <row r="17" spans="1:8" x14ac:dyDescent="0.25">
      <c r="A17" s="1">
        <v>45601</v>
      </c>
      <c r="B17" s="12">
        <f t="shared" si="0"/>
        <v>11</v>
      </c>
      <c r="C17" t="s">
        <v>10</v>
      </c>
      <c r="D17" t="s">
        <v>45</v>
      </c>
      <c r="E17" t="s">
        <v>23</v>
      </c>
      <c r="F17" s="2">
        <f>(213.475*2)</f>
        <v>426.95</v>
      </c>
      <c r="G17" t="s">
        <v>13</v>
      </c>
      <c r="H17" t="s">
        <v>14</v>
      </c>
    </row>
    <row r="18" spans="1:8" x14ac:dyDescent="0.25">
      <c r="A18" s="1">
        <v>45601</v>
      </c>
      <c r="B18" s="12">
        <f t="shared" si="0"/>
        <v>11</v>
      </c>
      <c r="C18" t="s">
        <v>10</v>
      </c>
      <c r="D18" t="s">
        <v>48</v>
      </c>
      <c r="E18" t="s">
        <v>44</v>
      </c>
      <c r="F18" s="2">
        <v>59.98</v>
      </c>
      <c r="G18" t="s">
        <v>13</v>
      </c>
      <c r="H18" t="s">
        <v>14</v>
      </c>
    </row>
    <row r="19" spans="1:8" x14ac:dyDescent="0.25">
      <c r="A19" s="1">
        <v>45601</v>
      </c>
      <c r="B19" s="12">
        <f t="shared" si="0"/>
        <v>11</v>
      </c>
      <c r="C19" t="s">
        <v>10</v>
      </c>
      <c r="D19" t="s">
        <v>24</v>
      </c>
      <c r="E19" t="s">
        <v>43</v>
      </c>
      <c r="F19" s="2">
        <v>30</v>
      </c>
      <c r="G19" t="s">
        <v>55</v>
      </c>
      <c r="H19" t="s">
        <v>14</v>
      </c>
    </row>
    <row r="20" spans="1:8" x14ac:dyDescent="0.25">
      <c r="A20" s="1">
        <v>45601</v>
      </c>
      <c r="B20" s="12">
        <f t="shared" si="0"/>
        <v>11</v>
      </c>
      <c r="C20" t="s">
        <v>10</v>
      </c>
      <c r="D20" t="s">
        <v>37</v>
      </c>
      <c r="E20" t="s">
        <v>25</v>
      </c>
      <c r="F20" s="2">
        <v>59.8</v>
      </c>
      <c r="G20" t="s">
        <v>13</v>
      </c>
      <c r="H20" t="s">
        <v>14</v>
      </c>
    </row>
    <row r="21" spans="1:8" x14ac:dyDescent="0.25">
      <c r="A21" s="1">
        <v>45601</v>
      </c>
      <c r="B21" s="12">
        <f t="shared" si="0"/>
        <v>11</v>
      </c>
      <c r="C21" t="s">
        <v>10</v>
      </c>
      <c r="D21" t="s">
        <v>38</v>
      </c>
      <c r="E21" t="s">
        <v>20</v>
      </c>
      <c r="F21" s="2">
        <v>200</v>
      </c>
      <c r="G21" t="s">
        <v>13</v>
      </c>
      <c r="H21" t="s">
        <v>14</v>
      </c>
    </row>
    <row r="22" spans="1:8" x14ac:dyDescent="0.25">
      <c r="A22" s="1">
        <v>45601</v>
      </c>
      <c r="B22" s="12">
        <f t="shared" si="0"/>
        <v>11</v>
      </c>
      <c r="C22" t="s">
        <v>10</v>
      </c>
      <c r="D22" t="s">
        <v>39</v>
      </c>
      <c r="E22" t="s">
        <v>47</v>
      </c>
      <c r="F22" s="2">
        <v>426.09</v>
      </c>
      <c r="G22" t="s">
        <v>13</v>
      </c>
      <c r="H22" t="s">
        <v>14</v>
      </c>
    </row>
    <row r="23" spans="1:8" x14ac:dyDescent="0.25">
      <c r="A23" s="1">
        <v>45601</v>
      </c>
      <c r="B23" s="12">
        <f t="shared" si="0"/>
        <v>11</v>
      </c>
      <c r="C23" t="s">
        <v>10</v>
      </c>
      <c r="D23" t="s">
        <v>26</v>
      </c>
      <c r="E23" t="s">
        <v>40</v>
      </c>
      <c r="F23" s="2">
        <v>316</v>
      </c>
      <c r="G23" t="s">
        <v>55</v>
      </c>
      <c r="H23" t="s">
        <v>14</v>
      </c>
    </row>
    <row r="24" spans="1:8" x14ac:dyDescent="0.25">
      <c r="A24" s="1">
        <v>45601</v>
      </c>
      <c r="B24" s="12">
        <f t="shared" si="0"/>
        <v>11</v>
      </c>
      <c r="C24" t="s">
        <v>10</v>
      </c>
      <c r="D24" t="s">
        <v>45</v>
      </c>
      <c r="E24" t="s">
        <v>41</v>
      </c>
      <c r="F24" s="2">
        <f>(59.25*2)</f>
        <v>118.5</v>
      </c>
      <c r="G24" t="s">
        <v>55</v>
      </c>
      <c r="H24" t="s">
        <v>14</v>
      </c>
    </row>
    <row r="25" spans="1:8" x14ac:dyDescent="0.25">
      <c r="A25" s="1">
        <v>45601</v>
      </c>
      <c r="B25" s="12">
        <f t="shared" si="0"/>
        <v>11</v>
      </c>
      <c r="C25" t="s">
        <v>10</v>
      </c>
      <c r="D25" t="s">
        <v>39</v>
      </c>
      <c r="E25" t="s">
        <v>42</v>
      </c>
      <c r="F25" s="2">
        <v>52</v>
      </c>
      <c r="G25" t="s">
        <v>13</v>
      </c>
      <c r="H25" t="s">
        <v>14</v>
      </c>
    </row>
    <row r="26" spans="1:8" x14ac:dyDescent="0.25">
      <c r="A26" s="1">
        <v>45601</v>
      </c>
      <c r="B26" s="12">
        <f t="shared" si="0"/>
        <v>11</v>
      </c>
      <c r="C26" t="s">
        <v>10</v>
      </c>
      <c r="D26" t="s">
        <v>54</v>
      </c>
      <c r="E26" t="s">
        <v>52</v>
      </c>
      <c r="F26" s="2">
        <f>(236*2)</f>
        <v>472</v>
      </c>
      <c r="G26" t="s">
        <v>13</v>
      </c>
      <c r="H26" t="s">
        <v>14</v>
      </c>
    </row>
    <row r="27" spans="1:8" x14ac:dyDescent="0.25">
      <c r="A27" s="1">
        <v>45601</v>
      </c>
      <c r="B27" s="12">
        <f t="shared" si="0"/>
        <v>11</v>
      </c>
      <c r="C27" t="s">
        <v>10</v>
      </c>
      <c r="D27" t="s">
        <v>38</v>
      </c>
      <c r="E27" t="s">
        <v>27</v>
      </c>
      <c r="F27" s="2">
        <v>20.92</v>
      </c>
      <c r="G27" t="s">
        <v>55</v>
      </c>
      <c r="H27" t="s">
        <v>14</v>
      </c>
    </row>
    <row r="28" spans="1:8" x14ac:dyDescent="0.25">
      <c r="A28" s="1">
        <v>45601</v>
      </c>
      <c r="B28" s="12">
        <f t="shared" si="0"/>
        <v>11</v>
      </c>
      <c r="C28" t="s">
        <v>10</v>
      </c>
      <c r="D28" t="s">
        <v>38</v>
      </c>
      <c r="E28" t="s">
        <v>28</v>
      </c>
      <c r="F28" s="2">
        <v>488.65</v>
      </c>
      <c r="G28" t="s">
        <v>55</v>
      </c>
      <c r="H28" t="s">
        <v>14</v>
      </c>
    </row>
    <row r="29" spans="1:8" x14ac:dyDescent="0.25">
      <c r="A29" s="1">
        <v>45601</v>
      </c>
      <c r="B29" s="12">
        <f t="shared" si="0"/>
        <v>11</v>
      </c>
      <c r="C29" t="s">
        <v>10</v>
      </c>
      <c r="D29" t="s">
        <v>39</v>
      </c>
      <c r="E29" t="s">
        <v>29</v>
      </c>
      <c r="F29" s="2">
        <v>498</v>
      </c>
      <c r="G29" t="s">
        <v>55</v>
      </c>
      <c r="H29" t="s">
        <v>14</v>
      </c>
    </row>
    <row r="30" spans="1:8" x14ac:dyDescent="0.25">
      <c r="A30" s="1">
        <v>45601</v>
      </c>
      <c r="B30" s="12">
        <f t="shared" si="0"/>
        <v>11</v>
      </c>
      <c r="C30" t="s">
        <v>10</v>
      </c>
      <c r="D30" t="s">
        <v>39</v>
      </c>
      <c r="E30" t="s">
        <v>30</v>
      </c>
      <c r="F30" s="2">
        <v>1080.75</v>
      </c>
      <c r="G30" t="s">
        <v>55</v>
      </c>
      <c r="H30" t="s">
        <v>14</v>
      </c>
    </row>
    <row r="31" spans="1:8" x14ac:dyDescent="0.25">
      <c r="A31" s="1">
        <v>45601</v>
      </c>
      <c r="B31" s="12">
        <f t="shared" si="0"/>
        <v>11</v>
      </c>
      <c r="C31" t="s">
        <v>10</v>
      </c>
      <c r="D31" t="s">
        <v>39</v>
      </c>
      <c r="E31" t="s">
        <v>31</v>
      </c>
      <c r="F31" s="2">
        <v>143.34</v>
      </c>
      <c r="G31" t="s">
        <v>55</v>
      </c>
      <c r="H31" t="s">
        <v>14</v>
      </c>
    </row>
    <row r="32" spans="1:8" x14ac:dyDescent="0.25">
      <c r="A32" s="1">
        <v>45601</v>
      </c>
      <c r="B32" s="12">
        <f t="shared" si="0"/>
        <v>11</v>
      </c>
      <c r="C32" t="s">
        <v>10</v>
      </c>
      <c r="D32" t="s">
        <v>39</v>
      </c>
      <c r="E32" t="s">
        <v>32</v>
      </c>
      <c r="F32" s="2">
        <v>60</v>
      </c>
      <c r="G32" t="s">
        <v>55</v>
      </c>
      <c r="H32" t="s">
        <v>14</v>
      </c>
    </row>
    <row r="33" spans="1:8" x14ac:dyDescent="0.25">
      <c r="A33" s="1">
        <v>45601</v>
      </c>
      <c r="B33" s="12">
        <f t="shared" si="0"/>
        <v>11</v>
      </c>
      <c r="C33" t="s">
        <v>10</v>
      </c>
      <c r="D33" t="s">
        <v>33</v>
      </c>
      <c r="E33" t="s">
        <v>33</v>
      </c>
      <c r="F33" s="2">
        <v>172.5</v>
      </c>
      <c r="G33" t="s">
        <v>55</v>
      </c>
      <c r="H33" t="s">
        <v>14</v>
      </c>
    </row>
    <row r="34" spans="1:8" x14ac:dyDescent="0.25">
      <c r="A34" s="1">
        <v>45601</v>
      </c>
      <c r="B34" s="12">
        <f t="shared" si="0"/>
        <v>11</v>
      </c>
      <c r="C34" t="s">
        <v>10</v>
      </c>
      <c r="D34" t="s">
        <v>53</v>
      </c>
      <c r="E34" t="s">
        <v>34</v>
      </c>
      <c r="F34" s="2">
        <v>94</v>
      </c>
      <c r="G34" t="s">
        <v>13</v>
      </c>
      <c r="H34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C37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4.28515625" customWidth="1"/>
    <col min="3" max="3" width="12.85546875" customWidth="1"/>
    <col min="4" max="4" width="8.85546875" customWidth="1"/>
    <col min="5" max="5" width="11" customWidth="1"/>
    <col min="6" max="6" width="17.5703125" customWidth="1"/>
    <col min="7" max="7" width="15.85546875" customWidth="1"/>
    <col min="8" max="8" width="9" customWidth="1"/>
    <col min="9" max="9" width="5.140625" customWidth="1"/>
    <col min="10" max="10" width="17.85546875" customWidth="1"/>
    <col min="11" max="11" width="10.7109375" customWidth="1"/>
    <col min="12" max="12" width="5.28515625" customWidth="1"/>
    <col min="13" max="13" width="7.42578125" customWidth="1"/>
    <col min="14" max="14" width="7" customWidth="1"/>
    <col min="15" max="15" width="8.42578125" customWidth="1"/>
    <col min="16" max="16" width="16.85546875" customWidth="1"/>
    <col min="17" max="18" width="12.5703125" customWidth="1"/>
    <col min="19" max="19" width="7" customWidth="1"/>
    <col min="20" max="20" width="10.7109375" customWidth="1"/>
    <col min="21" max="21" width="25.140625" customWidth="1"/>
    <col min="22" max="22" width="17" customWidth="1"/>
    <col min="23" max="23" width="7" customWidth="1"/>
    <col min="24" max="24" width="16.28515625" customWidth="1"/>
    <col min="25" max="25" width="14" customWidth="1"/>
    <col min="26" max="26" width="4.42578125" customWidth="1"/>
    <col min="27" max="27" width="19.5703125" customWidth="1"/>
    <col min="28" max="28" width="5.7109375" customWidth="1"/>
    <col min="29" max="29" width="11.42578125" customWidth="1"/>
    <col min="30" max="30" width="5.140625" customWidth="1"/>
    <col min="31" max="31" width="10.7109375" customWidth="1"/>
    <col min="32" max="32" width="10.42578125" customWidth="1"/>
    <col min="33" max="33" width="10.7109375" bestFit="1" customWidth="1"/>
    <col min="34" max="34" width="8.85546875" customWidth="1"/>
    <col min="35" max="35" width="17.5703125" bestFit="1" customWidth="1"/>
    <col min="36" max="36" width="11.42578125" bestFit="1" customWidth="1"/>
    <col min="37" max="37" width="6.85546875" customWidth="1"/>
    <col min="38" max="38" width="8.85546875" customWidth="1"/>
    <col min="39" max="39" width="10.5703125" bestFit="1" customWidth="1"/>
    <col min="40" max="40" width="11.42578125" bestFit="1" customWidth="1"/>
    <col min="41" max="41" width="19.5703125" bestFit="1" customWidth="1"/>
    <col min="42" max="42" width="11.42578125" bestFit="1" customWidth="1"/>
    <col min="43" max="43" width="8.85546875" customWidth="1"/>
    <col min="44" max="44" width="11.42578125" bestFit="1" customWidth="1"/>
    <col min="45" max="45" width="25.140625" bestFit="1" customWidth="1"/>
    <col min="46" max="46" width="8.85546875" customWidth="1"/>
    <col min="48" max="48" width="11.42578125" bestFit="1" customWidth="1"/>
    <col min="49" max="49" width="13.7109375" bestFit="1" customWidth="1"/>
    <col min="50" max="50" width="8.85546875" customWidth="1"/>
    <col min="51" max="51" width="16.5703125" bestFit="1" customWidth="1"/>
    <col min="52" max="52" width="12.42578125" bestFit="1" customWidth="1"/>
    <col min="53" max="53" width="17" bestFit="1" customWidth="1"/>
    <col min="54" max="54" width="11.42578125" bestFit="1" customWidth="1"/>
    <col min="55" max="55" width="14" bestFit="1" customWidth="1"/>
    <col min="56" max="56" width="12.42578125" bestFit="1" customWidth="1"/>
    <col min="57" max="57" width="7" customWidth="1"/>
    <col min="58" max="58" width="9.85546875" bestFit="1" customWidth="1"/>
    <col min="59" max="59" width="7" customWidth="1"/>
    <col min="60" max="60" width="9.85546875" bestFit="1" customWidth="1"/>
    <col min="61" max="61" width="17.5703125" bestFit="1" customWidth="1"/>
    <col min="62" max="62" width="11.85546875" bestFit="1" customWidth="1"/>
    <col min="63" max="63" width="10.7109375" bestFit="1" customWidth="1"/>
  </cols>
  <sheetData>
    <row r="2" spans="1:3" x14ac:dyDescent="0.25">
      <c r="A2" s="6" t="s">
        <v>6</v>
      </c>
      <c r="B2" t="s">
        <v>58</v>
      </c>
    </row>
    <row r="4" spans="1:3" x14ac:dyDescent="0.25">
      <c r="A4" s="6" t="s">
        <v>57</v>
      </c>
      <c r="B4" t="s">
        <v>59</v>
      </c>
      <c r="C4" t="s">
        <v>68</v>
      </c>
    </row>
    <row r="5" spans="1:3" x14ac:dyDescent="0.25">
      <c r="A5" s="7" t="s">
        <v>11</v>
      </c>
      <c r="B5" s="2">
        <v>1983.24</v>
      </c>
      <c r="C5" s="10">
        <v>11</v>
      </c>
    </row>
    <row r="6" spans="1:3" x14ac:dyDescent="0.25">
      <c r="A6" s="7" t="s">
        <v>39</v>
      </c>
      <c r="B6" s="2">
        <v>2372.66</v>
      </c>
      <c r="C6" s="10">
        <v>77</v>
      </c>
    </row>
    <row r="7" spans="1:3" x14ac:dyDescent="0.25">
      <c r="A7" s="7" t="s">
        <v>24</v>
      </c>
      <c r="B7" s="2">
        <v>30</v>
      </c>
      <c r="C7" s="10">
        <v>11</v>
      </c>
    </row>
    <row r="8" spans="1:3" x14ac:dyDescent="0.25">
      <c r="A8" s="7" t="s">
        <v>37</v>
      </c>
      <c r="B8" s="2">
        <v>59.8</v>
      </c>
      <c r="C8" s="10">
        <v>11</v>
      </c>
    </row>
    <row r="9" spans="1:3" x14ac:dyDescent="0.25">
      <c r="A9" s="7" t="s">
        <v>36</v>
      </c>
      <c r="B9" s="2">
        <v>20.9</v>
      </c>
      <c r="C9" s="10">
        <v>11</v>
      </c>
    </row>
    <row r="10" spans="1:3" x14ac:dyDescent="0.25">
      <c r="A10" s="7" t="s">
        <v>33</v>
      </c>
      <c r="B10" s="2">
        <v>172.5</v>
      </c>
      <c r="C10" s="10">
        <v>11</v>
      </c>
    </row>
    <row r="11" spans="1:3" x14ac:dyDescent="0.25">
      <c r="A11" s="7" t="s">
        <v>50</v>
      </c>
      <c r="B11" s="2">
        <v>17</v>
      </c>
      <c r="C11" s="10">
        <v>11</v>
      </c>
    </row>
    <row r="12" spans="1:3" x14ac:dyDescent="0.25">
      <c r="A12" s="7" t="s">
        <v>54</v>
      </c>
      <c r="B12" s="2">
        <v>472</v>
      </c>
      <c r="C12" s="10">
        <v>11</v>
      </c>
    </row>
    <row r="13" spans="1:3" x14ac:dyDescent="0.25">
      <c r="A13" s="7" t="s">
        <v>53</v>
      </c>
      <c r="B13" s="2">
        <v>94</v>
      </c>
      <c r="C13" s="10">
        <v>11</v>
      </c>
    </row>
    <row r="14" spans="1:3" x14ac:dyDescent="0.25">
      <c r="A14" s="7" t="s">
        <v>48</v>
      </c>
      <c r="B14" s="2">
        <v>59.98</v>
      </c>
      <c r="C14" s="10">
        <v>11</v>
      </c>
    </row>
    <row r="15" spans="1:3" x14ac:dyDescent="0.25">
      <c r="A15" s="7" t="s">
        <v>26</v>
      </c>
      <c r="B15" s="2">
        <v>316</v>
      </c>
      <c r="C15" s="10">
        <v>11</v>
      </c>
    </row>
    <row r="16" spans="1:3" x14ac:dyDescent="0.25">
      <c r="A16" s="7" t="s">
        <v>22</v>
      </c>
      <c r="B16" s="2">
        <v>1391.1</v>
      </c>
      <c r="C16" s="10">
        <v>11</v>
      </c>
    </row>
    <row r="17" spans="1:3" x14ac:dyDescent="0.25">
      <c r="A17" s="7" t="s">
        <v>38</v>
      </c>
      <c r="B17" s="2">
        <v>1064.19</v>
      </c>
      <c r="C17" s="10">
        <v>44</v>
      </c>
    </row>
    <row r="18" spans="1:3" x14ac:dyDescent="0.25">
      <c r="A18" s="7" t="s">
        <v>17</v>
      </c>
      <c r="B18" s="2">
        <v>47.84</v>
      </c>
      <c r="C18" s="10">
        <v>11</v>
      </c>
    </row>
    <row r="19" spans="1:3" x14ac:dyDescent="0.25">
      <c r="A19" s="7" t="s">
        <v>45</v>
      </c>
      <c r="B19" s="2">
        <v>605.15</v>
      </c>
      <c r="C19" s="10">
        <v>44</v>
      </c>
    </row>
    <row r="20" spans="1:3" x14ac:dyDescent="0.25">
      <c r="A20" s="7" t="s">
        <v>64</v>
      </c>
      <c r="B20" s="2">
        <v>6800</v>
      </c>
      <c r="C20" s="10">
        <v>11</v>
      </c>
    </row>
    <row r="21" spans="1:3" x14ac:dyDescent="0.25">
      <c r="A21" s="7" t="s">
        <v>63</v>
      </c>
      <c r="B21" s="2">
        <v>5800</v>
      </c>
      <c r="C21" s="10">
        <v>11</v>
      </c>
    </row>
    <row r="22" spans="1:3" x14ac:dyDescent="0.25">
      <c r="A22" s="7" t="s">
        <v>65</v>
      </c>
      <c r="B22" s="2">
        <v>240</v>
      </c>
      <c r="C22" s="10">
        <v>10</v>
      </c>
    </row>
    <row r="23" spans="1:3" x14ac:dyDescent="0.25">
      <c r="A23" s="7" t="s">
        <v>66</v>
      </c>
      <c r="B23" s="2">
        <v>230</v>
      </c>
      <c r="C23" s="10">
        <v>10</v>
      </c>
    </row>
    <row r="24" spans="1:3" x14ac:dyDescent="0.25">
      <c r="A24" s="7" t="s">
        <v>74</v>
      </c>
      <c r="B24" s="2">
        <v>0</v>
      </c>
      <c r="C24" s="10">
        <v>11</v>
      </c>
    </row>
    <row r="25" spans="1:3" x14ac:dyDescent="0.25">
      <c r="A25" s="7" t="s">
        <v>73</v>
      </c>
      <c r="B25" s="2">
        <v>284.85000000000002</v>
      </c>
      <c r="C25" s="10">
        <v>11</v>
      </c>
    </row>
    <row r="26" spans="1:3" x14ac:dyDescent="0.25">
      <c r="A26" s="7" t="s">
        <v>56</v>
      </c>
      <c r="B26" s="2">
        <v>22061.21</v>
      </c>
      <c r="C26" s="10">
        <v>361</v>
      </c>
    </row>
    <row r="30" spans="1:3" x14ac:dyDescent="0.25">
      <c r="A30" s="6" t="s">
        <v>1</v>
      </c>
      <c r="B30" t="s">
        <v>7</v>
      </c>
    </row>
    <row r="32" spans="1:3" x14ac:dyDescent="0.25">
      <c r="A32" s="6" t="s">
        <v>57</v>
      </c>
      <c r="B32" t="s">
        <v>59</v>
      </c>
    </row>
    <row r="33" spans="1:2" x14ac:dyDescent="0.25">
      <c r="A33" s="7" t="s">
        <v>64</v>
      </c>
      <c r="B33" s="10">
        <v>6800</v>
      </c>
    </row>
    <row r="34" spans="1:2" x14ac:dyDescent="0.25">
      <c r="A34" s="7" t="s">
        <v>63</v>
      </c>
      <c r="B34" s="10">
        <v>5800</v>
      </c>
    </row>
    <row r="35" spans="1:2" x14ac:dyDescent="0.25">
      <c r="A35" s="7" t="s">
        <v>65</v>
      </c>
      <c r="B35" s="10">
        <v>240</v>
      </c>
    </row>
    <row r="36" spans="1:2" x14ac:dyDescent="0.25">
      <c r="A36" s="7" t="s">
        <v>66</v>
      </c>
      <c r="B36" s="10">
        <v>230</v>
      </c>
    </row>
    <row r="37" spans="1:2" x14ac:dyDescent="0.25">
      <c r="A37" s="7" t="s">
        <v>56</v>
      </c>
      <c r="B37" s="10">
        <v>13070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workbookViewId="0">
      <selection activeCell="C9" sqref="C9"/>
    </sheetView>
  </sheetViews>
  <sheetFormatPr defaultRowHeight="15" x14ac:dyDescent="0.25"/>
  <cols>
    <col min="2" max="2" width="21" customWidth="1"/>
    <col min="3" max="3" width="22" customWidth="1"/>
  </cols>
  <sheetData>
    <row r="1" spans="2:3" s="8" customFormat="1" x14ac:dyDescent="0.25"/>
    <row r="3" spans="2:3" x14ac:dyDescent="0.25">
      <c r="B3" s="8" t="s">
        <v>71</v>
      </c>
      <c r="C3" s="2">
        <f>SUM(Tabela3[Depósito Reservado])</f>
        <v>470</v>
      </c>
    </row>
    <row r="4" spans="2:3" x14ac:dyDescent="0.25">
      <c r="B4" s="8" t="s">
        <v>72</v>
      </c>
      <c r="C4" s="2">
        <v>600</v>
      </c>
    </row>
    <row r="6" spans="2:3" x14ac:dyDescent="0.25">
      <c r="B6" s="13" t="s">
        <v>69</v>
      </c>
      <c r="C6" s="13" t="s">
        <v>70</v>
      </c>
    </row>
    <row r="7" spans="2:3" x14ac:dyDescent="0.25">
      <c r="B7" s="1">
        <v>45597</v>
      </c>
      <c r="C7" s="2">
        <v>230</v>
      </c>
    </row>
    <row r="8" spans="2:3" x14ac:dyDescent="0.25">
      <c r="B8" s="1">
        <v>45597</v>
      </c>
      <c r="C8" s="2">
        <v>240</v>
      </c>
    </row>
    <row r="9" spans="2:3" x14ac:dyDescent="0.25">
      <c r="C9" s="2"/>
    </row>
    <row r="10" spans="2:3" x14ac:dyDescent="0.25">
      <c r="B10" s="1"/>
      <c r="C10" s="2"/>
    </row>
    <row r="11" spans="2:3" x14ac:dyDescent="0.25">
      <c r="B11" s="1"/>
      <c r="C11" s="2"/>
    </row>
    <row r="12" spans="2:3" x14ac:dyDescent="0.25">
      <c r="B12" s="1"/>
      <c r="C12" s="2"/>
    </row>
    <row r="13" spans="2:3" x14ac:dyDescent="0.25">
      <c r="B13" s="1"/>
      <c r="C13" s="2"/>
    </row>
    <row r="14" spans="2:3" x14ac:dyDescent="0.25">
      <c r="B14" s="1"/>
      <c r="C14" s="2"/>
    </row>
    <row r="15" spans="2:3" x14ac:dyDescent="0.25">
      <c r="B15" s="1"/>
      <c r="C15" s="2"/>
    </row>
    <row r="16" spans="2:3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C19" s="2"/>
    </row>
    <row r="20" spans="2:3" x14ac:dyDescent="0.25">
      <c r="C20" s="2"/>
    </row>
    <row r="21" spans="2:3" x14ac:dyDescent="0.25">
      <c r="C21" s="2"/>
    </row>
    <row r="22" spans="2:3" x14ac:dyDescent="0.25">
      <c r="C22" s="2"/>
    </row>
    <row r="23" spans="2:3" x14ac:dyDescent="0.25">
      <c r="C23" s="2"/>
    </row>
    <row r="24" spans="2:3" x14ac:dyDescent="0.25">
      <c r="C24" s="2"/>
    </row>
    <row r="25" spans="2:3" x14ac:dyDescent="0.25">
      <c r="C25" s="2"/>
    </row>
    <row r="26" spans="2:3" x14ac:dyDescent="0.25">
      <c r="C26" s="2"/>
    </row>
    <row r="27" spans="2:3" x14ac:dyDescent="0.25">
      <c r="C2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70" zoomScaleNormal="70" workbookViewId="0">
      <selection activeCell="B20" sqref="B20"/>
    </sheetView>
  </sheetViews>
  <sheetFormatPr defaultColWidth="0" defaultRowHeight="15" x14ac:dyDescent="0.25"/>
  <cols>
    <col min="1" max="1" width="26.8554687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Contas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2024-11-15T20:31:16Z</dcterms:created>
  <dcterms:modified xsi:type="dcterms:W3CDTF">2024-11-25T20:44:12Z</dcterms:modified>
</cp:coreProperties>
</file>