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ic\Desktop\"/>
    </mc:Choice>
  </mc:AlternateContent>
  <xr:revisionPtr revIDLastSave="0" documentId="13_ncr:1_{7952E21D-B7E1-4F8E-8FBC-11017312367F}" xr6:coauthVersionLast="47" xr6:coauthVersionMax="47" xr10:uidLastSave="{00000000-0000-0000-0000-000000000000}"/>
  <bookViews>
    <workbookView xWindow="-120" yWindow="-120" windowWidth="20730" windowHeight="11040" activeTab="1" xr2:uid="{5D8640A5-EEF3-4CC7-BA56-42F768E479C8}"/>
  </bookViews>
  <sheets>
    <sheet name="Window - Viewport" sheetId="1" r:id="rId1"/>
    <sheet name="Recorte de cohen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42" i="2" l="1"/>
  <c r="I123" i="2"/>
  <c r="C104" i="2"/>
  <c r="C105" i="2" s="1"/>
  <c r="C108" i="2" s="1"/>
  <c r="C142" i="2"/>
  <c r="O141" i="2"/>
  <c r="O124" i="2"/>
  <c r="O123" i="2"/>
  <c r="O122" i="2"/>
  <c r="N127" i="2" s="1"/>
  <c r="N151" i="2" s="1"/>
  <c r="O104" i="2"/>
  <c r="O105" i="2"/>
  <c r="O103" i="2"/>
  <c r="O113" i="2"/>
  <c r="O146" i="2"/>
  <c r="O152" i="2" s="1"/>
  <c r="O142" i="2"/>
  <c r="I152" i="2"/>
  <c r="H152" i="2"/>
  <c r="H151" i="2"/>
  <c r="I146" i="2"/>
  <c r="H146" i="2"/>
  <c r="I124" i="2"/>
  <c r="C143" i="2"/>
  <c r="C146" i="2" s="1"/>
  <c r="C152" i="2" s="1"/>
  <c r="I113" i="2"/>
  <c r="H113" i="2"/>
  <c r="I104" i="2"/>
  <c r="I105" i="2" s="1"/>
  <c r="H108" i="2" s="1"/>
  <c r="I141" i="2"/>
  <c r="I143" i="2"/>
  <c r="B152" i="2"/>
  <c r="C141" i="2"/>
  <c r="B146" i="2" s="1"/>
  <c r="C123" i="2"/>
  <c r="C124" i="2" s="1"/>
  <c r="B127" i="2" s="1"/>
  <c r="B132" i="2" s="1"/>
  <c r="I122" i="2"/>
  <c r="H127" i="2" s="1"/>
  <c r="C122" i="2"/>
  <c r="C127" i="2" s="1"/>
  <c r="C132" i="2" s="1"/>
  <c r="I103" i="2"/>
  <c r="I108" i="2" s="1"/>
  <c r="C103" i="2"/>
  <c r="B108" i="2" s="1"/>
  <c r="O143" i="2" l="1"/>
  <c r="N146" i="2" s="1"/>
  <c r="N152" i="2" s="1"/>
  <c r="O108" i="2"/>
  <c r="N108" i="2"/>
  <c r="N113" i="2"/>
  <c r="O127" i="2" s="1"/>
  <c r="O151" i="2" s="1"/>
  <c r="B151" i="2"/>
  <c r="C151" i="2"/>
  <c r="I127" i="2"/>
  <c r="I151" i="2" s="1"/>
  <c r="C115" i="1"/>
  <c r="B115" i="1"/>
  <c r="C114" i="1"/>
  <c r="B114" i="1"/>
  <c r="C113" i="1"/>
  <c r="B113" i="1"/>
  <c r="C112" i="1"/>
  <c r="B112" i="1"/>
  <c r="B73" i="1"/>
  <c r="A73" i="1"/>
  <c r="B72" i="1"/>
  <c r="A72" i="1"/>
  <c r="B71" i="1"/>
  <c r="A71" i="1"/>
  <c r="B70" i="1"/>
  <c r="A70" i="1"/>
  <c r="C58" i="1"/>
  <c r="C57" i="1"/>
  <c r="E45" i="1"/>
  <c r="D45" i="1"/>
  <c r="E44" i="1"/>
  <c r="D44" i="1"/>
  <c r="E43" i="1"/>
  <c r="D43" i="1"/>
  <c r="E42" i="1"/>
  <c r="D42" i="1"/>
  <c r="C25" i="1"/>
  <c r="I36" i="1" s="1"/>
  <c r="B45" i="1" s="1"/>
  <c r="B25" i="1"/>
  <c r="H36" i="1" s="1"/>
  <c r="A45" i="1" s="1"/>
  <c r="C24" i="1"/>
  <c r="I35" i="1" s="1"/>
  <c r="B44" i="1" s="1"/>
  <c r="B24" i="1"/>
  <c r="H35" i="1" s="1"/>
  <c r="A44" i="1" s="1"/>
  <c r="C23" i="1"/>
  <c r="I34" i="1" s="1"/>
  <c r="B43" i="1" s="1"/>
  <c r="B23" i="1"/>
  <c r="H34" i="1" s="1"/>
  <c r="A43" i="1" s="1"/>
  <c r="C22" i="1"/>
  <c r="I33" i="1" s="1"/>
  <c r="B42" i="1" s="1"/>
  <c r="B22" i="1"/>
  <c r="H33" i="1" s="1"/>
  <c r="A42" i="1" s="1"/>
  <c r="H13" i="1" a="1"/>
  <c r="H14" i="1" s="1"/>
  <c r="I9" i="1"/>
  <c r="H9" i="1"/>
  <c r="I8" i="1"/>
  <c r="G8" i="1"/>
  <c r="H13" i="1" l="1"/>
  <c r="H15" i="1"/>
</calcChain>
</file>

<file path=xl/sharedStrings.xml><?xml version="1.0" encoding="utf-8"?>
<sst xmlns="http://schemas.openxmlformats.org/spreadsheetml/2006/main" count="289" uniqueCount="94">
  <si>
    <t>Janela WCS (Cordenada do Mundo)</t>
  </si>
  <si>
    <t>Xmin</t>
  </si>
  <si>
    <t>Ymin</t>
  </si>
  <si>
    <t>Xmax</t>
  </si>
  <si>
    <t>Ymax</t>
  </si>
  <si>
    <t>Metodo multiplacação de matrizes</t>
  </si>
  <si>
    <t>Transformação</t>
  </si>
  <si>
    <t>Ponto</t>
  </si>
  <si>
    <t>Janela Viewport (Cordenada de Tela)</t>
  </si>
  <si>
    <t>Umin</t>
  </si>
  <si>
    <t>Vmin</t>
  </si>
  <si>
    <t>Umax</t>
  </si>
  <si>
    <t>Vmax</t>
  </si>
  <si>
    <t>3x3</t>
  </si>
  <si>
    <t>3x1</t>
  </si>
  <si>
    <t>Retangulo</t>
  </si>
  <si>
    <t>Resultado</t>
  </si>
  <si>
    <t>x</t>
  </si>
  <si>
    <t>y</t>
  </si>
  <si>
    <t>c</t>
  </si>
  <si>
    <t>Transformação das coordenadas WxV</t>
  </si>
  <si>
    <t>X</t>
  </si>
  <si>
    <t>Y</t>
  </si>
  <si>
    <t>P1=</t>
  </si>
  <si>
    <t>P2=</t>
  </si>
  <si>
    <t>P3=</t>
  </si>
  <si>
    <t>P4=</t>
  </si>
  <si>
    <t>Janela WCS</t>
  </si>
  <si>
    <t>PONTO V</t>
  </si>
  <si>
    <t>xmin</t>
  </si>
  <si>
    <t>ymin</t>
  </si>
  <si>
    <t>xmax</t>
  </si>
  <si>
    <t>ymax</t>
  </si>
  <si>
    <t>Transformação de coordenadas do usuário para NDC</t>
  </si>
  <si>
    <t>NDX = ( X - XMIN) / (XMAX - XMIN)</t>
  </si>
  <si>
    <t>NDY = ( Y - YMIN) / (YMAX - YMIN)</t>
  </si>
  <si>
    <t>RESULTADO V</t>
  </si>
  <si>
    <t>RESULTADO W</t>
  </si>
  <si>
    <t>NDX</t>
  </si>
  <si>
    <t>NDY</t>
  </si>
  <si>
    <t>A</t>
  </si>
  <si>
    <t>Resolução</t>
  </si>
  <si>
    <t>Aspect ratio</t>
  </si>
  <si>
    <t>resultado</t>
  </si>
  <si>
    <t>1440x900</t>
  </si>
  <si>
    <t>16:10</t>
  </si>
  <si>
    <t>1920x1080</t>
  </si>
  <si>
    <t>16:9</t>
  </si>
  <si>
    <t>width/height</t>
  </si>
  <si>
    <t>B</t>
  </si>
  <si>
    <t>1-Transformação das coordenadas WxV</t>
  </si>
  <si>
    <t>RESULTADO V ndc</t>
  </si>
  <si>
    <t>outro metodo</t>
  </si>
  <si>
    <t>exercicio4</t>
  </si>
  <si>
    <t>Categoria</t>
  </si>
  <si>
    <t>YYXX(SIDE)</t>
  </si>
  <si>
    <t>C</t>
  </si>
  <si>
    <t>0001</t>
  </si>
  <si>
    <t>1010</t>
  </si>
  <si>
    <t>E</t>
  </si>
  <si>
    <t>D</t>
  </si>
  <si>
    <t>0100</t>
  </si>
  <si>
    <t>0101</t>
  </si>
  <si>
    <t>Determinando novas coordenadas</t>
  </si>
  <si>
    <t>Primeira parte corrigindo a esquerda 0001</t>
  </si>
  <si>
    <t>Primeira parte corrigindo a superior 1010</t>
  </si>
  <si>
    <t>A:(1,7)</t>
  </si>
  <si>
    <t>C:(14,11)</t>
  </si>
  <si>
    <t>X'=</t>
  </si>
  <si>
    <t>Y'=</t>
  </si>
  <si>
    <t>m1=</t>
  </si>
  <si>
    <t>X'</t>
  </si>
  <si>
    <t>Y'</t>
  </si>
  <si>
    <t>A'</t>
  </si>
  <si>
    <t>0000</t>
  </si>
  <si>
    <t>C'</t>
  </si>
  <si>
    <t>0010</t>
  </si>
  <si>
    <t>Segunda parte corrigindo a direita 0010</t>
  </si>
  <si>
    <t>B:(14,11)</t>
  </si>
  <si>
    <t>C':(13.6,10)</t>
  </si>
  <si>
    <t>m2=</t>
  </si>
  <si>
    <t>B'</t>
  </si>
  <si>
    <t>Primeira parte corrigindo a inferior 0100</t>
  </si>
  <si>
    <t>D:(9.5,0)</t>
  </si>
  <si>
    <t>B':(10.75,10)</t>
  </si>
  <si>
    <t>m3=</t>
  </si>
  <si>
    <t>D'</t>
  </si>
  <si>
    <t>Resultado Final: Coordenadas visiveis</t>
  </si>
  <si>
    <t>E:(13,12)</t>
  </si>
  <si>
    <t>E'</t>
  </si>
  <si>
    <t>E':(13.6,10)</t>
  </si>
  <si>
    <t>F</t>
  </si>
  <si>
    <t>F'</t>
  </si>
  <si>
    <t>F:(9.5,0)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</si>
</sst>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Bahnschrift"/>
      <family val="2"/>
    </font>
    <font>
      <b/>
      <sz val="14"/>
      <color theme="0"/>
      <name val="Arial"/>
      <family val="2"/>
    </font>
    <font>
      <b/>
      <sz val="12"/>
      <color theme="0"/>
      <name val="Arial"/>
      <family val="2"/>
    </font>
    <font>
      <sz val="8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3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5" xfId="0" applyBorder="1"/>
    <xf numFmtId="0" fontId="0" fillId="0" borderId="1" xfId="0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2" fillId="3" borderId="7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4" borderId="6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2" fillId="0" borderId="1" xfId="0" applyFont="1" applyBorder="1"/>
    <xf numFmtId="0" fontId="0" fillId="2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3" fillId="7" borderId="1" xfId="0" applyFont="1" applyFill="1" applyBorder="1"/>
    <xf numFmtId="0" fontId="4" fillId="8" borderId="0" xfId="0" applyFont="1" applyFill="1" applyAlignment="1">
      <alignment horizontal="center"/>
    </xf>
    <xf numFmtId="0" fontId="0" fillId="4" borderId="1" xfId="0" applyFill="1" applyBorder="1" applyAlignment="1">
      <alignment horizontal="center"/>
    </xf>
    <xf numFmtId="0" fontId="0" fillId="9" borderId="1" xfId="0" applyFill="1" applyBorder="1"/>
    <xf numFmtId="0" fontId="5" fillId="8" borderId="0" xfId="0" applyFont="1" applyFill="1" applyAlignment="1">
      <alignment horizontal="center"/>
    </xf>
    <xf numFmtId="0" fontId="0" fillId="10" borderId="1" xfId="0" applyFill="1" applyBorder="1" applyAlignment="1">
      <alignment horizontal="center"/>
    </xf>
    <xf numFmtId="49" fontId="0" fillId="0" borderId="1" xfId="0" applyNumberFormat="1" applyBorder="1"/>
    <xf numFmtId="0" fontId="0" fillId="5" borderId="2" xfId="0" applyFill="1" applyBorder="1"/>
    <xf numFmtId="0" fontId="0" fillId="5" borderId="1" xfId="0" applyFill="1" applyBorder="1"/>
    <xf numFmtId="0" fontId="0" fillId="5" borderId="1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4" borderId="2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13.png"/><Relationship Id="rId13" Type="http://schemas.openxmlformats.org/officeDocument/2006/relationships/image" Target="../media/image18.png"/><Relationship Id="rId3" Type="http://schemas.openxmlformats.org/officeDocument/2006/relationships/image" Target="../media/image8.png"/><Relationship Id="rId7" Type="http://schemas.openxmlformats.org/officeDocument/2006/relationships/image" Target="../media/image12.png"/><Relationship Id="rId12" Type="http://schemas.openxmlformats.org/officeDocument/2006/relationships/image" Target="../media/image17.png"/><Relationship Id="rId17" Type="http://schemas.openxmlformats.org/officeDocument/2006/relationships/image" Target="../media/image22.png"/><Relationship Id="rId2" Type="http://schemas.openxmlformats.org/officeDocument/2006/relationships/image" Target="../media/image7.png"/><Relationship Id="rId16" Type="http://schemas.openxmlformats.org/officeDocument/2006/relationships/image" Target="../media/image21.png"/><Relationship Id="rId1" Type="http://schemas.openxmlformats.org/officeDocument/2006/relationships/image" Target="../media/image6.png"/><Relationship Id="rId6" Type="http://schemas.openxmlformats.org/officeDocument/2006/relationships/image" Target="../media/image11.png"/><Relationship Id="rId11" Type="http://schemas.openxmlformats.org/officeDocument/2006/relationships/image" Target="../media/image16.png"/><Relationship Id="rId5" Type="http://schemas.openxmlformats.org/officeDocument/2006/relationships/image" Target="../media/image10.png"/><Relationship Id="rId15" Type="http://schemas.openxmlformats.org/officeDocument/2006/relationships/image" Target="../media/image20.png"/><Relationship Id="rId10" Type="http://schemas.openxmlformats.org/officeDocument/2006/relationships/image" Target="../media/image15.png"/><Relationship Id="rId4" Type="http://schemas.openxmlformats.org/officeDocument/2006/relationships/image" Target="../media/image9.png"/><Relationship Id="rId9" Type="http://schemas.openxmlformats.org/officeDocument/2006/relationships/image" Target="../media/image14.png"/><Relationship Id="rId14" Type="http://schemas.openxmlformats.org/officeDocument/2006/relationships/image" Target="../media/image1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14</xdr:col>
      <xdr:colOff>457200</xdr:colOff>
      <xdr:row>3</xdr:row>
      <xdr:rowOff>28500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422E120B-35FC-4E51-BF0C-65CB98C1A9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0086975" cy="600000"/>
        </a:xfrm>
        <a:prstGeom prst="rect">
          <a:avLst/>
        </a:prstGeom>
      </xdr:spPr>
    </xdr:pic>
    <xdr:clientData/>
  </xdr:twoCellAnchor>
  <xdr:twoCellAnchor editAs="oneCell">
    <xdr:from>
      <xdr:col>0</xdr:col>
      <xdr:colOff>9525</xdr:colOff>
      <xdr:row>26</xdr:row>
      <xdr:rowOff>95250</xdr:rowOff>
    </xdr:from>
    <xdr:to>
      <xdr:col>14</xdr:col>
      <xdr:colOff>228600</xdr:colOff>
      <xdr:row>28</xdr:row>
      <xdr:rowOff>28536</xdr:rowOff>
    </xdr:to>
    <xdr:pic>
      <xdr:nvPicPr>
        <xdr:cNvPr id="6" name="Imagem 5">
          <a:extLst>
            <a:ext uri="{FF2B5EF4-FFF2-40B4-BE49-F238E27FC236}">
              <a16:creationId xmlns:a16="http://schemas.microsoft.com/office/drawing/2014/main" id="{A5BE4D54-39AA-4853-9644-FEF458DFF6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525" y="5133975"/>
          <a:ext cx="9848850" cy="31428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46</xdr:row>
      <xdr:rowOff>104775</xdr:rowOff>
    </xdr:from>
    <xdr:to>
      <xdr:col>15</xdr:col>
      <xdr:colOff>285750</xdr:colOff>
      <xdr:row>53</xdr:row>
      <xdr:rowOff>47465</xdr:rowOff>
    </xdr:to>
    <xdr:pic>
      <xdr:nvPicPr>
        <xdr:cNvPr id="7" name="Imagem 6">
          <a:extLst>
            <a:ext uri="{FF2B5EF4-FFF2-40B4-BE49-F238E27FC236}">
              <a16:creationId xmlns:a16="http://schemas.microsoft.com/office/drawing/2014/main" id="{CAF61BAB-EEA0-4BBB-AE57-78DC5B64CF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8953500"/>
          <a:ext cx="10525125" cy="1276190"/>
        </a:xfrm>
        <a:prstGeom prst="rect">
          <a:avLst/>
        </a:prstGeom>
      </xdr:spPr>
    </xdr:pic>
    <xdr:clientData/>
  </xdr:twoCellAnchor>
  <xdr:twoCellAnchor editAs="oneCell">
    <xdr:from>
      <xdr:col>0</xdr:col>
      <xdr:colOff>9525</xdr:colOff>
      <xdr:row>73</xdr:row>
      <xdr:rowOff>152400</xdr:rowOff>
    </xdr:from>
    <xdr:to>
      <xdr:col>12</xdr:col>
      <xdr:colOff>228600</xdr:colOff>
      <xdr:row>91</xdr:row>
      <xdr:rowOff>24989</xdr:rowOff>
    </xdr:to>
    <xdr:pic>
      <xdr:nvPicPr>
        <xdr:cNvPr id="8" name="Imagem 7">
          <a:extLst>
            <a:ext uri="{FF2B5EF4-FFF2-40B4-BE49-F238E27FC236}">
              <a16:creationId xmlns:a16="http://schemas.microsoft.com/office/drawing/2014/main" id="{B27EF775-D11A-42AA-96C7-71853CCA57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525" y="14192250"/>
          <a:ext cx="8343900" cy="330158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116</xdr:row>
      <xdr:rowOff>0</xdr:rowOff>
    </xdr:from>
    <xdr:to>
      <xdr:col>18</xdr:col>
      <xdr:colOff>46111</xdr:colOff>
      <xdr:row>132</xdr:row>
      <xdr:rowOff>113905</xdr:rowOff>
    </xdr:to>
    <xdr:pic>
      <xdr:nvPicPr>
        <xdr:cNvPr id="9" name="Imagem 8">
          <a:extLst>
            <a:ext uri="{FF2B5EF4-FFF2-40B4-BE49-F238E27FC236}">
              <a16:creationId xmlns:a16="http://schemas.microsoft.com/office/drawing/2014/main" id="{DF4D2385-6CDB-48C2-9748-6684C5F716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22307550"/>
          <a:ext cx="12114286" cy="316190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534081</xdr:colOff>
      <xdr:row>9</xdr:row>
      <xdr:rowOff>76200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2EC4063A-0D29-413A-B624-58CE71A78B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8554131" cy="17907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9</xdr:col>
      <xdr:colOff>170667</xdr:colOff>
      <xdr:row>34</xdr:row>
      <xdr:rowOff>104214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B0A548CF-C6D1-4E8F-BC55-2775304686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095500"/>
          <a:ext cx="6266667" cy="4485714"/>
        </a:xfrm>
        <a:prstGeom prst="rect">
          <a:avLst/>
        </a:prstGeom>
      </xdr:spPr>
    </xdr:pic>
    <xdr:clientData/>
  </xdr:twoCellAnchor>
  <xdr:twoCellAnchor editAs="oneCell">
    <xdr:from>
      <xdr:col>15</xdr:col>
      <xdr:colOff>200025</xdr:colOff>
      <xdr:row>1</xdr:row>
      <xdr:rowOff>52325</xdr:rowOff>
    </xdr:from>
    <xdr:to>
      <xdr:col>17</xdr:col>
      <xdr:colOff>514350</xdr:colOff>
      <xdr:row>9</xdr:row>
      <xdr:rowOff>70154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414A3D71-B891-44D2-9779-3BB907EACF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344025" y="242825"/>
          <a:ext cx="1628775" cy="1541829"/>
        </a:xfrm>
        <a:prstGeom prst="rect">
          <a:avLst/>
        </a:prstGeom>
      </xdr:spPr>
    </xdr:pic>
    <xdr:clientData/>
  </xdr:twoCellAnchor>
  <xdr:twoCellAnchor editAs="oneCell">
    <xdr:from>
      <xdr:col>10</xdr:col>
      <xdr:colOff>304729</xdr:colOff>
      <xdr:row>15</xdr:row>
      <xdr:rowOff>171450</xdr:rowOff>
    </xdr:from>
    <xdr:to>
      <xdr:col>12</xdr:col>
      <xdr:colOff>438150</xdr:colOff>
      <xdr:row>22</xdr:row>
      <xdr:rowOff>146623</xdr:rowOff>
    </xdr:to>
    <xdr:pic>
      <xdr:nvPicPr>
        <xdr:cNvPr id="6" name="Imagem 5">
          <a:extLst>
            <a:ext uri="{FF2B5EF4-FFF2-40B4-BE49-F238E27FC236}">
              <a16:creationId xmlns:a16="http://schemas.microsoft.com/office/drawing/2014/main" id="{4DE5F601-B7EB-435D-AFE1-14D9E0BBAE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400729" y="3028950"/>
          <a:ext cx="1352621" cy="1308673"/>
        </a:xfrm>
        <a:prstGeom prst="rect">
          <a:avLst/>
        </a:prstGeom>
      </xdr:spPr>
    </xdr:pic>
    <xdr:clientData/>
  </xdr:twoCellAnchor>
  <xdr:twoCellAnchor editAs="oneCell">
    <xdr:from>
      <xdr:col>13</xdr:col>
      <xdr:colOff>67666</xdr:colOff>
      <xdr:row>15</xdr:row>
      <xdr:rowOff>161925</xdr:rowOff>
    </xdr:from>
    <xdr:to>
      <xdr:col>15</xdr:col>
      <xdr:colOff>276226</xdr:colOff>
      <xdr:row>22</xdr:row>
      <xdr:rowOff>171318</xdr:rowOff>
    </xdr:to>
    <xdr:pic>
      <xdr:nvPicPr>
        <xdr:cNvPr id="7" name="Imagem 6">
          <a:extLst>
            <a:ext uri="{FF2B5EF4-FFF2-40B4-BE49-F238E27FC236}">
              <a16:creationId xmlns:a16="http://schemas.microsoft.com/office/drawing/2014/main" id="{A8ADCEF8-31EC-45A4-A0BD-74004752B2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992466" y="3019425"/>
          <a:ext cx="1427760" cy="1342893"/>
        </a:xfrm>
        <a:prstGeom prst="rect">
          <a:avLst/>
        </a:prstGeom>
      </xdr:spPr>
    </xdr:pic>
    <xdr:clientData/>
  </xdr:twoCellAnchor>
  <xdr:twoCellAnchor editAs="oneCell">
    <xdr:from>
      <xdr:col>15</xdr:col>
      <xdr:colOff>466725</xdr:colOff>
      <xdr:row>15</xdr:row>
      <xdr:rowOff>181826</xdr:rowOff>
    </xdr:from>
    <xdr:to>
      <xdr:col>17</xdr:col>
      <xdr:colOff>519096</xdr:colOff>
      <xdr:row>23</xdr:row>
      <xdr:rowOff>38099</xdr:rowOff>
    </xdr:to>
    <xdr:pic>
      <xdr:nvPicPr>
        <xdr:cNvPr id="9" name="Imagem 8">
          <a:extLst>
            <a:ext uri="{FF2B5EF4-FFF2-40B4-BE49-F238E27FC236}">
              <a16:creationId xmlns:a16="http://schemas.microsoft.com/office/drawing/2014/main" id="{20573B34-723C-4F6F-8830-26DB022DDE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10725" y="3039326"/>
          <a:ext cx="1366821" cy="1380273"/>
        </a:xfrm>
        <a:prstGeom prst="rect">
          <a:avLst/>
        </a:prstGeom>
      </xdr:spPr>
    </xdr:pic>
    <xdr:clientData/>
  </xdr:twoCellAnchor>
  <xdr:twoCellAnchor editAs="oneCell">
    <xdr:from>
      <xdr:col>10</xdr:col>
      <xdr:colOff>600075</xdr:colOff>
      <xdr:row>24</xdr:row>
      <xdr:rowOff>504</xdr:rowOff>
    </xdr:from>
    <xdr:to>
      <xdr:col>13</xdr:col>
      <xdr:colOff>514349</xdr:colOff>
      <xdr:row>33</xdr:row>
      <xdr:rowOff>31090</xdr:rowOff>
    </xdr:to>
    <xdr:pic>
      <xdr:nvPicPr>
        <xdr:cNvPr id="10" name="Imagem 9">
          <a:extLst>
            <a:ext uri="{FF2B5EF4-FFF2-40B4-BE49-F238E27FC236}">
              <a16:creationId xmlns:a16="http://schemas.microsoft.com/office/drawing/2014/main" id="{67C73FB2-FE47-4DB3-B49F-1C0264BA33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696075" y="4572504"/>
          <a:ext cx="1828799" cy="1745086"/>
        </a:xfrm>
        <a:prstGeom prst="rect">
          <a:avLst/>
        </a:prstGeom>
      </xdr:spPr>
    </xdr:pic>
    <xdr:clientData/>
  </xdr:twoCellAnchor>
  <xdr:twoCellAnchor editAs="oneCell">
    <xdr:from>
      <xdr:col>14</xdr:col>
      <xdr:colOff>457201</xdr:colOff>
      <xdr:row>24</xdr:row>
      <xdr:rowOff>171451</xdr:rowOff>
    </xdr:from>
    <xdr:to>
      <xdr:col>17</xdr:col>
      <xdr:colOff>342900</xdr:colOff>
      <xdr:row>33</xdr:row>
      <xdr:rowOff>116927</xdr:rowOff>
    </xdr:to>
    <xdr:pic>
      <xdr:nvPicPr>
        <xdr:cNvPr id="11" name="Imagem 10">
          <a:extLst>
            <a:ext uri="{FF2B5EF4-FFF2-40B4-BE49-F238E27FC236}">
              <a16:creationId xmlns:a16="http://schemas.microsoft.com/office/drawing/2014/main" id="{7E0AF4C3-114E-43D2-A047-CB4F67A19A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8991601" y="4743451"/>
          <a:ext cx="1809749" cy="165997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36</xdr:row>
      <xdr:rowOff>190499</xdr:rowOff>
    </xdr:from>
    <xdr:to>
      <xdr:col>16</xdr:col>
      <xdr:colOff>310243</xdr:colOff>
      <xdr:row>46</xdr:row>
      <xdr:rowOff>142874</xdr:rowOff>
    </xdr:to>
    <xdr:pic>
      <xdr:nvPicPr>
        <xdr:cNvPr id="13" name="Imagem 12">
          <a:extLst>
            <a:ext uri="{FF2B5EF4-FFF2-40B4-BE49-F238E27FC236}">
              <a16:creationId xmlns:a16="http://schemas.microsoft.com/office/drawing/2014/main" id="{A84D51E2-882F-402E-B36C-C476BE0AE2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7048499"/>
          <a:ext cx="10949668" cy="185737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49</xdr:row>
      <xdr:rowOff>0</xdr:rowOff>
    </xdr:from>
    <xdr:to>
      <xdr:col>10</xdr:col>
      <xdr:colOff>409575</xdr:colOff>
      <xdr:row>67</xdr:row>
      <xdr:rowOff>50241</xdr:rowOff>
    </xdr:to>
    <xdr:pic>
      <xdr:nvPicPr>
        <xdr:cNvPr id="14" name="Imagem 13">
          <a:extLst>
            <a:ext uri="{FF2B5EF4-FFF2-40B4-BE49-F238E27FC236}">
              <a16:creationId xmlns:a16="http://schemas.microsoft.com/office/drawing/2014/main" id="{4317A205-4B68-4B4E-8F00-9884F1EB8B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9334500"/>
          <a:ext cx="7210425" cy="3479241"/>
        </a:xfrm>
        <a:prstGeom prst="rect">
          <a:avLst/>
        </a:prstGeom>
      </xdr:spPr>
    </xdr:pic>
    <xdr:clientData/>
  </xdr:twoCellAnchor>
  <xdr:twoCellAnchor editAs="oneCell">
    <xdr:from>
      <xdr:col>0</xdr:col>
      <xdr:colOff>19049</xdr:colOff>
      <xdr:row>77</xdr:row>
      <xdr:rowOff>76199</xdr:rowOff>
    </xdr:from>
    <xdr:to>
      <xdr:col>3</xdr:col>
      <xdr:colOff>685799</xdr:colOff>
      <xdr:row>89</xdr:row>
      <xdr:rowOff>45070</xdr:rowOff>
    </xdr:to>
    <xdr:pic>
      <xdr:nvPicPr>
        <xdr:cNvPr id="15" name="Imagem 14">
          <a:extLst>
            <a:ext uri="{FF2B5EF4-FFF2-40B4-BE49-F238E27FC236}">
              <a16:creationId xmlns:a16="http://schemas.microsoft.com/office/drawing/2014/main" id="{F60B0532-4E72-4651-97E8-54500BB25C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9049" y="14782799"/>
          <a:ext cx="2905125" cy="2254871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6</xdr:col>
      <xdr:colOff>19050</xdr:colOff>
      <xdr:row>77</xdr:row>
      <xdr:rowOff>76201</xdr:rowOff>
    </xdr:from>
    <xdr:to>
      <xdr:col>10</xdr:col>
      <xdr:colOff>0</xdr:colOff>
      <xdr:row>89</xdr:row>
      <xdr:rowOff>1</xdr:rowOff>
    </xdr:to>
    <xdr:pic>
      <xdr:nvPicPr>
        <xdr:cNvPr id="16" name="Imagem 15">
          <a:extLst>
            <a:ext uri="{FF2B5EF4-FFF2-40B4-BE49-F238E27FC236}">
              <a16:creationId xmlns:a16="http://schemas.microsoft.com/office/drawing/2014/main" id="{F913E48C-36A5-4B57-ACD1-C118A6DF6D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4181475" y="14782801"/>
          <a:ext cx="2619375" cy="2209800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11</xdr:col>
      <xdr:colOff>609599</xdr:colOff>
      <xdr:row>77</xdr:row>
      <xdr:rowOff>66676</xdr:rowOff>
    </xdr:from>
    <xdr:to>
      <xdr:col>15</xdr:col>
      <xdr:colOff>704427</xdr:colOff>
      <xdr:row>88</xdr:row>
      <xdr:rowOff>180976</xdr:rowOff>
    </xdr:to>
    <xdr:pic>
      <xdr:nvPicPr>
        <xdr:cNvPr id="17" name="Imagem 16">
          <a:extLst>
            <a:ext uri="{FF2B5EF4-FFF2-40B4-BE49-F238E27FC236}">
              <a16:creationId xmlns:a16="http://schemas.microsoft.com/office/drawing/2014/main" id="{319E8A52-0451-47FD-A524-328157D212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7924799" y="1819276"/>
          <a:ext cx="2618953" cy="2209800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 editAs="oneCell">
    <xdr:from>
      <xdr:col>1</xdr:col>
      <xdr:colOff>9525</xdr:colOff>
      <xdr:row>95</xdr:row>
      <xdr:rowOff>9525</xdr:rowOff>
    </xdr:from>
    <xdr:to>
      <xdr:col>4</xdr:col>
      <xdr:colOff>0</xdr:colOff>
      <xdr:row>101</xdr:row>
      <xdr:rowOff>47625</xdr:rowOff>
    </xdr:to>
    <xdr:pic>
      <xdr:nvPicPr>
        <xdr:cNvPr id="18" name="Imagem 17">
          <a:extLst>
            <a:ext uri="{FF2B5EF4-FFF2-40B4-BE49-F238E27FC236}">
              <a16:creationId xmlns:a16="http://schemas.microsoft.com/office/drawing/2014/main" id="{8E6172C3-57EC-4C79-A1AC-27EE9C7661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790575" y="18183225"/>
          <a:ext cx="2152650" cy="1181100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1</xdr:col>
      <xdr:colOff>9525</xdr:colOff>
      <xdr:row>114</xdr:row>
      <xdr:rowOff>9525</xdr:rowOff>
    </xdr:from>
    <xdr:to>
      <xdr:col>3</xdr:col>
      <xdr:colOff>466725</xdr:colOff>
      <xdr:row>120</xdr:row>
      <xdr:rowOff>1</xdr:rowOff>
    </xdr:to>
    <xdr:pic>
      <xdr:nvPicPr>
        <xdr:cNvPr id="19" name="Imagem 18">
          <a:extLst>
            <a:ext uri="{FF2B5EF4-FFF2-40B4-BE49-F238E27FC236}">
              <a16:creationId xmlns:a16="http://schemas.microsoft.com/office/drawing/2014/main" id="{4ABA40A2-2A75-4784-BFA3-05A7688964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1228725" y="8924925"/>
          <a:ext cx="1914525" cy="1133476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1</xdr:col>
      <xdr:colOff>9524</xdr:colOff>
      <xdr:row>133</xdr:row>
      <xdr:rowOff>9524</xdr:rowOff>
    </xdr:from>
    <xdr:to>
      <xdr:col>3</xdr:col>
      <xdr:colOff>466724</xdr:colOff>
      <xdr:row>138</xdr:row>
      <xdr:rowOff>180975</xdr:rowOff>
    </xdr:to>
    <xdr:pic>
      <xdr:nvPicPr>
        <xdr:cNvPr id="20" name="Imagem 19">
          <a:extLst>
            <a:ext uri="{FF2B5EF4-FFF2-40B4-BE49-F238E27FC236}">
              <a16:creationId xmlns:a16="http://schemas.microsoft.com/office/drawing/2014/main" id="{16F62498-D199-41F2-A173-72B42DC997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1228724" y="12582524"/>
          <a:ext cx="1914525" cy="1123951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oneCellAnchor>
    <xdr:from>
      <xdr:col>7</xdr:col>
      <xdr:colOff>9525</xdr:colOff>
      <xdr:row>95</xdr:row>
      <xdr:rowOff>9525</xdr:rowOff>
    </xdr:from>
    <xdr:ext cx="1914525" cy="1133476"/>
    <xdr:pic>
      <xdr:nvPicPr>
        <xdr:cNvPr id="21" name="Imagem 20">
          <a:extLst>
            <a:ext uri="{FF2B5EF4-FFF2-40B4-BE49-F238E27FC236}">
              <a16:creationId xmlns:a16="http://schemas.microsoft.com/office/drawing/2014/main" id="{382A9A61-3EA3-415D-8645-509C25AB96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4886325" y="5229225"/>
          <a:ext cx="1914525" cy="1133476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oneCellAnchor>
  <xdr:oneCellAnchor>
    <xdr:from>
      <xdr:col>7</xdr:col>
      <xdr:colOff>9524</xdr:colOff>
      <xdr:row>114</xdr:row>
      <xdr:rowOff>9524</xdr:rowOff>
    </xdr:from>
    <xdr:ext cx="1914525" cy="1123951"/>
    <xdr:pic>
      <xdr:nvPicPr>
        <xdr:cNvPr id="22" name="Imagem 21">
          <a:extLst>
            <a:ext uri="{FF2B5EF4-FFF2-40B4-BE49-F238E27FC236}">
              <a16:creationId xmlns:a16="http://schemas.microsoft.com/office/drawing/2014/main" id="{9E588EE0-493F-4819-AA3F-FF190CD2E5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4886324" y="8924924"/>
          <a:ext cx="1914525" cy="1123951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oneCellAnchor>
  <xdr:twoCellAnchor editAs="oneCell">
    <xdr:from>
      <xdr:col>7</xdr:col>
      <xdr:colOff>9524</xdr:colOff>
      <xdr:row>133</xdr:row>
      <xdr:rowOff>9525</xdr:rowOff>
    </xdr:from>
    <xdr:to>
      <xdr:col>9</xdr:col>
      <xdr:colOff>704849</xdr:colOff>
      <xdr:row>138</xdr:row>
      <xdr:rowOff>180975</xdr:rowOff>
    </xdr:to>
    <xdr:pic>
      <xdr:nvPicPr>
        <xdr:cNvPr id="23" name="Imagem 22">
          <a:extLst>
            <a:ext uri="{FF2B5EF4-FFF2-40B4-BE49-F238E27FC236}">
              <a16:creationId xmlns:a16="http://schemas.microsoft.com/office/drawing/2014/main" id="{E9201D6B-81A6-4D89-9C9C-D145AA1795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4886324" y="25536525"/>
          <a:ext cx="1914525" cy="1123950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oneCellAnchor>
    <xdr:from>
      <xdr:col>13</xdr:col>
      <xdr:colOff>9525</xdr:colOff>
      <xdr:row>95</xdr:row>
      <xdr:rowOff>9525</xdr:rowOff>
    </xdr:from>
    <xdr:ext cx="1914525" cy="1133476"/>
    <xdr:pic>
      <xdr:nvPicPr>
        <xdr:cNvPr id="25" name="Imagem 24">
          <a:extLst>
            <a:ext uri="{FF2B5EF4-FFF2-40B4-BE49-F238E27FC236}">
              <a16:creationId xmlns:a16="http://schemas.microsoft.com/office/drawing/2014/main" id="{7202049F-6838-4A65-8BDB-D5CAADCC23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4886325" y="18183225"/>
          <a:ext cx="1914525" cy="1133476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oneCellAnchor>
  <xdr:oneCellAnchor>
    <xdr:from>
      <xdr:col>13</xdr:col>
      <xdr:colOff>9524</xdr:colOff>
      <xdr:row>114</xdr:row>
      <xdr:rowOff>9524</xdr:rowOff>
    </xdr:from>
    <xdr:ext cx="1914525" cy="1123951"/>
    <xdr:pic>
      <xdr:nvPicPr>
        <xdr:cNvPr id="26" name="Imagem 25">
          <a:extLst>
            <a:ext uri="{FF2B5EF4-FFF2-40B4-BE49-F238E27FC236}">
              <a16:creationId xmlns:a16="http://schemas.microsoft.com/office/drawing/2014/main" id="{D6BC2C6F-96B2-4A6E-A4E7-9659ABF30A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4886324" y="21840824"/>
          <a:ext cx="1914525" cy="1123951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oneCellAnchor>
  <xdr:oneCellAnchor>
    <xdr:from>
      <xdr:col>13</xdr:col>
      <xdr:colOff>9524</xdr:colOff>
      <xdr:row>133</xdr:row>
      <xdr:rowOff>9525</xdr:rowOff>
    </xdr:from>
    <xdr:ext cx="1914525" cy="1123950"/>
    <xdr:pic>
      <xdr:nvPicPr>
        <xdr:cNvPr id="27" name="Imagem 26">
          <a:extLst>
            <a:ext uri="{FF2B5EF4-FFF2-40B4-BE49-F238E27FC236}">
              <a16:creationId xmlns:a16="http://schemas.microsoft.com/office/drawing/2014/main" id="{7FED64B7-CFC3-4016-9E04-CAA3F345A4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4886324" y="25498425"/>
          <a:ext cx="1914525" cy="1123950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one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D3FC9-B088-4E4F-A5CC-E165C54FBEC9}">
  <dimension ref="A5:M115"/>
  <sheetViews>
    <sheetView topLeftCell="A94" workbookViewId="0">
      <selection activeCell="B112" sqref="B112"/>
    </sheetView>
  </sheetViews>
  <sheetFormatPr defaultRowHeight="15" x14ac:dyDescent="0.25"/>
  <cols>
    <col min="1" max="2" width="12" bestFit="1" customWidth="1"/>
    <col min="3" max="3" width="12.7109375" bestFit="1" customWidth="1"/>
    <col min="7" max="7" width="12" bestFit="1" customWidth="1"/>
    <col min="13" max="13" width="13.42578125" bestFit="1" customWidth="1"/>
  </cols>
  <sheetData>
    <row r="5" spans="1:13" x14ac:dyDescent="0.25">
      <c r="A5" s="32" t="s">
        <v>0</v>
      </c>
      <c r="B5" s="32"/>
      <c r="C5" s="32"/>
      <c r="D5" s="32"/>
    </row>
    <row r="6" spans="1:13" x14ac:dyDescent="0.25">
      <c r="A6" s="14" t="s">
        <v>1</v>
      </c>
      <c r="B6" s="14" t="s">
        <v>2</v>
      </c>
      <c r="C6" s="14" t="s">
        <v>3</v>
      </c>
      <c r="D6" s="14" t="s">
        <v>4</v>
      </c>
      <c r="H6" s="33" t="s">
        <v>5</v>
      </c>
      <c r="I6" s="33"/>
      <c r="J6" s="33"/>
      <c r="K6" s="33"/>
    </row>
    <row r="7" spans="1:13" x14ac:dyDescent="0.25">
      <c r="A7" s="6">
        <v>20</v>
      </c>
      <c r="B7" s="6">
        <v>30</v>
      </c>
      <c r="C7" s="6">
        <v>130</v>
      </c>
      <c r="D7" s="6">
        <v>130</v>
      </c>
      <c r="G7" s="34" t="s">
        <v>6</v>
      </c>
      <c r="H7" s="35"/>
      <c r="I7" s="36"/>
      <c r="K7" s="15" t="s">
        <v>7</v>
      </c>
      <c r="M7" t="s">
        <v>52</v>
      </c>
    </row>
    <row r="8" spans="1:13" x14ac:dyDescent="0.25">
      <c r="A8" s="1"/>
      <c r="B8" s="1"/>
      <c r="C8" s="1"/>
      <c r="D8" s="1"/>
      <c r="G8" s="2">
        <f>(C11-A11)/(C7-A7)</f>
        <v>1.4545454545454546</v>
      </c>
      <c r="H8" s="2">
        <v>0</v>
      </c>
      <c r="I8" s="2">
        <f>-A7*((C11-A11)/(C7-A7))+A11</f>
        <v>20.909090909090907</v>
      </c>
      <c r="K8" s="3">
        <v>30</v>
      </c>
    </row>
    <row r="9" spans="1:13" x14ac:dyDescent="0.25">
      <c r="A9" s="32" t="s">
        <v>8</v>
      </c>
      <c r="B9" s="32"/>
      <c r="C9" s="32"/>
      <c r="D9" s="32"/>
      <c r="G9" s="2">
        <v>0</v>
      </c>
      <c r="H9" s="2">
        <f>(D11-B11)/(D7-B7)</f>
        <v>1.2</v>
      </c>
      <c r="I9" s="2">
        <f>-B7*((D11-B11)/(D7-B7))+B11</f>
        <v>4</v>
      </c>
      <c r="K9" s="3">
        <v>70</v>
      </c>
    </row>
    <row r="10" spans="1:13" x14ac:dyDescent="0.25">
      <c r="A10" s="14" t="s">
        <v>9</v>
      </c>
      <c r="B10" s="14" t="s">
        <v>10</v>
      </c>
      <c r="C10" s="14" t="s">
        <v>11</v>
      </c>
      <c r="D10" s="14" t="s">
        <v>12</v>
      </c>
      <c r="G10" s="2">
        <v>0</v>
      </c>
      <c r="H10" s="2">
        <v>0</v>
      </c>
      <c r="I10" s="2">
        <v>1</v>
      </c>
      <c r="K10" s="3">
        <v>1</v>
      </c>
    </row>
    <row r="11" spans="1:13" x14ac:dyDescent="0.25">
      <c r="A11" s="6">
        <v>50</v>
      </c>
      <c r="B11" s="6">
        <v>40</v>
      </c>
      <c r="C11" s="6">
        <v>210</v>
      </c>
      <c r="D11" s="6">
        <v>160</v>
      </c>
      <c r="J11" t="s">
        <v>13</v>
      </c>
      <c r="L11" t="s">
        <v>14</v>
      </c>
    </row>
    <row r="13" spans="1:13" x14ac:dyDescent="0.25">
      <c r="A13" s="32" t="s">
        <v>15</v>
      </c>
      <c r="B13" s="32"/>
      <c r="G13" s="15" t="s">
        <v>16</v>
      </c>
      <c r="H13" s="2">
        <f t="array" ref="H13:H15">MMULT(G8:I10,K8:K10)</f>
        <v>64.545454545454547</v>
      </c>
      <c r="I13" t="s">
        <v>17</v>
      </c>
    </row>
    <row r="14" spans="1:13" x14ac:dyDescent="0.25">
      <c r="A14" s="14" t="s">
        <v>17</v>
      </c>
      <c r="B14" s="14" t="s">
        <v>18</v>
      </c>
      <c r="G14" s="2"/>
      <c r="H14" s="2">
        <v>88</v>
      </c>
      <c r="I14" t="s">
        <v>18</v>
      </c>
    </row>
    <row r="15" spans="1:13" x14ac:dyDescent="0.25">
      <c r="A15" s="6">
        <v>30</v>
      </c>
      <c r="B15" s="6">
        <v>70</v>
      </c>
      <c r="G15" s="2"/>
      <c r="H15" s="2">
        <v>1</v>
      </c>
      <c r="I15" t="s">
        <v>19</v>
      </c>
    </row>
    <row r="16" spans="1:13" x14ac:dyDescent="0.25">
      <c r="A16" s="6">
        <v>50</v>
      </c>
      <c r="B16" s="6">
        <v>70</v>
      </c>
    </row>
    <row r="17" spans="1:12" x14ac:dyDescent="0.25">
      <c r="A17" s="6">
        <v>50</v>
      </c>
      <c r="B17" s="6">
        <v>90</v>
      </c>
    </row>
    <row r="18" spans="1:12" x14ac:dyDescent="0.25">
      <c r="A18" s="6">
        <v>30</v>
      </c>
      <c r="B18" s="6">
        <v>90</v>
      </c>
    </row>
    <row r="20" spans="1:12" x14ac:dyDescent="0.25">
      <c r="A20" s="29" t="s">
        <v>20</v>
      </c>
      <c r="B20" s="30"/>
      <c r="C20" s="30"/>
      <c r="D20" s="31"/>
    </row>
    <row r="21" spans="1:12" ht="15.75" thickBot="1" x14ac:dyDescent="0.3">
      <c r="B21" s="4" t="s">
        <v>21</v>
      </c>
      <c r="C21" s="4" t="s">
        <v>22</v>
      </c>
    </row>
    <row r="22" spans="1:12" ht="15.75" thickBot="1" x14ac:dyDescent="0.3">
      <c r="A22" s="13" t="s">
        <v>23</v>
      </c>
      <c r="B22" s="5">
        <f>(A15-$A$7)*(($C$11-$A$11)/($C$7-$A$7))+$A$11</f>
        <v>64.545454545454547</v>
      </c>
      <c r="C22" s="2">
        <f>(B15-$B$7)*(($D$11-$B$11)/($D$7-$B$7))+$B$11</f>
        <v>88</v>
      </c>
    </row>
    <row r="23" spans="1:12" ht="15.75" thickBot="1" x14ac:dyDescent="0.3">
      <c r="A23" s="13" t="s">
        <v>24</v>
      </c>
      <c r="B23" s="5">
        <f>(A16-$A$7)*(($C$11-$A$11)/($C$7-$A$7))+$A$11</f>
        <v>93.63636363636364</v>
      </c>
      <c r="C23" s="2">
        <f>(B16-$B$7)*(($D$11-$B$11)/($D$7-$B$7))+$B$11</f>
        <v>88</v>
      </c>
    </row>
    <row r="24" spans="1:12" ht="15.75" thickBot="1" x14ac:dyDescent="0.3">
      <c r="A24" s="13" t="s">
        <v>25</v>
      </c>
      <c r="B24" s="5">
        <f>(A17-$A$7)*(($C$11-$A$11)/($C$7-$A$7))+$A$11</f>
        <v>93.63636363636364</v>
      </c>
      <c r="C24" s="2">
        <f>(B17-$B$7)*(($D$11-$B$11)/($D$7-$B$7))+$B$11</f>
        <v>112</v>
      </c>
    </row>
    <row r="25" spans="1:12" ht="15.75" thickBot="1" x14ac:dyDescent="0.3">
      <c r="A25" s="13" t="s">
        <v>26</v>
      </c>
      <c r="B25" s="5">
        <f>(A18-$A$7)*(($C$11-$A$11)/($C$7-$A$7))+$A$11</f>
        <v>64.545454545454547</v>
      </c>
      <c r="C25" s="2">
        <f>(B18-$B$7)*(($D$11-$B$11)/($D$7-$B$7))+$B$11</f>
        <v>112</v>
      </c>
    </row>
    <row r="31" spans="1:12" x14ac:dyDescent="0.25">
      <c r="A31" s="32" t="s">
        <v>27</v>
      </c>
      <c r="B31" s="32"/>
      <c r="C31" s="32"/>
      <c r="D31" s="32"/>
      <c r="E31" s="1"/>
      <c r="H31" s="32" t="s">
        <v>28</v>
      </c>
      <c r="I31" s="32"/>
      <c r="K31" s="32" t="s">
        <v>15</v>
      </c>
      <c r="L31" s="32"/>
    </row>
    <row r="32" spans="1:12" x14ac:dyDescent="0.25">
      <c r="A32" s="14" t="s">
        <v>29</v>
      </c>
      <c r="B32" s="14" t="s">
        <v>30</v>
      </c>
      <c r="C32" s="14" t="s">
        <v>31</v>
      </c>
      <c r="D32" s="14" t="s">
        <v>32</v>
      </c>
      <c r="E32" s="1"/>
      <c r="H32" s="14" t="s">
        <v>21</v>
      </c>
      <c r="I32" s="14" t="s">
        <v>22</v>
      </c>
      <c r="K32" s="14" t="s">
        <v>17</v>
      </c>
      <c r="L32" s="14" t="s">
        <v>18</v>
      </c>
    </row>
    <row r="33" spans="1:12" x14ac:dyDescent="0.25">
      <c r="A33" s="6">
        <v>0</v>
      </c>
      <c r="B33" s="6">
        <v>0</v>
      </c>
      <c r="C33" s="6">
        <v>800</v>
      </c>
      <c r="D33" s="6">
        <v>600</v>
      </c>
      <c r="E33" s="1"/>
      <c r="H33" s="6">
        <f t="shared" ref="H33:I36" si="0">B22</f>
        <v>64.545454545454547</v>
      </c>
      <c r="I33" s="6">
        <f t="shared" si="0"/>
        <v>88</v>
      </c>
      <c r="K33" s="6">
        <v>30</v>
      </c>
      <c r="L33" s="6">
        <v>70</v>
      </c>
    </row>
    <row r="34" spans="1:12" x14ac:dyDescent="0.25">
      <c r="A34" s="1"/>
      <c r="B34" s="1"/>
      <c r="C34" s="1"/>
      <c r="D34" s="1"/>
      <c r="E34" s="1"/>
      <c r="F34" s="1"/>
      <c r="G34" s="1"/>
      <c r="H34" s="6">
        <f t="shared" si="0"/>
        <v>93.63636363636364</v>
      </c>
      <c r="I34" s="6">
        <f t="shared" si="0"/>
        <v>88</v>
      </c>
      <c r="K34" s="6">
        <v>50</v>
      </c>
      <c r="L34" s="6">
        <v>70</v>
      </c>
    </row>
    <row r="35" spans="1:12" x14ac:dyDescent="0.25">
      <c r="A35" s="32" t="s">
        <v>33</v>
      </c>
      <c r="B35" s="32"/>
      <c r="C35" s="32"/>
      <c r="D35" s="32"/>
      <c r="E35" s="32"/>
      <c r="F35" s="32"/>
      <c r="G35" s="1"/>
      <c r="H35" s="6">
        <f t="shared" si="0"/>
        <v>93.63636363636364</v>
      </c>
      <c r="I35" s="6">
        <f t="shared" si="0"/>
        <v>112</v>
      </c>
      <c r="K35" s="6">
        <v>50</v>
      </c>
      <c r="L35" s="6">
        <v>90</v>
      </c>
    </row>
    <row r="36" spans="1:12" x14ac:dyDescent="0.25">
      <c r="A36" s="37" t="s">
        <v>34</v>
      </c>
      <c r="B36" s="37"/>
      <c r="C36" s="37"/>
      <c r="D36" s="37"/>
      <c r="E36" s="1"/>
      <c r="F36" s="1"/>
      <c r="G36" s="1"/>
      <c r="H36" s="6">
        <f t="shared" si="0"/>
        <v>64.545454545454547</v>
      </c>
      <c r="I36" s="6">
        <f t="shared" si="0"/>
        <v>112</v>
      </c>
      <c r="K36" s="6">
        <v>30</v>
      </c>
      <c r="L36" s="6">
        <v>90</v>
      </c>
    </row>
    <row r="37" spans="1:12" x14ac:dyDescent="0.25">
      <c r="A37" s="38" t="s">
        <v>35</v>
      </c>
      <c r="B37" s="38"/>
      <c r="C37" s="38"/>
      <c r="D37" s="38"/>
      <c r="E37" s="1"/>
      <c r="F37" s="1"/>
      <c r="G37" s="1"/>
    </row>
    <row r="38" spans="1:12" x14ac:dyDescent="0.25">
      <c r="A38" s="1"/>
      <c r="B38" s="1"/>
      <c r="C38" s="1"/>
      <c r="D38" s="1"/>
      <c r="E38" s="1"/>
      <c r="F38" s="1"/>
      <c r="G38" s="1"/>
    </row>
    <row r="39" spans="1:12" x14ac:dyDescent="0.25">
      <c r="A39" s="1"/>
      <c r="B39" s="1"/>
      <c r="C39" s="1"/>
      <c r="D39" s="1"/>
      <c r="E39" s="1"/>
      <c r="F39" s="1"/>
      <c r="G39" s="1"/>
    </row>
    <row r="40" spans="1:12" x14ac:dyDescent="0.25">
      <c r="A40" s="32" t="s">
        <v>36</v>
      </c>
      <c r="B40" s="32"/>
      <c r="C40" s="7"/>
      <c r="D40" s="32" t="s">
        <v>37</v>
      </c>
      <c r="E40" s="32"/>
      <c r="F40" s="1"/>
      <c r="G40" s="1"/>
    </row>
    <row r="41" spans="1:12" x14ac:dyDescent="0.25">
      <c r="A41" s="14" t="s">
        <v>38</v>
      </c>
      <c r="B41" s="14" t="s">
        <v>39</v>
      </c>
      <c r="C41" s="1"/>
      <c r="D41" s="14" t="s">
        <v>38</v>
      </c>
      <c r="E41" s="14" t="s">
        <v>39</v>
      </c>
      <c r="F41" s="1"/>
      <c r="G41" s="1"/>
    </row>
    <row r="42" spans="1:12" x14ac:dyDescent="0.25">
      <c r="A42" s="6">
        <f>(H33-$A$33)/($C$33-$A$33)</f>
        <v>8.0681818181818188E-2</v>
      </c>
      <c r="B42" s="6">
        <f>(I33-$B$33)/($D$33-$B$33)</f>
        <v>0.14666666666666667</v>
      </c>
      <c r="C42" s="1"/>
      <c r="D42" s="6">
        <f>(K33-$A$33)/($C$33-$A$33)</f>
        <v>3.7499999999999999E-2</v>
      </c>
      <c r="E42" s="6">
        <f>(L33-$B$33)/($D$33-$B$33)</f>
        <v>0.11666666666666667</v>
      </c>
      <c r="F42" s="1"/>
      <c r="G42" s="1"/>
    </row>
    <row r="43" spans="1:12" x14ac:dyDescent="0.25">
      <c r="A43" s="6">
        <f t="shared" ref="A43:A45" si="1">(H34-$A$33)/($C$33-$A$33)</f>
        <v>0.11704545454545455</v>
      </c>
      <c r="B43" s="6">
        <f t="shared" ref="B43:B45" si="2">(I34-$B$33)/($D$33-$B$33)</f>
        <v>0.14666666666666667</v>
      </c>
      <c r="D43" s="6">
        <f t="shared" ref="D43:D45" si="3">(K34-$A$33)/($C$33-$A$33)</f>
        <v>6.25E-2</v>
      </c>
      <c r="E43" s="6">
        <f t="shared" ref="E43:E45" si="4">(L34-$B$33)/($D$33-$B$33)</f>
        <v>0.11666666666666667</v>
      </c>
    </row>
    <row r="44" spans="1:12" x14ac:dyDescent="0.25">
      <c r="A44" s="6">
        <f t="shared" si="1"/>
        <v>0.11704545454545455</v>
      </c>
      <c r="B44" s="6">
        <f t="shared" si="2"/>
        <v>0.18666666666666668</v>
      </c>
      <c r="D44" s="6">
        <f t="shared" si="3"/>
        <v>6.25E-2</v>
      </c>
      <c r="E44" s="6">
        <f t="shared" si="4"/>
        <v>0.15</v>
      </c>
    </row>
    <row r="45" spans="1:12" x14ac:dyDescent="0.25">
      <c r="A45" s="6">
        <f t="shared" si="1"/>
        <v>8.0681818181818188E-2</v>
      </c>
      <c r="B45" s="6">
        <f t="shared" si="2"/>
        <v>0.18666666666666668</v>
      </c>
      <c r="D45" s="6">
        <f t="shared" si="3"/>
        <v>3.7499999999999999E-2</v>
      </c>
      <c r="E45" s="6">
        <f t="shared" si="4"/>
        <v>0.15</v>
      </c>
    </row>
    <row r="55" spans="1:9" x14ac:dyDescent="0.25">
      <c r="A55" s="8" t="s">
        <v>40</v>
      </c>
    </row>
    <row r="56" spans="1:9" x14ac:dyDescent="0.25">
      <c r="A56" s="9" t="s">
        <v>41</v>
      </c>
      <c r="B56" s="9" t="s">
        <v>42</v>
      </c>
      <c r="C56" s="10" t="s">
        <v>43</v>
      </c>
    </row>
    <row r="57" spans="1:9" x14ac:dyDescent="0.25">
      <c r="A57" s="3" t="s">
        <v>44</v>
      </c>
      <c r="B57" s="11" t="s">
        <v>45</v>
      </c>
      <c r="C57" s="2">
        <f>1440/900</f>
        <v>1.6</v>
      </c>
    </row>
    <row r="58" spans="1:9" x14ac:dyDescent="0.25">
      <c r="A58" s="3" t="s">
        <v>46</v>
      </c>
      <c r="B58" s="11" t="s">
        <v>47</v>
      </c>
      <c r="C58" s="2">
        <f>1920/1080</f>
        <v>1.7777777777777777</v>
      </c>
    </row>
    <row r="59" spans="1:9" x14ac:dyDescent="0.25">
      <c r="C59" s="2" t="s">
        <v>48</v>
      </c>
    </row>
    <row r="62" spans="1:9" x14ac:dyDescent="0.25">
      <c r="A62" s="8" t="s">
        <v>49</v>
      </c>
    </row>
    <row r="63" spans="1:9" x14ac:dyDescent="0.25">
      <c r="A63" s="32" t="s">
        <v>27</v>
      </c>
      <c r="B63" s="32"/>
      <c r="C63" s="32"/>
      <c r="D63" s="32"/>
      <c r="F63" s="29" t="s">
        <v>50</v>
      </c>
      <c r="G63" s="30"/>
      <c r="H63" s="30"/>
      <c r="I63" s="31"/>
    </row>
    <row r="64" spans="1:9" ht="15.75" thickBot="1" x14ac:dyDescent="0.3">
      <c r="A64" s="14" t="s">
        <v>29</v>
      </c>
      <c r="B64" s="14" t="s">
        <v>30</v>
      </c>
      <c r="C64" s="14" t="s">
        <v>31</v>
      </c>
      <c r="D64" s="14" t="s">
        <v>32</v>
      </c>
      <c r="G64" s="12" t="s">
        <v>21</v>
      </c>
      <c r="H64" s="12" t="s">
        <v>22</v>
      </c>
    </row>
    <row r="65" spans="1:8" ht="15.75" thickBot="1" x14ac:dyDescent="0.3">
      <c r="A65" s="6">
        <v>0</v>
      </c>
      <c r="B65" s="6">
        <v>0</v>
      </c>
      <c r="C65" s="6">
        <v>1920</v>
      </c>
      <c r="D65" s="6">
        <v>1080</v>
      </c>
      <c r="F65" s="13" t="s">
        <v>23</v>
      </c>
      <c r="G65" s="5">
        <v>64.545454545454547</v>
      </c>
      <c r="H65" s="2">
        <v>88</v>
      </c>
    </row>
    <row r="66" spans="1:8" ht="15.75" thickBot="1" x14ac:dyDescent="0.3">
      <c r="F66" s="13" t="s">
        <v>24</v>
      </c>
      <c r="G66" s="5">
        <v>93.63636363636364</v>
      </c>
      <c r="H66" s="2">
        <v>88</v>
      </c>
    </row>
    <row r="67" spans="1:8" ht="15.75" thickBot="1" x14ac:dyDescent="0.3">
      <c r="F67" s="13" t="s">
        <v>25</v>
      </c>
      <c r="G67" s="5">
        <v>93.63636363636364</v>
      </c>
      <c r="H67" s="2">
        <v>112</v>
      </c>
    </row>
    <row r="68" spans="1:8" ht="15.75" thickBot="1" x14ac:dyDescent="0.3">
      <c r="A68" s="32" t="s">
        <v>51</v>
      </c>
      <c r="B68" s="32"/>
      <c r="F68" s="13" t="s">
        <v>26</v>
      </c>
      <c r="G68" s="5">
        <v>64.545454545454547</v>
      </c>
      <c r="H68" s="2">
        <v>112</v>
      </c>
    </row>
    <row r="69" spans="1:8" x14ac:dyDescent="0.25">
      <c r="A69" s="14" t="s">
        <v>38</v>
      </c>
      <c r="B69" s="14" t="s">
        <v>39</v>
      </c>
    </row>
    <row r="70" spans="1:8" x14ac:dyDescent="0.25">
      <c r="A70" s="6">
        <f>(G65-$A$65)/($C$65-$A$65)</f>
        <v>3.361742424242424E-2</v>
      </c>
      <c r="B70" s="6">
        <f>(H65-$B$65)/($D$65-$B$65)</f>
        <v>8.1481481481481488E-2</v>
      </c>
    </row>
    <row r="71" spans="1:8" x14ac:dyDescent="0.25">
      <c r="A71" s="6">
        <f t="shared" ref="A71:A73" si="5">(G66-$A$65)/($C$65-$A$65)</f>
        <v>4.8768939393939399E-2</v>
      </c>
      <c r="B71" s="6">
        <f t="shared" ref="B71:B73" si="6">(H66-$B$65)/($D$65-$B$65)</f>
        <v>8.1481481481481488E-2</v>
      </c>
    </row>
    <row r="72" spans="1:8" x14ac:dyDescent="0.25">
      <c r="A72" s="6">
        <f t="shared" si="5"/>
        <v>4.8768939393939399E-2</v>
      </c>
      <c r="B72" s="6">
        <f t="shared" si="6"/>
        <v>0.1037037037037037</v>
      </c>
    </row>
    <row r="73" spans="1:8" x14ac:dyDescent="0.25">
      <c r="A73" s="6">
        <f t="shared" si="5"/>
        <v>3.361742424242424E-2</v>
      </c>
      <c r="B73" s="6">
        <f t="shared" si="6"/>
        <v>0.1037037037037037</v>
      </c>
    </row>
    <row r="94" spans="1:4" x14ac:dyDescent="0.25">
      <c r="A94" s="32" t="s">
        <v>0</v>
      </c>
      <c r="B94" s="32"/>
      <c r="C94" s="32"/>
      <c r="D94" s="32"/>
    </row>
    <row r="95" spans="1:4" x14ac:dyDescent="0.25">
      <c r="A95" s="14" t="s">
        <v>1</v>
      </c>
      <c r="B95" s="14" t="s">
        <v>2</v>
      </c>
      <c r="C95" s="14" t="s">
        <v>3</v>
      </c>
      <c r="D95" s="14" t="s">
        <v>4</v>
      </c>
    </row>
    <row r="96" spans="1:4" x14ac:dyDescent="0.25">
      <c r="A96" s="6">
        <v>20</v>
      </c>
      <c r="B96" s="6">
        <v>20</v>
      </c>
      <c r="C96" s="6">
        <v>70</v>
      </c>
      <c r="D96" s="6">
        <v>70</v>
      </c>
    </row>
    <row r="97" spans="1:4" x14ac:dyDescent="0.25">
      <c r="A97" s="1"/>
      <c r="B97" s="1"/>
      <c r="C97" s="1"/>
      <c r="D97" s="1"/>
    </row>
    <row r="98" spans="1:4" x14ac:dyDescent="0.25">
      <c r="A98" s="32" t="s">
        <v>8</v>
      </c>
      <c r="B98" s="32"/>
      <c r="C98" s="32"/>
      <c r="D98" s="32"/>
    </row>
    <row r="99" spans="1:4" x14ac:dyDescent="0.25">
      <c r="A99" s="14" t="s">
        <v>9</v>
      </c>
      <c r="B99" s="14" t="s">
        <v>10</v>
      </c>
      <c r="C99" s="14" t="s">
        <v>11</v>
      </c>
      <c r="D99" s="14" t="s">
        <v>12</v>
      </c>
    </row>
    <row r="100" spans="1:4" x14ac:dyDescent="0.25">
      <c r="A100" s="6">
        <v>20</v>
      </c>
      <c r="B100" s="6">
        <v>20</v>
      </c>
      <c r="C100" s="6">
        <v>40</v>
      </c>
      <c r="D100" s="6">
        <v>40</v>
      </c>
    </row>
    <row r="102" spans="1:4" x14ac:dyDescent="0.25">
      <c r="A102" s="32" t="s">
        <v>15</v>
      </c>
      <c r="B102" s="32"/>
    </row>
    <row r="103" spans="1:4" x14ac:dyDescent="0.25">
      <c r="A103" s="14" t="s">
        <v>17</v>
      </c>
      <c r="B103" s="14" t="s">
        <v>18</v>
      </c>
    </row>
    <row r="104" spans="1:4" x14ac:dyDescent="0.25">
      <c r="A104" s="6">
        <v>25</v>
      </c>
      <c r="B104" s="6">
        <v>25</v>
      </c>
    </row>
    <row r="105" spans="1:4" x14ac:dyDescent="0.25">
      <c r="A105" s="6">
        <v>35</v>
      </c>
      <c r="B105" s="6">
        <v>25</v>
      </c>
    </row>
    <row r="106" spans="1:4" x14ac:dyDescent="0.25">
      <c r="A106" s="6">
        <v>35</v>
      </c>
      <c r="B106" s="6">
        <v>45</v>
      </c>
    </row>
    <row r="107" spans="1:4" x14ac:dyDescent="0.25">
      <c r="A107" s="6">
        <v>25</v>
      </c>
      <c r="B107" s="6">
        <v>45</v>
      </c>
    </row>
    <row r="110" spans="1:4" x14ac:dyDescent="0.25">
      <c r="A110" s="34" t="s">
        <v>20</v>
      </c>
      <c r="B110" s="35"/>
      <c r="C110" s="35"/>
      <c r="D110" s="36"/>
    </row>
    <row r="111" spans="1:4" ht="15.75" thickBot="1" x14ac:dyDescent="0.3">
      <c r="B111" s="4" t="s">
        <v>21</v>
      </c>
      <c r="C111" s="4" t="s">
        <v>22</v>
      </c>
    </row>
    <row r="112" spans="1:4" ht="15.75" thickBot="1" x14ac:dyDescent="0.3">
      <c r="A112" s="13" t="s">
        <v>23</v>
      </c>
      <c r="B112" s="5">
        <f>(A104-$A$96)*(($C$100-$A$100)/($C$96-$A$96))+$A$100</f>
        <v>22</v>
      </c>
      <c r="C112" s="2">
        <f>(B104-$B$96)*(($D$100-$B$100)/($D$96-$B$96))+$B$100</f>
        <v>22</v>
      </c>
    </row>
    <row r="113" spans="1:3" ht="15.75" thickBot="1" x14ac:dyDescent="0.3">
      <c r="A113" s="13" t="s">
        <v>24</v>
      </c>
      <c r="B113" s="5">
        <f t="shared" ref="B113:B115" si="7">(A105-$A$96)*(($C$100-$A$100)/($C$96-$A$96))+$A$100</f>
        <v>26</v>
      </c>
      <c r="C113" s="2">
        <f t="shared" ref="C113:C115" si="8">(B105-$B$96)*(($D$100-$B$100)/($D$96-$B$96))+$B$100</f>
        <v>22</v>
      </c>
    </row>
    <row r="114" spans="1:3" ht="15.75" thickBot="1" x14ac:dyDescent="0.3">
      <c r="A114" s="13" t="s">
        <v>25</v>
      </c>
      <c r="B114" s="5">
        <f t="shared" si="7"/>
        <v>26</v>
      </c>
      <c r="C114" s="2">
        <f t="shared" si="8"/>
        <v>30</v>
      </c>
    </row>
    <row r="115" spans="1:3" ht="15.75" thickBot="1" x14ac:dyDescent="0.3">
      <c r="A115" s="13" t="s">
        <v>26</v>
      </c>
      <c r="B115" s="5">
        <f t="shared" si="7"/>
        <v>22</v>
      </c>
      <c r="C115" s="2">
        <f t="shared" si="8"/>
        <v>30</v>
      </c>
    </row>
  </sheetData>
  <mergeCells count="21">
    <mergeCell ref="A94:D94"/>
    <mergeCell ref="A98:D98"/>
    <mergeCell ref="A102:B102"/>
    <mergeCell ref="A110:D110"/>
    <mergeCell ref="A40:B40"/>
    <mergeCell ref="D40:E40"/>
    <mergeCell ref="A63:D63"/>
    <mergeCell ref="F63:I63"/>
    <mergeCell ref="A68:B68"/>
    <mergeCell ref="A31:D31"/>
    <mergeCell ref="H31:I31"/>
    <mergeCell ref="K31:L31"/>
    <mergeCell ref="A35:F35"/>
    <mergeCell ref="A36:D36"/>
    <mergeCell ref="A37:D37"/>
    <mergeCell ref="A20:D20"/>
    <mergeCell ref="A5:D5"/>
    <mergeCell ref="H6:K6"/>
    <mergeCell ref="G7:I7"/>
    <mergeCell ref="A9:D9"/>
    <mergeCell ref="A13:B13"/>
  </mergeCells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B12992-C8F7-4EB9-BCB7-109E4DE9269C}">
  <dimension ref="A69:P152"/>
  <sheetViews>
    <sheetView tabSelected="1" topLeftCell="A37" workbookViewId="0">
      <selection activeCell="O143" sqref="O143"/>
    </sheetView>
  </sheetViews>
  <sheetFormatPr defaultRowHeight="15" x14ac:dyDescent="0.25"/>
  <cols>
    <col min="1" max="1" width="11.7109375" bestFit="1" customWidth="1"/>
    <col min="3" max="3" width="12.7109375" bestFit="1" customWidth="1"/>
    <col min="4" max="4" width="10.5703125" bestFit="1" customWidth="1"/>
    <col min="7" max="7" width="10.7109375" bestFit="1" customWidth="1"/>
    <col min="10" max="10" width="10.5703125" bestFit="1" customWidth="1"/>
    <col min="13" max="13" width="10.42578125" bestFit="1" customWidth="1"/>
    <col min="16" max="16" width="10.5703125" bestFit="1" customWidth="1"/>
  </cols>
  <sheetData>
    <row r="69" spans="1:16" x14ac:dyDescent="0.25">
      <c r="A69" s="16" t="s">
        <v>53</v>
      </c>
    </row>
    <row r="71" spans="1:16" x14ac:dyDescent="0.25">
      <c r="A71" s="17" t="s">
        <v>30</v>
      </c>
      <c r="B71" s="17" t="s">
        <v>29</v>
      </c>
      <c r="C71" s="18" t="s">
        <v>32</v>
      </c>
      <c r="D71" s="18" t="s">
        <v>31</v>
      </c>
    </row>
    <row r="72" spans="1:16" x14ac:dyDescent="0.25">
      <c r="A72" s="3">
        <v>2</v>
      </c>
      <c r="B72" s="3">
        <v>2</v>
      </c>
      <c r="C72" s="3">
        <v>10</v>
      </c>
      <c r="D72" s="3">
        <v>10</v>
      </c>
    </row>
    <row r="74" spans="1:16" x14ac:dyDescent="0.25">
      <c r="A74" s="19" t="s">
        <v>54</v>
      </c>
      <c r="G74" s="19" t="s">
        <v>54</v>
      </c>
      <c r="M74" s="19" t="s">
        <v>54</v>
      </c>
    </row>
    <row r="75" spans="1:16" ht="18" x14ac:dyDescent="0.25">
      <c r="A75" s="20" t="s">
        <v>19</v>
      </c>
      <c r="B75" s="21" t="s">
        <v>21</v>
      </c>
      <c r="C75" s="21" t="s">
        <v>22</v>
      </c>
      <c r="D75" s="22" t="s">
        <v>55</v>
      </c>
      <c r="G75" s="23" t="s">
        <v>40</v>
      </c>
      <c r="H75" s="21" t="s">
        <v>21</v>
      </c>
      <c r="I75" s="21" t="s">
        <v>22</v>
      </c>
      <c r="J75" s="22" t="s">
        <v>55</v>
      </c>
      <c r="M75" s="23" t="s">
        <v>56</v>
      </c>
      <c r="N75" s="21" t="s">
        <v>21</v>
      </c>
      <c r="O75" s="21" t="s">
        <v>22</v>
      </c>
      <c r="P75" s="22" t="s">
        <v>55</v>
      </c>
    </row>
    <row r="76" spans="1:16" x14ac:dyDescent="0.25">
      <c r="A76" s="24" t="s">
        <v>40</v>
      </c>
      <c r="B76" s="3">
        <v>1</v>
      </c>
      <c r="C76" s="3">
        <v>7</v>
      </c>
      <c r="D76" s="25" t="s">
        <v>57</v>
      </c>
      <c r="G76" s="24" t="s">
        <v>56</v>
      </c>
      <c r="H76" s="3">
        <v>14</v>
      </c>
      <c r="I76" s="3">
        <v>11</v>
      </c>
      <c r="J76" s="25" t="s">
        <v>58</v>
      </c>
      <c r="M76" s="24" t="s">
        <v>59</v>
      </c>
      <c r="N76" s="3">
        <v>13</v>
      </c>
      <c r="O76" s="3">
        <v>12</v>
      </c>
      <c r="P76" s="25" t="s">
        <v>58</v>
      </c>
    </row>
    <row r="77" spans="1:16" x14ac:dyDescent="0.25">
      <c r="A77" s="24" t="s">
        <v>49</v>
      </c>
      <c r="B77" s="3">
        <v>14</v>
      </c>
      <c r="C77" s="3">
        <v>11</v>
      </c>
      <c r="D77" s="25" t="s">
        <v>58</v>
      </c>
      <c r="G77" s="24" t="s">
        <v>60</v>
      </c>
      <c r="H77" s="3">
        <v>9.5</v>
      </c>
      <c r="I77" s="3">
        <v>0</v>
      </c>
      <c r="J77" s="25" t="s">
        <v>61</v>
      </c>
      <c r="M77" s="24" t="s">
        <v>91</v>
      </c>
      <c r="N77" s="3">
        <v>0</v>
      </c>
      <c r="O77" s="3">
        <v>-2</v>
      </c>
      <c r="P77" s="25" t="s">
        <v>62</v>
      </c>
    </row>
    <row r="91" spans="1:16" x14ac:dyDescent="0.25">
      <c r="A91" s="44" t="s">
        <v>63</v>
      </c>
      <c r="B91" s="44"/>
      <c r="C91" s="44"/>
      <c r="D91" s="44"/>
      <c r="G91" s="44" t="s">
        <v>63</v>
      </c>
      <c r="H91" s="44"/>
      <c r="I91" s="44"/>
      <c r="J91" s="44"/>
      <c r="M91" s="44" t="s">
        <v>63</v>
      </c>
      <c r="N91" s="44"/>
      <c r="O91" s="44"/>
      <c r="P91" s="44"/>
    </row>
    <row r="93" spans="1:16" ht="18" x14ac:dyDescent="0.25">
      <c r="A93" s="20"/>
      <c r="B93" s="21" t="s">
        <v>21</v>
      </c>
      <c r="C93" s="21" t="s">
        <v>22</v>
      </c>
      <c r="D93" s="22" t="s">
        <v>55</v>
      </c>
      <c r="G93" s="20"/>
      <c r="H93" s="21" t="s">
        <v>21</v>
      </c>
      <c r="I93" s="21" t="s">
        <v>22</v>
      </c>
      <c r="J93" s="22" t="s">
        <v>55</v>
      </c>
      <c r="M93" s="20"/>
      <c r="N93" s="21" t="s">
        <v>21</v>
      </c>
      <c r="O93" s="21" t="s">
        <v>22</v>
      </c>
      <c r="P93" s="22" t="s">
        <v>55</v>
      </c>
    </row>
    <row r="94" spans="1:16" x14ac:dyDescent="0.25">
      <c r="A94" s="24" t="s">
        <v>40</v>
      </c>
      <c r="B94" s="3">
        <v>1</v>
      </c>
      <c r="C94" s="3">
        <v>7</v>
      </c>
      <c r="D94" s="25" t="s">
        <v>57</v>
      </c>
      <c r="G94" s="24" t="s">
        <v>56</v>
      </c>
      <c r="H94" s="3">
        <v>14</v>
      </c>
      <c r="I94" s="3">
        <v>11</v>
      </c>
      <c r="J94" s="25" t="s">
        <v>58</v>
      </c>
      <c r="M94" s="24" t="s">
        <v>59</v>
      </c>
      <c r="N94" s="3">
        <v>13</v>
      </c>
      <c r="O94" s="3">
        <v>12</v>
      </c>
      <c r="P94" s="25" t="s">
        <v>58</v>
      </c>
    </row>
    <row r="95" spans="1:16" x14ac:dyDescent="0.25">
      <c r="A95" s="39" t="s">
        <v>64</v>
      </c>
      <c r="B95" s="40"/>
      <c r="C95" s="40"/>
      <c r="D95" s="41"/>
      <c r="G95" s="42" t="s">
        <v>65</v>
      </c>
      <c r="H95" s="42"/>
      <c r="I95" s="42"/>
      <c r="J95" s="42"/>
      <c r="M95" s="42" t="s">
        <v>65</v>
      </c>
      <c r="N95" s="42"/>
      <c r="O95" s="42"/>
      <c r="P95" s="42"/>
    </row>
    <row r="96" spans="1:16" x14ac:dyDescent="0.25">
      <c r="A96" s="26" t="s">
        <v>66</v>
      </c>
      <c r="G96" s="26" t="s">
        <v>67</v>
      </c>
      <c r="M96" s="26" t="s">
        <v>88</v>
      </c>
    </row>
    <row r="103" spans="1:16" x14ac:dyDescent="0.25">
      <c r="B103" s="17" t="s">
        <v>68</v>
      </c>
      <c r="C103" s="3">
        <f>B72</f>
        <v>2</v>
      </c>
      <c r="H103" s="17" t="s">
        <v>69</v>
      </c>
      <c r="I103" s="3">
        <f>C72</f>
        <v>10</v>
      </c>
      <c r="N103" s="17" t="s">
        <v>69</v>
      </c>
      <c r="O103" s="3">
        <f>C72</f>
        <v>10</v>
      </c>
    </row>
    <row r="104" spans="1:16" x14ac:dyDescent="0.25">
      <c r="B104" s="17" t="s">
        <v>70</v>
      </c>
      <c r="C104" s="3">
        <f>(C77-C76)/(B77-B76)</f>
        <v>0.30769230769230771</v>
      </c>
      <c r="H104" s="17" t="s">
        <v>70</v>
      </c>
      <c r="I104" s="3">
        <f>(H77-H76)/(I77-I76)</f>
        <v>0.40909090909090912</v>
      </c>
      <c r="N104" s="17" t="s">
        <v>70</v>
      </c>
      <c r="O104" s="3">
        <f>(N77-N76)/(O77-O76)</f>
        <v>0.9285714285714286</v>
      </c>
    </row>
    <row r="105" spans="1:16" x14ac:dyDescent="0.25">
      <c r="B105" s="17" t="s">
        <v>69</v>
      </c>
      <c r="C105" s="3">
        <f>C76+(B72-B76)*C104</f>
        <v>7.3076923076923075</v>
      </c>
      <c r="H105" s="17" t="s">
        <v>68</v>
      </c>
      <c r="I105" s="3">
        <f>H76+(C72-I76)*I104</f>
        <v>13.590909090909092</v>
      </c>
      <c r="N105" s="17" t="s">
        <v>68</v>
      </c>
      <c r="O105" s="3">
        <f>N76+(C72-O76)*O104</f>
        <v>11.142857142857142</v>
      </c>
    </row>
    <row r="107" spans="1:16" x14ac:dyDescent="0.25">
      <c r="B107" s="21" t="s">
        <v>71</v>
      </c>
      <c r="C107" s="21" t="s">
        <v>72</v>
      </c>
      <c r="D107" s="22" t="s">
        <v>55</v>
      </c>
      <c r="H107" s="21" t="s">
        <v>71</v>
      </c>
      <c r="I107" s="21" t="s">
        <v>72</v>
      </c>
      <c r="J107" s="22" t="s">
        <v>55</v>
      </c>
      <c r="N107" s="21" t="s">
        <v>71</v>
      </c>
      <c r="O107" s="21" t="s">
        <v>72</v>
      </c>
      <c r="P107" s="22" t="s">
        <v>55</v>
      </c>
    </row>
    <row r="108" spans="1:16" x14ac:dyDescent="0.25">
      <c r="A108" s="27" t="s">
        <v>73</v>
      </c>
      <c r="B108" s="3">
        <f>C103</f>
        <v>2</v>
      </c>
      <c r="C108" s="3">
        <f>C105</f>
        <v>7.3076923076923075</v>
      </c>
      <c r="D108" s="11" t="s">
        <v>74</v>
      </c>
      <c r="G108" s="27" t="s">
        <v>75</v>
      </c>
      <c r="H108" s="3">
        <f>I105</f>
        <v>13.590909090909092</v>
      </c>
      <c r="I108" s="3">
        <f>I103</f>
        <v>10</v>
      </c>
      <c r="J108" s="11" t="s">
        <v>76</v>
      </c>
      <c r="M108" s="27" t="s">
        <v>89</v>
      </c>
      <c r="N108" s="3">
        <f>O105</f>
        <v>11.142857142857142</v>
      </c>
      <c r="O108" s="3">
        <f>O103</f>
        <v>10</v>
      </c>
      <c r="P108" s="11" t="s">
        <v>76</v>
      </c>
    </row>
    <row r="112" spans="1:16" ht="18" x14ac:dyDescent="0.25">
      <c r="A112" s="20"/>
      <c r="B112" s="21" t="s">
        <v>21</v>
      </c>
      <c r="C112" s="21" t="s">
        <v>22</v>
      </c>
      <c r="D112" s="22" t="s">
        <v>55</v>
      </c>
      <c r="G112" s="20"/>
      <c r="H112" s="21" t="s">
        <v>71</v>
      </c>
      <c r="I112" s="21" t="s">
        <v>72</v>
      </c>
      <c r="J112" s="22" t="s">
        <v>55</v>
      </c>
      <c r="M112" s="20"/>
      <c r="N112" s="21" t="s">
        <v>71</v>
      </c>
      <c r="O112" s="21" t="s">
        <v>72</v>
      </c>
      <c r="P112" s="22" t="s">
        <v>55</v>
      </c>
    </row>
    <row r="113" spans="1:16" x14ac:dyDescent="0.25">
      <c r="A113" s="24" t="s">
        <v>49</v>
      </c>
      <c r="B113" s="3">
        <v>14</v>
      </c>
      <c r="C113" s="3">
        <v>11</v>
      </c>
      <c r="D113" s="25" t="s">
        <v>58</v>
      </c>
      <c r="G113" s="27" t="s">
        <v>75</v>
      </c>
      <c r="H113" s="3">
        <f>I105</f>
        <v>13.590909090909092</v>
      </c>
      <c r="I113" s="3">
        <f>I103</f>
        <v>10</v>
      </c>
      <c r="J113" s="11" t="s">
        <v>76</v>
      </c>
      <c r="M113" s="27" t="s">
        <v>89</v>
      </c>
      <c r="N113" s="3">
        <f>O105</f>
        <v>11.142857142857142</v>
      </c>
      <c r="O113" s="3">
        <f>O103</f>
        <v>10</v>
      </c>
      <c r="P113" s="11" t="s">
        <v>76</v>
      </c>
    </row>
    <row r="114" spans="1:16" x14ac:dyDescent="0.25">
      <c r="A114" s="42" t="s">
        <v>65</v>
      </c>
      <c r="B114" s="42"/>
      <c r="C114" s="42"/>
      <c r="D114" s="42"/>
      <c r="G114" s="42" t="s">
        <v>77</v>
      </c>
      <c r="H114" s="42"/>
      <c r="I114" s="42"/>
      <c r="J114" s="42"/>
      <c r="M114" s="42" t="s">
        <v>77</v>
      </c>
      <c r="N114" s="42"/>
      <c r="O114" s="42"/>
      <c r="P114" s="42"/>
    </row>
    <row r="115" spans="1:16" x14ac:dyDescent="0.25">
      <c r="A115" s="26" t="s">
        <v>78</v>
      </c>
      <c r="G115" s="26" t="s">
        <v>79</v>
      </c>
      <c r="M115" s="26" t="s">
        <v>90</v>
      </c>
    </row>
    <row r="122" spans="1:16" x14ac:dyDescent="0.25">
      <c r="B122" s="17" t="s">
        <v>69</v>
      </c>
      <c r="C122" s="3">
        <f>C72</f>
        <v>10</v>
      </c>
      <c r="H122" s="17" t="s">
        <v>68</v>
      </c>
      <c r="I122" s="3">
        <f>D72</f>
        <v>10</v>
      </c>
      <c r="N122" s="17" t="s">
        <v>68</v>
      </c>
      <c r="O122" s="3">
        <f>D72</f>
        <v>10</v>
      </c>
    </row>
    <row r="123" spans="1:16" x14ac:dyDescent="0.25">
      <c r="B123" s="17" t="s">
        <v>80</v>
      </c>
      <c r="C123" s="3">
        <f>(B77-B76)/(C77-C76)</f>
        <v>3.25</v>
      </c>
      <c r="H123" s="17" t="s">
        <v>80</v>
      </c>
      <c r="I123" s="3">
        <f>(I77-I113)/(H77-H113)</f>
        <v>2.4444444444444438</v>
      </c>
      <c r="N123" s="17" t="s">
        <v>80</v>
      </c>
      <c r="O123" s="3">
        <f>(O77-O113)/(N77-N113)</f>
        <v>1.0769230769230769</v>
      </c>
    </row>
    <row r="124" spans="1:16" x14ac:dyDescent="0.25">
      <c r="B124" s="17" t="s">
        <v>68</v>
      </c>
      <c r="C124" s="3">
        <f>B76+(C72-C76)*C123</f>
        <v>10.75</v>
      </c>
      <c r="H124" s="17" t="s">
        <v>69</v>
      </c>
      <c r="I124" s="3">
        <f>I113+(I122-H113)*I123</f>
        <v>1.2222222222222232</v>
      </c>
      <c r="N124" s="17" t="s">
        <v>69</v>
      </c>
      <c r="O124" s="3">
        <f>O113+(O122-N113)*O123</f>
        <v>8.7692307692307701</v>
      </c>
    </row>
    <row r="126" spans="1:16" x14ac:dyDescent="0.25">
      <c r="B126" s="21" t="s">
        <v>71</v>
      </c>
      <c r="C126" s="21" t="s">
        <v>72</v>
      </c>
      <c r="D126" s="22" t="s">
        <v>55</v>
      </c>
      <c r="H126" s="21" t="s">
        <v>71</v>
      </c>
      <c r="I126" s="21" t="s">
        <v>72</v>
      </c>
      <c r="J126" s="22" t="s">
        <v>55</v>
      </c>
      <c r="N126" s="21" t="s">
        <v>71</v>
      </c>
      <c r="O126" s="21" t="s">
        <v>72</v>
      </c>
      <c r="P126" s="22" t="s">
        <v>55</v>
      </c>
    </row>
    <row r="127" spans="1:16" x14ac:dyDescent="0.25">
      <c r="A127" s="27" t="s">
        <v>81</v>
      </c>
      <c r="B127" s="3">
        <f>C124</f>
        <v>10.75</v>
      </c>
      <c r="C127" s="3">
        <f>C122</f>
        <v>10</v>
      </c>
      <c r="D127" s="11" t="s">
        <v>76</v>
      </c>
      <c r="G127" s="28" t="s">
        <v>75</v>
      </c>
      <c r="H127" s="3">
        <f>I122</f>
        <v>10</v>
      </c>
      <c r="I127" s="3">
        <f>I124</f>
        <v>1.2222222222222232</v>
      </c>
      <c r="J127" s="11" t="s">
        <v>74</v>
      </c>
      <c r="M127" s="28" t="s">
        <v>89</v>
      </c>
      <c r="N127" s="3">
        <f>O122</f>
        <v>10</v>
      </c>
      <c r="O127" s="3">
        <f>O124</f>
        <v>8.7692307692307701</v>
      </c>
      <c r="P127" s="11" t="s">
        <v>74</v>
      </c>
    </row>
    <row r="131" spans="1:16" ht="18" x14ac:dyDescent="0.25">
      <c r="A131" s="20"/>
      <c r="B131" s="21" t="s">
        <v>21</v>
      </c>
      <c r="C131" s="21" t="s">
        <v>22</v>
      </c>
      <c r="D131" s="22" t="s">
        <v>55</v>
      </c>
      <c r="G131" s="20"/>
      <c r="H131" s="21" t="s">
        <v>21</v>
      </c>
      <c r="I131" s="21" t="s">
        <v>22</v>
      </c>
      <c r="J131" s="22" t="s">
        <v>55</v>
      </c>
      <c r="M131" s="20"/>
      <c r="N131" s="21" t="s">
        <v>21</v>
      </c>
      <c r="O131" s="21" t="s">
        <v>22</v>
      </c>
      <c r="P131" s="22" t="s">
        <v>55</v>
      </c>
    </row>
    <row r="132" spans="1:16" x14ac:dyDescent="0.25">
      <c r="A132" s="24" t="s">
        <v>81</v>
      </c>
      <c r="B132" s="3">
        <f>B127</f>
        <v>10.75</v>
      </c>
      <c r="C132" s="3">
        <f>C127</f>
        <v>10</v>
      </c>
      <c r="D132" s="25" t="s">
        <v>76</v>
      </c>
      <c r="G132" s="24" t="s">
        <v>60</v>
      </c>
      <c r="H132" s="3">
        <v>9.5</v>
      </c>
      <c r="I132" s="3">
        <v>0</v>
      </c>
      <c r="J132" s="25" t="s">
        <v>61</v>
      </c>
      <c r="M132" s="24" t="s">
        <v>91</v>
      </c>
      <c r="N132" s="3">
        <v>0</v>
      </c>
      <c r="O132" s="3">
        <v>-2</v>
      </c>
      <c r="P132" s="25" t="s">
        <v>61</v>
      </c>
    </row>
    <row r="133" spans="1:16" x14ac:dyDescent="0.25">
      <c r="A133" s="42" t="s">
        <v>77</v>
      </c>
      <c r="B133" s="42"/>
      <c r="C133" s="42"/>
      <c r="D133" s="42"/>
      <c r="G133" s="39" t="s">
        <v>82</v>
      </c>
      <c r="H133" s="40"/>
      <c r="I133" s="40"/>
      <c r="J133" s="41"/>
      <c r="M133" s="39" t="s">
        <v>82</v>
      </c>
      <c r="N133" s="40"/>
      <c r="O133" s="40"/>
      <c r="P133" s="41"/>
    </row>
    <row r="134" spans="1:16" x14ac:dyDescent="0.25">
      <c r="A134" s="26" t="s">
        <v>84</v>
      </c>
      <c r="G134" s="26" t="s">
        <v>83</v>
      </c>
      <c r="M134" s="26" t="s">
        <v>93</v>
      </c>
    </row>
    <row r="141" spans="1:16" x14ac:dyDescent="0.25">
      <c r="B141" s="17" t="s">
        <v>68</v>
      </c>
      <c r="C141" s="3">
        <f>D72</f>
        <v>10</v>
      </c>
      <c r="H141" s="17" t="s">
        <v>69</v>
      </c>
      <c r="I141" s="3">
        <f>A72</f>
        <v>2</v>
      </c>
      <c r="N141" s="17" t="s">
        <v>69</v>
      </c>
      <c r="O141" s="3">
        <f>A72</f>
        <v>2</v>
      </c>
    </row>
    <row r="142" spans="1:16" x14ac:dyDescent="0.25">
      <c r="B142" s="17" t="s">
        <v>85</v>
      </c>
      <c r="C142" s="3">
        <f>(C132-C76)/(B132-B76)</f>
        <v>0.30769230769230771</v>
      </c>
      <c r="H142" s="17" t="s">
        <v>85</v>
      </c>
      <c r="I142" s="3">
        <f>(H132-H76)/(I132-I76)</f>
        <v>0.40909090909090912</v>
      </c>
      <c r="N142" s="17" t="s">
        <v>85</v>
      </c>
      <c r="O142" s="3">
        <f>(N132-N76)/(O132-O76)</f>
        <v>0.9285714285714286</v>
      </c>
    </row>
    <row r="143" spans="1:16" x14ac:dyDescent="0.25">
      <c r="B143" s="17" t="s">
        <v>69</v>
      </c>
      <c r="C143" s="3">
        <f>C76+(C141-B76)*C142</f>
        <v>9.7692307692307701</v>
      </c>
      <c r="H143" s="17" t="s">
        <v>68</v>
      </c>
      <c r="I143" s="3">
        <f>H76+(I141-I76)*I142</f>
        <v>10.318181818181818</v>
      </c>
      <c r="N143" s="17" t="s">
        <v>68</v>
      </c>
      <c r="O143" s="3">
        <f>N76+(O141-O76)*O142</f>
        <v>3.7142857142857135</v>
      </c>
    </row>
    <row r="145" spans="1:16" x14ac:dyDescent="0.25">
      <c r="B145" s="21" t="s">
        <v>71</v>
      </c>
      <c r="C145" s="21" t="s">
        <v>72</v>
      </c>
      <c r="D145" s="22" t="s">
        <v>55</v>
      </c>
      <c r="H145" s="21" t="s">
        <v>71</v>
      </c>
      <c r="I145" s="21" t="s">
        <v>72</v>
      </c>
      <c r="J145" s="22" t="s">
        <v>55</v>
      </c>
      <c r="N145" s="21" t="s">
        <v>71</v>
      </c>
      <c r="O145" s="21" t="s">
        <v>72</v>
      </c>
      <c r="P145" s="22" t="s">
        <v>55</v>
      </c>
    </row>
    <row r="146" spans="1:16" x14ac:dyDescent="0.25">
      <c r="A146" s="27" t="s">
        <v>81</v>
      </c>
      <c r="B146" s="3">
        <f>C141</f>
        <v>10</v>
      </c>
      <c r="C146" s="3">
        <f>C143</f>
        <v>9.7692307692307701</v>
      </c>
      <c r="D146" s="11" t="s">
        <v>74</v>
      </c>
      <c r="G146" s="27" t="s">
        <v>86</v>
      </c>
      <c r="H146" s="3">
        <f>I143</f>
        <v>10.318181818181818</v>
      </c>
      <c r="I146" s="3">
        <f>I141</f>
        <v>2</v>
      </c>
      <c r="J146" s="11" t="s">
        <v>76</v>
      </c>
      <c r="M146" s="27" t="s">
        <v>92</v>
      </c>
      <c r="N146" s="3">
        <f>O143</f>
        <v>3.7142857142857135</v>
      </c>
      <c r="O146" s="3">
        <f>O141</f>
        <v>2</v>
      </c>
      <c r="P146" s="11" t="s">
        <v>76</v>
      </c>
    </row>
    <row r="148" spans="1:16" x14ac:dyDescent="0.25">
      <c r="A148" s="43" t="s">
        <v>87</v>
      </c>
      <c r="B148" s="43"/>
      <c r="C148" s="43"/>
      <c r="D148" s="43"/>
      <c r="G148" s="43" t="s">
        <v>87</v>
      </c>
      <c r="H148" s="43"/>
      <c r="I148" s="43"/>
      <c r="J148" s="43"/>
      <c r="M148" s="43" t="s">
        <v>87</v>
      </c>
      <c r="N148" s="43"/>
      <c r="O148" s="43"/>
      <c r="P148" s="43"/>
    </row>
    <row r="150" spans="1:16" ht="18" x14ac:dyDescent="0.25">
      <c r="A150" s="20"/>
      <c r="B150" s="21" t="s">
        <v>21</v>
      </c>
      <c r="C150" s="21" t="s">
        <v>22</v>
      </c>
      <c r="D150" s="22" t="s">
        <v>55</v>
      </c>
      <c r="G150" s="20"/>
      <c r="H150" s="21" t="s">
        <v>21</v>
      </c>
      <c r="I150" s="21" t="s">
        <v>22</v>
      </c>
      <c r="J150" s="22" t="s">
        <v>55</v>
      </c>
      <c r="M150" s="20"/>
      <c r="N150" s="21" t="s">
        <v>21</v>
      </c>
      <c r="O150" s="21" t="s">
        <v>22</v>
      </c>
      <c r="P150" s="22" t="s">
        <v>55</v>
      </c>
    </row>
    <row r="151" spans="1:16" x14ac:dyDescent="0.25">
      <c r="A151" s="24" t="s">
        <v>73</v>
      </c>
      <c r="B151" s="3">
        <f>B108</f>
        <v>2</v>
      </c>
      <c r="C151" s="3">
        <f>C108</f>
        <v>7.3076923076923075</v>
      </c>
      <c r="D151" s="25" t="s">
        <v>74</v>
      </c>
      <c r="G151" s="24" t="s">
        <v>75</v>
      </c>
      <c r="H151" s="3">
        <f>H127</f>
        <v>10</v>
      </c>
      <c r="I151" s="3">
        <f>I127</f>
        <v>1.2222222222222232</v>
      </c>
      <c r="J151" s="25" t="s">
        <v>61</v>
      </c>
      <c r="M151" s="24" t="s">
        <v>89</v>
      </c>
      <c r="N151" s="3">
        <f>N127</f>
        <v>10</v>
      </c>
      <c r="O151" s="3">
        <f>O127</f>
        <v>8.7692307692307701</v>
      </c>
      <c r="P151" s="25" t="s">
        <v>74</v>
      </c>
    </row>
    <row r="152" spans="1:16" x14ac:dyDescent="0.25">
      <c r="A152" s="24" t="s">
        <v>81</v>
      </c>
      <c r="B152" s="3">
        <f>B146</f>
        <v>10</v>
      </c>
      <c r="C152" s="3">
        <f>C146</f>
        <v>9.7692307692307701</v>
      </c>
      <c r="D152" s="25" t="s">
        <v>74</v>
      </c>
      <c r="G152" s="24" t="s">
        <v>86</v>
      </c>
      <c r="H152" s="3">
        <f>H146</f>
        <v>10.318181818181818</v>
      </c>
      <c r="I152" s="3">
        <f>I146</f>
        <v>2</v>
      </c>
      <c r="J152" s="25" t="s">
        <v>76</v>
      </c>
      <c r="M152" s="24" t="s">
        <v>92</v>
      </c>
      <c r="N152" s="3">
        <f>N146</f>
        <v>3.7142857142857135</v>
      </c>
      <c r="O152" s="3">
        <f>O146</f>
        <v>2</v>
      </c>
      <c r="P152" s="25" t="s">
        <v>74</v>
      </c>
    </row>
  </sheetData>
  <mergeCells count="15">
    <mergeCell ref="G133:J133"/>
    <mergeCell ref="A133:D133"/>
    <mergeCell ref="A148:D148"/>
    <mergeCell ref="G148:J148"/>
    <mergeCell ref="M91:P91"/>
    <mergeCell ref="M95:P95"/>
    <mergeCell ref="M114:P114"/>
    <mergeCell ref="M133:P133"/>
    <mergeCell ref="M148:P148"/>
    <mergeCell ref="A91:D91"/>
    <mergeCell ref="G91:J91"/>
    <mergeCell ref="A95:D95"/>
    <mergeCell ref="G95:J95"/>
    <mergeCell ref="A114:D114"/>
    <mergeCell ref="G114:J114"/>
  </mergeCells>
  <phoneticPr fontId="6" type="noConversion"/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Window - Viewport</vt:lpstr>
      <vt:lpstr>Recorte de cohen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VM</dc:creator>
  <cp:lastModifiedBy>VM</cp:lastModifiedBy>
  <dcterms:created xsi:type="dcterms:W3CDTF">2022-05-29T19:31:31Z</dcterms:created>
  <dcterms:modified xsi:type="dcterms:W3CDTF">2022-05-29T22:47:50Z</dcterms:modified>
</cp:coreProperties>
</file>