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E15F6ECD-DC71-43B3-B47E-C1A8B5550B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1" sheetId="1" r:id="rId1"/>
    <sheet name="ex3" sheetId="2" r:id="rId2"/>
    <sheet name="ex6" sheetId="3" r:id="rId3"/>
    <sheet name="ex7" sheetId="4" r:id="rId4"/>
    <sheet name="ex17" sheetId="5" r:id="rId5"/>
    <sheet name="ex19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E37" i="1"/>
  <c r="D37" i="1"/>
  <c r="G36" i="1"/>
  <c r="E36" i="1"/>
  <c r="D36" i="1"/>
  <c r="G35" i="1"/>
  <c r="E35" i="1"/>
  <c r="D35" i="1"/>
  <c r="I35" i="1" s="1" a="1"/>
  <c r="A28" i="1"/>
  <c r="G51" i="1"/>
  <c r="G50" i="1"/>
  <c r="H51" i="1" s="1"/>
  <c r="G49" i="1"/>
  <c r="G48" i="1"/>
  <c r="H49" i="1" s="1"/>
  <c r="G47" i="1"/>
  <c r="G46" i="1"/>
  <c r="H47" i="1" s="1"/>
  <c r="G53" i="1" s="1"/>
  <c r="G24" i="6"/>
  <c r="G23" i="6"/>
  <c r="H24" i="6" s="1"/>
  <c r="G22" i="6"/>
  <c r="G21" i="6"/>
  <c r="H22" i="6" s="1"/>
  <c r="G20" i="6"/>
  <c r="G19" i="6"/>
  <c r="H20" i="6" s="1"/>
  <c r="G18" i="6"/>
  <c r="G17" i="6"/>
  <c r="H18" i="6" s="1"/>
  <c r="G26" i="6" s="1"/>
  <c r="G9" i="6"/>
  <c r="G8" i="6"/>
  <c r="H9" i="6" s="1"/>
  <c r="G7" i="6"/>
  <c r="G6" i="6"/>
  <c r="H7" i="6" s="1"/>
  <c r="G5" i="6"/>
  <c r="G4" i="6"/>
  <c r="H5" i="6" s="1"/>
  <c r="G11" i="6" s="1"/>
  <c r="L3" i="5"/>
  <c r="L4" i="5"/>
  <c r="E10" i="5"/>
  <c r="D10" i="5"/>
  <c r="E8" i="5"/>
  <c r="D8" i="5"/>
  <c r="E6" i="5"/>
  <c r="D6" i="5"/>
  <c r="E4" i="5"/>
  <c r="D4" i="5"/>
  <c r="E2" i="5"/>
  <c r="D2" i="5"/>
  <c r="G8" i="4"/>
  <c r="G7" i="4"/>
  <c r="H8" i="4" s="1"/>
  <c r="G6" i="4"/>
  <c r="G5" i="4"/>
  <c r="H6" i="4" s="1"/>
  <c r="G4" i="4"/>
  <c r="G3" i="4"/>
  <c r="H4" i="4" s="1"/>
  <c r="G10" i="4" s="1"/>
  <c r="E10" i="3"/>
  <c r="D10" i="3"/>
  <c r="E8" i="3"/>
  <c r="D8" i="3"/>
  <c r="E6" i="3"/>
  <c r="D6" i="3"/>
  <c r="E4" i="3"/>
  <c r="D4" i="3"/>
  <c r="E2" i="3"/>
  <c r="D2" i="3"/>
  <c r="E10" i="2"/>
  <c r="D10" i="2"/>
  <c r="E8" i="2"/>
  <c r="D8" i="2"/>
  <c r="E6" i="2"/>
  <c r="D6" i="2"/>
  <c r="E4" i="2"/>
  <c r="D4" i="2"/>
  <c r="E2" i="2"/>
  <c r="D2" i="2"/>
  <c r="E11" i="1"/>
  <c r="D11" i="1"/>
  <c r="E9" i="1"/>
  <c r="D9" i="1"/>
  <c r="E7" i="1"/>
  <c r="D7" i="1"/>
  <c r="E5" i="1"/>
  <c r="D5" i="1"/>
  <c r="E3" i="1"/>
  <c r="D3" i="1"/>
  <c r="K37" i="1" l="1"/>
  <c r="J37" i="1"/>
  <c r="I37" i="1"/>
  <c r="K36" i="1"/>
  <c r="J36" i="1"/>
  <c r="I36" i="1"/>
  <c r="K35" i="1"/>
  <c r="J35" i="1"/>
  <c r="I35" i="1"/>
  <c r="B28" i="1"/>
  <c r="C28" i="1" s="1"/>
  <c r="F3" i="5"/>
  <c r="F5" i="5"/>
  <c r="G4" i="5" s="1"/>
  <c r="F7" i="5"/>
  <c r="G6" i="5" s="1"/>
  <c r="H5" i="5" s="1"/>
  <c r="F9" i="5"/>
  <c r="G8" i="5" s="1"/>
  <c r="H7" i="5" s="1"/>
  <c r="I6" i="5" s="1"/>
  <c r="F3" i="3"/>
  <c r="F5" i="3"/>
  <c r="G4" i="3" s="1"/>
  <c r="F7" i="3"/>
  <c r="G6" i="3" s="1"/>
  <c r="H5" i="3" s="1"/>
  <c r="F9" i="3"/>
  <c r="G8" i="3" s="1"/>
  <c r="H7" i="3" s="1"/>
  <c r="I6" i="3" s="1"/>
  <c r="F3" i="2"/>
  <c r="F5" i="2"/>
  <c r="G4" i="2" s="1"/>
  <c r="F7" i="2"/>
  <c r="G6" i="2" s="1"/>
  <c r="H5" i="2" s="1"/>
  <c r="F9" i="2"/>
  <c r="G8" i="2" s="1"/>
  <c r="H7" i="2" s="1"/>
  <c r="I6" i="2" s="1"/>
  <c r="F4" i="1"/>
  <c r="F6" i="1"/>
  <c r="G5" i="1" s="1"/>
  <c r="F8" i="1"/>
  <c r="G7" i="1" s="1"/>
  <c r="H6" i="1" s="1"/>
  <c r="F10" i="1"/>
  <c r="G9" i="1" s="1"/>
  <c r="H8" i="1" s="1"/>
  <c r="I7" i="1" s="1"/>
  <c r="L2" i="5" l="1"/>
  <c r="L2" i="3"/>
  <c r="L2" i="2"/>
  <c r="M35" i="1" a="1"/>
  <c r="M35" i="1"/>
  <c r="M36" i="1"/>
  <c r="M37" i="1"/>
  <c r="B40" i="1" l="1"/>
</calcChain>
</file>

<file path=xl/sharedStrings.xml><?xml version="1.0" encoding="utf-8"?>
<sst xmlns="http://schemas.openxmlformats.org/spreadsheetml/2006/main" count="124" uniqueCount="41">
  <si>
    <t>A</t>
  </si>
  <si>
    <t>x</t>
  </si>
  <si>
    <t>f(x)</t>
  </si>
  <si>
    <t>d0</t>
  </si>
  <si>
    <t>d1</t>
  </si>
  <si>
    <t>d2</t>
  </si>
  <si>
    <t>d3</t>
  </si>
  <si>
    <t>d4</t>
  </si>
  <si>
    <t>p(x)</t>
  </si>
  <si>
    <t>B</t>
  </si>
  <si>
    <t>valores</t>
  </si>
  <si>
    <t>y</t>
  </si>
  <si>
    <t>Y</t>
  </si>
  <si>
    <t>C</t>
  </si>
  <si>
    <t>Valores</t>
  </si>
  <si>
    <t>X</t>
  </si>
  <si>
    <t>ax^2</t>
  </si>
  <si>
    <t>bx</t>
  </si>
  <si>
    <t>c</t>
  </si>
  <si>
    <t>=</t>
  </si>
  <si>
    <t>l1</t>
  </si>
  <si>
    <t>l2</t>
  </si>
  <si>
    <t>l3</t>
  </si>
  <si>
    <t>y(x)</t>
  </si>
  <si>
    <t>z</t>
  </si>
  <si>
    <t>X2</t>
  </si>
  <si>
    <t>Y2</t>
  </si>
  <si>
    <t>D</t>
  </si>
  <si>
    <t>F(x) =</t>
  </si>
  <si>
    <t>F(x)</t>
  </si>
  <si>
    <t>X0</t>
  </si>
  <si>
    <t>L0</t>
  </si>
  <si>
    <t>Result</t>
  </si>
  <si>
    <t>X1</t>
  </si>
  <si>
    <t>L1</t>
  </si>
  <si>
    <t>L2</t>
  </si>
  <si>
    <t>P(x)</t>
  </si>
  <si>
    <t>CALCULE:</t>
  </si>
  <si>
    <t>X3</t>
  </si>
  <si>
    <t>L3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</si>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</sst>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Arial"/>
      <family val="2"/>
      <scheme val="minor"/>
    </font>
    <font>
      <sz val="11"/>
      <color rgb="FFFFFFFF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0" fillId="5" borderId="10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16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/>
    <xf numFmtId="164" fontId="17" fillId="0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0" fillId="0" borderId="0" xfId="0" applyFont="1"/>
    <xf numFmtId="0" fontId="20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5" fontId="13" fillId="0" borderId="2" xfId="0" applyNumberFormat="1" applyFont="1" applyFill="1" applyBorder="1" applyAlignment="1">
      <alignment horizontal="center"/>
    </xf>
    <xf numFmtId="165" fontId="13" fillId="0" borderId="2" xfId="0" applyNumberFormat="1" applyFont="1" applyFill="1" applyBorder="1"/>
    <xf numFmtId="0" fontId="0" fillId="0" borderId="2" xfId="0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165" fontId="13" fillId="0" borderId="17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165" fontId="22" fillId="0" borderId="3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6" workbookViewId="0">
      <selection activeCell="A39" sqref="A39:B39"/>
    </sheetView>
  </sheetViews>
  <sheetFormatPr defaultRowHeight="15"/>
  <cols>
    <col min="1" max="1" width="12.7109375" customWidth="1"/>
    <col min="2" max="2" width="11" bestFit="1" customWidth="1"/>
  </cols>
  <sheetData>
    <row r="1" spans="1:12" ht="18.75">
      <c r="A1" s="53" t="s">
        <v>0</v>
      </c>
    </row>
    <row r="2" spans="1:12">
      <c r="A2" s="1" t="s">
        <v>1</v>
      </c>
      <c r="B2" s="1" t="s">
        <v>2</v>
      </c>
      <c r="C2" s="2"/>
      <c r="D2" s="3" t="s">
        <v>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/>
      <c r="K2" s="3" t="s">
        <v>1</v>
      </c>
      <c r="L2" s="3" t="s">
        <v>8</v>
      </c>
    </row>
    <row r="3" spans="1:12">
      <c r="A3" s="5">
        <v>0.1</v>
      </c>
      <c r="B3" s="5">
        <v>-2.2015899999999999</v>
      </c>
      <c r="C3" s="6"/>
      <c r="D3" s="7">
        <f>A3</f>
        <v>0.1</v>
      </c>
      <c r="E3" s="7">
        <f>B3</f>
        <v>-2.2015899999999999</v>
      </c>
      <c r="F3" s="7"/>
      <c r="G3" s="7"/>
      <c r="H3" s="7"/>
      <c r="I3" s="7"/>
      <c r="K3" s="7"/>
      <c r="L3" s="7"/>
    </row>
    <row r="4" spans="1:12">
      <c r="A4" s="5">
        <v>0.7</v>
      </c>
      <c r="B4" s="5">
        <v>0.68633</v>
      </c>
      <c r="C4" s="6"/>
      <c r="D4" s="7"/>
      <c r="E4" s="7"/>
      <c r="F4" s="7">
        <f>(E5-E3)/(D5-D3)</f>
        <v>4.8132000000000001</v>
      </c>
      <c r="G4" s="7"/>
      <c r="H4" s="7"/>
      <c r="I4" s="7"/>
      <c r="K4" s="7"/>
      <c r="L4" s="7"/>
    </row>
    <row r="5" spans="1:12">
      <c r="A5" s="5">
        <v>1</v>
      </c>
      <c r="B5" s="5">
        <v>2</v>
      </c>
      <c r="C5" s="6"/>
      <c r="D5" s="7">
        <f>A4</f>
        <v>0.7</v>
      </c>
      <c r="E5" s="7">
        <f>B4</f>
        <v>0.68633</v>
      </c>
      <c r="F5" s="7"/>
      <c r="G5" s="7">
        <f>(F6-F4)/(D7-D3)</f>
        <v>-0.48255555555555596</v>
      </c>
      <c r="H5" s="7"/>
      <c r="I5" s="7"/>
    </row>
    <row r="6" spans="1:12">
      <c r="A6" s="5">
        <v>1.5</v>
      </c>
      <c r="B6" s="5">
        <v>5.2804700000000002</v>
      </c>
      <c r="C6" s="6"/>
      <c r="D6" s="7"/>
      <c r="E6" s="7"/>
      <c r="F6" s="7">
        <f>(E7-E5)/(D7-D5)</f>
        <v>4.3788999999999998</v>
      </c>
      <c r="G6" s="7"/>
      <c r="H6" s="7">
        <f>(G7-G5)/(D9-D3)</f>
        <v>2.2929325396825404</v>
      </c>
      <c r="I6" s="7"/>
    </row>
    <row r="7" spans="1:12">
      <c r="A7" s="5">
        <v>1.9</v>
      </c>
      <c r="B7" s="5">
        <v>9.4008500000000002</v>
      </c>
      <c r="C7" s="6"/>
      <c r="D7" s="7">
        <f>A5</f>
        <v>1</v>
      </c>
      <c r="E7" s="7">
        <f>B5</f>
        <v>2</v>
      </c>
      <c r="F7" s="7"/>
      <c r="G7" s="7">
        <f>(F8-F6)/(D9-D5)</f>
        <v>2.7275500000000008</v>
      </c>
      <c r="H7" s="7"/>
      <c r="I7" s="7">
        <f>(H8-H6)/(D11-D3)</f>
        <v>-0.61273258377425022</v>
      </c>
    </row>
    <row r="8" spans="1:12">
      <c r="A8" s="6"/>
      <c r="B8" s="6"/>
      <c r="C8" s="6"/>
      <c r="D8" s="7"/>
      <c r="E8" s="7"/>
      <c r="F8" s="7">
        <f>(E9-E7)/(D9-D7)</f>
        <v>6.5609400000000004</v>
      </c>
      <c r="G8" s="7"/>
      <c r="H8" s="7">
        <f t="shared" ref="H8" si="0">(G9-G7)/(D11-D5)</f>
        <v>1.19001388888889</v>
      </c>
      <c r="I8" s="7"/>
    </row>
    <row r="9" spans="1:12">
      <c r="A9" s="6"/>
      <c r="B9" s="6"/>
      <c r="C9" s="6"/>
      <c r="D9" s="7">
        <f>A6</f>
        <v>1.5</v>
      </c>
      <c r="E9" s="7">
        <f>B6</f>
        <v>5.2804700000000002</v>
      </c>
      <c r="F9" s="7"/>
      <c r="G9" s="7">
        <f t="shared" ref="G9" si="1">(F10-F8)/(D11-D7)</f>
        <v>4.1555666666666689</v>
      </c>
      <c r="H9" s="7"/>
      <c r="I9" s="7"/>
    </row>
    <row r="10" spans="1:12">
      <c r="A10" s="6"/>
      <c r="B10" s="6"/>
      <c r="C10" s="6"/>
      <c r="D10" s="7"/>
      <c r="E10" s="7"/>
      <c r="F10" s="7">
        <f t="shared" ref="F10:F11" si="2">(E11-E9)/(D11-D9)</f>
        <v>10.300950000000002</v>
      </c>
      <c r="G10" s="7"/>
      <c r="H10" s="7"/>
      <c r="I10" s="7"/>
    </row>
    <row r="11" spans="1:12">
      <c r="A11" s="6"/>
      <c r="B11" s="6"/>
      <c r="C11" s="6"/>
      <c r="D11" s="7">
        <f>A7</f>
        <v>1.9</v>
      </c>
      <c r="E11" s="7">
        <f>B7</f>
        <v>9.4008500000000002</v>
      </c>
      <c r="F11" s="7"/>
      <c r="G11" s="7"/>
      <c r="H11" s="7"/>
      <c r="I11" s="7"/>
    </row>
    <row r="12" spans="1:12">
      <c r="D12" s="7"/>
      <c r="E12" s="7"/>
      <c r="F12" s="7"/>
      <c r="G12" s="7"/>
      <c r="H12" s="7"/>
      <c r="I12" s="7"/>
    </row>
    <row r="16" spans="1:12" ht="18.75">
      <c r="A16" s="53" t="s">
        <v>9</v>
      </c>
      <c r="B16" s="51"/>
      <c r="C16" s="51"/>
    </row>
    <row r="17" spans="1:3">
      <c r="A17" s="50" t="s">
        <v>10</v>
      </c>
      <c r="B17" s="50"/>
      <c r="C17" s="51"/>
    </row>
    <row r="18" spans="1:3" ht="18">
      <c r="A18" s="58" t="s">
        <v>1</v>
      </c>
      <c r="B18" s="59" t="s">
        <v>11</v>
      </c>
      <c r="C18" s="54"/>
    </row>
    <row r="19" spans="1:3">
      <c r="A19" s="60">
        <v>0.1</v>
      </c>
      <c r="B19" s="60">
        <v>-2.2015899999999999</v>
      </c>
      <c r="C19" s="54"/>
    </row>
    <row r="20" spans="1:3">
      <c r="A20" s="60">
        <v>0.7</v>
      </c>
      <c r="B20" s="60">
        <v>0.68633</v>
      </c>
      <c r="C20" s="54"/>
    </row>
    <row r="21" spans="1:3">
      <c r="A21" s="60">
        <v>1</v>
      </c>
      <c r="B21" s="60">
        <v>2</v>
      </c>
      <c r="C21" s="86"/>
    </row>
    <row r="22" spans="1:3">
      <c r="A22" s="60">
        <v>1.5</v>
      </c>
      <c r="B22" s="60">
        <v>5.2804700000000002</v>
      </c>
      <c r="C22" s="86"/>
    </row>
    <row r="23" spans="1:3">
      <c r="A23" s="60">
        <v>1.9</v>
      </c>
      <c r="B23" s="60">
        <v>9.4008500000000002</v>
      </c>
      <c r="C23" s="54"/>
    </row>
    <row r="24" spans="1:3">
      <c r="A24" s="54"/>
      <c r="B24" s="54"/>
      <c r="C24" s="54"/>
    </row>
    <row r="25" spans="1:3">
      <c r="A25" s="54"/>
      <c r="B25" s="54"/>
      <c r="C25" s="54"/>
    </row>
    <row r="26" spans="1:3" ht="18">
      <c r="A26" s="55" t="s">
        <v>2</v>
      </c>
      <c r="B26" s="56">
        <v>0.5</v>
      </c>
      <c r="C26" s="54"/>
    </row>
    <row r="27" spans="1:3">
      <c r="A27" s="57" t="s">
        <v>0</v>
      </c>
      <c r="B27" s="57" t="s">
        <v>9</v>
      </c>
      <c r="C27" s="57" t="s">
        <v>12</v>
      </c>
    </row>
    <row r="28" spans="1:3" ht="15.75">
      <c r="A28" s="48">
        <f>(-B19+B20)/(A19-A20)*-1</f>
        <v>4.8132000000000001</v>
      </c>
      <c r="B28" s="49">
        <f>B20-(A20*A28)</f>
        <v>-2.6829100000000001</v>
      </c>
      <c r="C28" s="52">
        <f>A28*B26+B28</f>
        <v>-0.27631000000000006</v>
      </c>
    </row>
    <row r="29" spans="1:3">
      <c r="A29" s="51"/>
      <c r="B29" s="51"/>
      <c r="C29" s="51"/>
    </row>
    <row r="32" spans="1:3" ht="18.75">
      <c r="A32" s="53" t="s">
        <v>13</v>
      </c>
    </row>
    <row r="33" spans="1:14">
      <c r="A33" s="61" t="s">
        <v>14</v>
      </c>
      <c r="B33" s="61"/>
      <c r="C33" s="62"/>
      <c r="D33" s="63"/>
      <c r="E33" s="63"/>
      <c r="F33" s="63"/>
      <c r="G33" s="63"/>
      <c r="H33" s="63"/>
      <c r="I33" s="63"/>
      <c r="J33" s="63"/>
      <c r="K33" s="63"/>
      <c r="L33" s="62"/>
      <c r="M33" s="62"/>
      <c r="N33" s="85"/>
    </row>
    <row r="34" spans="1:14">
      <c r="A34" s="73" t="s">
        <v>15</v>
      </c>
      <c r="B34" s="74" t="s">
        <v>12</v>
      </c>
      <c r="D34" s="70" t="s">
        <v>16</v>
      </c>
      <c r="E34" s="70" t="s">
        <v>17</v>
      </c>
      <c r="F34" s="70" t="s">
        <v>18</v>
      </c>
      <c r="G34" s="70" t="s">
        <v>19</v>
      </c>
      <c r="H34" s="71"/>
      <c r="I34" s="71" t="s">
        <v>20</v>
      </c>
      <c r="J34" s="71" t="s">
        <v>21</v>
      </c>
      <c r="K34" s="70" t="s">
        <v>22</v>
      </c>
      <c r="L34" s="72" t="s">
        <v>23</v>
      </c>
      <c r="M34" s="72"/>
    </row>
    <row r="35" spans="1:14">
      <c r="A35" s="80">
        <v>0.1</v>
      </c>
      <c r="B35" s="81">
        <v>-2.2015899999999999</v>
      </c>
      <c r="D35" s="66">
        <f>A35^2</f>
        <v>1.0000000000000002E-2</v>
      </c>
      <c r="E35" s="67">
        <f>A35</f>
        <v>0.1</v>
      </c>
      <c r="F35" s="67">
        <v>1</v>
      </c>
      <c r="G35" s="67">
        <f>B35</f>
        <v>-2.2015899999999999</v>
      </c>
      <c r="H35" s="67"/>
      <c r="I35" s="67">
        <f t="array" ref="I35:K37">MINVERSE(D35:F37)</f>
        <v>1.8518518518518516</v>
      </c>
      <c r="J35" s="67">
        <v>-5.5555555555555545</v>
      </c>
      <c r="K35" s="67">
        <v>3.7037037037037033</v>
      </c>
      <c r="L35" s="68" t="s">
        <v>1</v>
      </c>
      <c r="M35" s="69">
        <f t="array" ref="M35:M37">MMULT(I35:K37,G35:G37)</f>
        <v>-0.48255555555555496</v>
      </c>
    </row>
    <row r="36" spans="1:14">
      <c r="A36" s="77">
        <v>0.7</v>
      </c>
      <c r="B36" s="78">
        <v>0.68633</v>
      </c>
      <c r="D36" s="66">
        <f>A36^2</f>
        <v>0.48999999999999994</v>
      </c>
      <c r="E36" s="67">
        <f>A36</f>
        <v>0.7</v>
      </c>
      <c r="F36" s="67">
        <v>1</v>
      </c>
      <c r="G36" s="67">
        <f>B36</f>
        <v>0.68633</v>
      </c>
      <c r="H36" s="67"/>
      <c r="I36" s="67">
        <v>-3.1481481481481479</v>
      </c>
      <c r="J36" s="67">
        <v>6.1111111111111098</v>
      </c>
      <c r="K36" s="67">
        <v>-2.9629629629629624</v>
      </c>
      <c r="L36" s="68" t="s">
        <v>11</v>
      </c>
      <c r="M36" s="69">
        <v>5.199244444444445</v>
      </c>
    </row>
    <row r="37" spans="1:14">
      <c r="A37" s="77">
        <v>1</v>
      </c>
      <c r="B37" s="78">
        <v>2</v>
      </c>
      <c r="D37" s="66">
        <f>A37^2</f>
        <v>1</v>
      </c>
      <c r="E37" s="67">
        <f>A37</f>
        <v>1</v>
      </c>
      <c r="F37" s="67">
        <v>1</v>
      </c>
      <c r="G37" s="67">
        <f>B37</f>
        <v>2</v>
      </c>
      <c r="H37" s="67"/>
      <c r="I37" s="67">
        <v>1.2962962962962963</v>
      </c>
      <c r="J37" s="66">
        <v>-0.55555555555555547</v>
      </c>
      <c r="K37" s="66">
        <v>0.25925925925925913</v>
      </c>
      <c r="L37" s="68" t="s">
        <v>24</v>
      </c>
      <c r="M37" s="69">
        <v>-2.7166888888888892</v>
      </c>
    </row>
    <row r="38" spans="1:14">
      <c r="A38" s="79"/>
      <c r="B38" s="82"/>
      <c r="D38" s="6"/>
      <c r="E38" s="6"/>
      <c r="F38" s="6"/>
      <c r="G38" s="6"/>
      <c r="L38" s="6"/>
    </row>
    <row r="39" spans="1:14">
      <c r="A39" s="75" t="s">
        <v>25</v>
      </c>
      <c r="B39" s="76" t="s">
        <v>26</v>
      </c>
    </row>
    <row r="40" spans="1:14" ht="15.75">
      <c r="A40" s="83">
        <v>0.85</v>
      </c>
      <c r="B40" s="84">
        <f>($M$35*A40^2)+$M$36*A40+$M$37</f>
        <v>1.3540225000000001</v>
      </c>
    </row>
    <row r="41" spans="1:14">
      <c r="A41" s="79"/>
      <c r="B41" s="82"/>
    </row>
    <row r="43" spans="1:14">
      <c r="A43" s="8" t="s">
        <v>27</v>
      </c>
    </row>
    <row r="44" spans="1:14">
      <c r="A44" s="9"/>
      <c r="B44" s="10"/>
      <c r="C44" s="11"/>
      <c r="D44" s="11"/>
      <c r="E44" s="64" t="s">
        <v>28</v>
      </c>
      <c r="F44" s="65"/>
      <c r="G44" s="13">
        <v>1.7</v>
      </c>
      <c r="H44" s="13"/>
    </row>
    <row r="45" spans="1:14" ht="15.75">
      <c r="A45" s="14"/>
      <c r="B45" s="15" t="s">
        <v>1</v>
      </c>
      <c r="C45" s="16" t="s">
        <v>29</v>
      </c>
      <c r="D45" s="14"/>
      <c r="E45" s="11"/>
      <c r="F45" s="14"/>
      <c r="G45" s="11"/>
      <c r="H45" s="11"/>
    </row>
    <row r="46" spans="1:14">
      <c r="A46" s="17" t="s">
        <v>30</v>
      </c>
      <c r="B46" s="18">
        <v>1</v>
      </c>
      <c r="C46" s="19">
        <v>2</v>
      </c>
      <c r="D46" s="20"/>
      <c r="E46" s="6"/>
      <c r="F46" s="17" t="s">
        <v>31</v>
      </c>
      <c r="G46" s="21">
        <f>(G44-$B47)*(G44-$B48)</f>
        <v>-3.999999999999998E-2</v>
      </c>
      <c r="H46" s="22" t="s">
        <v>32</v>
      </c>
    </row>
    <row r="47" spans="1:14">
      <c r="A47" s="17" t="s">
        <v>33</v>
      </c>
      <c r="B47" s="23">
        <v>1.5</v>
      </c>
      <c r="C47" s="19">
        <v>5.2804700000000002</v>
      </c>
      <c r="D47" s="20"/>
      <c r="E47" s="6"/>
      <c r="F47" s="11"/>
      <c r="G47" s="24">
        <f>($B46-$B47)*($B46-$B48)</f>
        <v>0.44999999999999996</v>
      </c>
      <c r="H47" s="25">
        <f>G46/G47</f>
        <v>-8.8888888888888851E-2</v>
      </c>
    </row>
    <row r="48" spans="1:14">
      <c r="A48" s="17" t="s">
        <v>25</v>
      </c>
      <c r="B48" s="23">
        <v>1.9</v>
      </c>
      <c r="C48" s="19">
        <v>9.4008500000000002</v>
      </c>
      <c r="D48" s="20"/>
      <c r="E48" s="6"/>
      <c r="F48" s="17" t="s">
        <v>34</v>
      </c>
      <c r="G48" s="24">
        <f>(G44-$B46)*(G44-$B48)</f>
        <v>-0.13999999999999996</v>
      </c>
      <c r="H48" s="26" t="s">
        <v>32</v>
      </c>
    </row>
    <row r="49" spans="1:8">
      <c r="A49" s="6"/>
      <c r="B49" s="6"/>
      <c r="C49" s="6"/>
      <c r="D49" s="6"/>
      <c r="E49" s="6"/>
      <c r="F49" s="11"/>
      <c r="G49" s="24">
        <f>($B47-$B46)*($B47-$B48)</f>
        <v>-0.19999999999999996</v>
      </c>
      <c r="H49" s="25">
        <f>G48/G49</f>
        <v>0.7</v>
      </c>
    </row>
    <row r="50" spans="1:8">
      <c r="A50" s="6"/>
      <c r="B50" s="6"/>
      <c r="C50" s="6"/>
      <c r="D50" s="6"/>
      <c r="E50" s="6"/>
      <c r="F50" s="17" t="s">
        <v>35</v>
      </c>
      <c r="G50" s="24">
        <f>(G44-$B46)*(G44-$B47)</f>
        <v>0.13999999999999996</v>
      </c>
      <c r="H50" s="26" t="s">
        <v>32</v>
      </c>
    </row>
    <row r="51" spans="1:8">
      <c r="A51" s="6"/>
      <c r="B51" s="6"/>
      <c r="C51" s="6"/>
      <c r="D51" s="6"/>
      <c r="E51" s="6"/>
      <c r="F51" s="11"/>
      <c r="G51" s="27">
        <f>($B48-$B46)*($B48-$B47)</f>
        <v>0.35999999999999988</v>
      </c>
      <c r="H51" s="25">
        <f>G50/G51</f>
        <v>0.3888888888888889</v>
      </c>
    </row>
    <row r="52" spans="1:8">
      <c r="A52" s="6"/>
      <c r="B52" s="28"/>
      <c r="C52" s="6"/>
      <c r="D52" s="6"/>
      <c r="E52" s="6"/>
      <c r="F52" s="11"/>
      <c r="G52" s="29"/>
      <c r="H52" s="5"/>
    </row>
    <row r="53" spans="1:8" ht="15.75">
      <c r="A53" s="6"/>
      <c r="B53" s="6"/>
      <c r="C53" s="6"/>
      <c r="D53" s="6"/>
      <c r="E53" s="6"/>
      <c r="F53" s="17" t="s">
        <v>36</v>
      </c>
      <c r="G53" s="30">
        <f>(C46*H47)+(C47*H49)+(C48*H51)</f>
        <v>7.1744373333333336</v>
      </c>
      <c r="H53" s="31"/>
    </row>
  </sheetData>
  <mergeCells count="7">
    <mergeCell ref="L34:M34"/>
    <mergeCell ref="E44:F44"/>
    <mergeCell ref="G53:H53"/>
    <mergeCell ref="A17:B17"/>
    <mergeCell ref="C21:C22"/>
    <mergeCell ref="A33:B33"/>
    <mergeCell ref="D33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CB77-347D-4953-BDAF-170EFCDF09B8}">
  <dimension ref="A1:L11"/>
  <sheetViews>
    <sheetView workbookViewId="0">
      <selection sqref="A1:L11"/>
    </sheetView>
  </sheetViews>
  <sheetFormatPr defaultRowHeight="15"/>
  <sheetData>
    <row r="1" spans="1:12">
      <c r="A1" s="1" t="s">
        <v>1</v>
      </c>
      <c r="B1" s="1" t="s">
        <v>2</v>
      </c>
      <c r="C1" s="2"/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3" t="s">
        <v>1</v>
      </c>
      <c r="L1" s="3" t="s">
        <v>8</v>
      </c>
    </row>
    <row r="2" spans="1:12">
      <c r="A2" s="5">
        <v>0</v>
      </c>
      <c r="B2" s="5">
        <v>0</v>
      </c>
      <c r="C2" s="6"/>
      <c r="D2" s="7">
        <f>A2</f>
        <v>0</v>
      </c>
      <c r="E2" s="7">
        <f>B2</f>
        <v>0</v>
      </c>
      <c r="F2" s="7"/>
      <c r="G2" s="7"/>
      <c r="H2" s="7"/>
      <c r="I2" s="7"/>
      <c r="K2" s="7">
        <v>15</v>
      </c>
      <c r="L2" s="7">
        <f>$E$2+$F$3*(K2-$D$2)+$G$4*(K2-$D$2)*(K2-$D$4)+$H$5*(K2-$D$2)*(K2-$D$4)*(K2-$D$6)+$I$6*(K2-$D$2)*(K2-$D$4)*(K2-$D$6)*(K2-$D$8)</f>
        <v>55.078125</v>
      </c>
    </row>
    <row r="3" spans="1:12">
      <c r="A3" s="5">
        <v>10</v>
      </c>
      <c r="B3" s="5">
        <v>30</v>
      </c>
      <c r="C3" s="6"/>
      <c r="D3" s="7"/>
      <c r="E3" s="7"/>
      <c r="F3" s="7">
        <f>(E4-E2)/(D4-D2)</f>
        <v>3</v>
      </c>
      <c r="G3" s="7"/>
      <c r="H3" s="7"/>
      <c r="I3" s="7"/>
      <c r="K3" s="7"/>
      <c r="L3" s="7"/>
    </row>
    <row r="4" spans="1:12">
      <c r="A4" s="5">
        <v>20</v>
      </c>
      <c r="B4" s="5">
        <v>75</v>
      </c>
      <c r="C4" s="6"/>
      <c r="D4" s="7">
        <f>A3</f>
        <v>10</v>
      </c>
      <c r="E4" s="7">
        <f>B3</f>
        <v>30</v>
      </c>
      <c r="F4" s="7"/>
      <c r="G4" s="7">
        <f>(F5-F3)/(D6-D2)</f>
        <v>7.4999999999999997E-2</v>
      </c>
      <c r="H4" s="7"/>
      <c r="I4" s="7"/>
    </row>
    <row r="5" spans="1:12">
      <c r="A5" s="5">
        <v>30</v>
      </c>
      <c r="B5" s="5">
        <v>90</v>
      </c>
      <c r="C5" s="6"/>
      <c r="D5" s="7"/>
      <c r="E5" s="7"/>
      <c r="F5" s="7">
        <f>(E6-E4)/(D6-D4)</f>
        <v>4.5</v>
      </c>
      <c r="G5" s="7"/>
      <c r="H5" s="7">
        <f>(G6-G4)/(D8-D2)</f>
        <v>-7.4999999999999989E-3</v>
      </c>
      <c r="I5" s="7"/>
    </row>
    <row r="6" spans="1:12">
      <c r="A6" s="5">
        <v>40</v>
      </c>
      <c r="B6" s="5">
        <v>100</v>
      </c>
      <c r="C6" s="6"/>
      <c r="D6" s="7">
        <f>A4</f>
        <v>20</v>
      </c>
      <c r="E6" s="7">
        <f>B4</f>
        <v>75</v>
      </c>
      <c r="F6" s="7"/>
      <c r="G6" s="7">
        <f>(F7-F5)/(D8-D4)</f>
        <v>-0.15</v>
      </c>
      <c r="H6" s="7"/>
      <c r="I6" s="7">
        <f>(H7-H5)/(D10-D2)</f>
        <v>2.9166666666666664E-4</v>
      </c>
    </row>
    <row r="7" spans="1:12">
      <c r="A7" s="6"/>
      <c r="B7" s="6"/>
      <c r="C7" s="6"/>
      <c r="D7" s="7"/>
      <c r="E7" s="7"/>
      <c r="F7" s="7">
        <f>(E8-E6)/(D8-D6)</f>
        <v>1.5</v>
      </c>
      <c r="G7" s="7"/>
      <c r="H7" s="7">
        <f t="shared" ref="H7" si="0">(G8-G6)/(D10-D4)</f>
        <v>4.1666666666666666E-3</v>
      </c>
      <c r="I7" s="7"/>
    </row>
    <row r="8" spans="1:12">
      <c r="A8" s="6"/>
      <c r="B8" s="6"/>
      <c r="C8" s="6"/>
      <c r="D8" s="7">
        <f>A5</f>
        <v>30</v>
      </c>
      <c r="E8" s="7">
        <f>B5</f>
        <v>90</v>
      </c>
      <c r="F8" s="7"/>
      <c r="G8" s="7">
        <f t="shared" ref="G8" si="1">(F9-F7)/(D10-D6)</f>
        <v>-2.5000000000000001E-2</v>
      </c>
      <c r="H8" s="7"/>
      <c r="I8" s="7"/>
    </row>
    <row r="9" spans="1:12">
      <c r="A9" s="6"/>
      <c r="B9" s="6"/>
      <c r="C9" s="6"/>
      <c r="D9" s="7"/>
      <c r="E9" s="7"/>
      <c r="F9" s="7">
        <f t="shared" ref="F9:F10" si="2">(E10-E8)/(D10-D8)</f>
        <v>1</v>
      </c>
      <c r="G9" s="7"/>
      <c r="H9" s="7"/>
      <c r="I9" s="7"/>
    </row>
    <row r="10" spans="1:12">
      <c r="A10" s="6"/>
      <c r="B10" s="6"/>
      <c r="C10" s="6"/>
      <c r="D10" s="7">
        <f>A6</f>
        <v>40</v>
      </c>
      <c r="E10" s="7">
        <f>B6</f>
        <v>100</v>
      </c>
      <c r="F10" s="7"/>
      <c r="G10" s="7"/>
      <c r="H10" s="7"/>
      <c r="I10" s="7"/>
    </row>
    <row r="11" spans="1:12"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2A53-7449-4941-A4B9-C4EFDE98E47B}">
  <dimension ref="A1:L11"/>
  <sheetViews>
    <sheetView workbookViewId="0">
      <selection activeCell="L2" sqref="L2"/>
    </sheetView>
  </sheetViews>
  <sheetFormatPr defaultRowHeight="15"/>
  <sheetData>
    <row r="1" spans="1:12">
      <c r="A1" s="1" t="s">
        <v>1</v>
      </c>
      <c r="B1" s="1" t="s">
        <v>2</v>
      </c>
      <c r="C1" s="2"/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3" t="s">
        <v>1</v>
      </c>
      <c r="L1" s="3" t="s">
        <v>8</v>
      </c>
    </row>
    <row r="2" spans="1:12">
      <c r="A2" s="5">
        <v>5</v>
      </c>
      <c r="B2" s="5">
        <v>26</v>
      </c>
      <c r="C2" s="6"/>
      <c r="D2" s="7">
        <f>A2</f>
        <v>5</v>
      </c>
      <c r="E2" s="7">
        <f>B2</f>
        <v>26</v>
      </c>
      <c r="F2" s="7"/>
      <c r="G2" s="7"/>
      <c r="H2" s="7"/>
      <c r="I2" s="7"/>
      <c r="K2" s="7">
        <v>8.5</v>
      </c>
      <c r="L2" s="7">
        <f>$E$2+$F$3*(K2-$D$2)+$G$4*(K2-$D$2)*(K2-$D$4)+$H$5*(K2-$D$2)*(K2-$D$4)*(K2-$D$6)+$I$6*(K2-$D$2)*(K2-$D$4)*(K2-$D$6)*(K2-$D$8)</f>
        <v>8.8953599999999984</v>
      </c>
    </row>
    <row r="3" spans="1:12">
      <c r="A3" s="5">
        <v>7.5</v>
      </c>
      <c r="B3" s="5">
        <v>11.56</v>
      </c>
      <c r="C3" s="6"/>
      <c r="D3" s="7"/>
      <c r="E3" s="7"/>
      <c r="F3" s="7">
        <f>(E4-E2)/(D4-D2)</f>
        <v>-5.7759999999999998</v>
      </c>
      <c r="G3" s="7"/>
      <c r="H3" s="7"/>
      <c r="I3" s="7"/>
      <c r="K3" s="7"/>
      <c r="L3" s="7"/>
    </row>
    <row r="4" spans="1:12">
      <c r="A4" s="5">
        <v>10</v>
      </c>
      <c r="B4" s="5">
        <v>6.5</v>
      </c>
      <c r="C4" s="6"/>
      <c r="D4" s="7">
        <f>A3</f>
        <v>7.5</v>
      </c>
      <c r="E4" s="7">
        <f>B3</f>
        <v>11.56</v>
      </c>
      <c r="F4" s="7"/>
      <c r="G4" s="7">
        <f>(F5-F3)/(D6-D2)</f>
        <v>0.75039999999999996</v>
      </c>
      <c r="H4" s="7"/>
      <c r="I4" s="7"/>
    </row>
    <row r="5" spans="1:12">
      <c r="A5" s="5">
        <v>12.5</v>
      </c>
      <c r="B5" s="5">
        <v>4.16</v>
      </c>
      <c r="C5" s="6"/>
      <c r="D5" s="7"/>
      <c r="E5" s="7"/>
      <c r="F5" s="7">
        <f>(E6-E4)/(D6-D4)</f>
        <v>-2.024</v>
      </c>
      <c r="G5" s="7"/>
      <c r="H5" s="7">
        <f>(G6-G4)/(D8-D2)</f>
        <v>-7.1039999999999992E-2</v>
      </c>
      <c r="I5" s="7"/>
    </row>
    <row r="6" spans="1:12">
      <c r="A6" s="5">
        <v>15</v>
      </c>
      <c r="B6" s="5">
        <v>2.88</v>
      </c>
      <c r="C6" s="6"/>
      <c r="D6" s="7">
        <f>A4</f>
        <v>10</v>
      </c>
      <c r="E6" s="7">
        <f>B4</f>
        <v>6.5</v>
      </c>
      <c r="F6" s="7"/>
      <c r="G6" s="7">
        <f>(F7-F5)/(D8-D4)</f>
        <v>0.21760000000000002</v>
      </c>
      <c r="H6" s="7"/>
      <c r="I6" s="7">
        <f>(H7-H5)/(D10-D2)</f>
        <v>5.3333333333333314E-3</v>
      </c>
    </row>
    <row r="7" spans="1:12">
      <c r="A7" s="6"/>
      <c r="B7" s="6"/>
      <c r="C7" s="6"/>
      <c r="D7" s="7"/>
      <c r="E7" s="7"/>
      <c r="F7" s="7">
        <f>(E8-E6)/(D8-D6)</f>
        <v>-0.93599999999999994</v>
      </c>
      <c r="G7" s="7"/>
      <c r="H7" s="7">
        <f t="shared" ref="H7" si="0">(G8-G6)/(D10-D4)</f>
        <v>-1.7706666666666673E-2</v>
      </c>
      <c r="I7" s="7"/>
    </row>
    <row r="8" spans="1:12">
      <c r="A8" s="6"/>
      <c r="B8" s="6"/>
      <c r="C8" s="6"/>
      <c r="D8" s="7">
        <f>A5</f>
        <v>12.5</v>
      </c>
      <c r="E8" s="7">
        <f>B5</f>
        <v>4.16</v>
      </c>
      <c r="F8" s="7"/>
      <c r="G8" s="7">
        <f t="shared" ref="G8" si="1">(F9-F7)/(D10-D6)</f>
        <v>8.4799999999999959E-2</v>
      </c>
      <c r="H8" s="7"/>
      <c r="I8" s="7"/>
    </row>
    <row r="9" spans="1:12">
      <c r="A9" s="6"/>
      <c r="B9" s="6"/>
      <c r="C9" s="6"/>
      <c r="D9" s="7"/>
      <c r="E9" s="7"/>
      <c r="F9" s="7">
        <f t="shared" ref="F9:F10" si="2">(E10-E8)/(D10-D8)</f>
        <v>-0.51200000000000012</v>
      </c>
      <c r="G9" s="7"/>
      <c r="H9" s="7"/>
      <c r="I9" s="7"/>
    </row>
    <row r="10" spans="1:12">
      <c r="A10" s="6"/>
      <c r="B10" s="6"/>
      <c r="C10" s="6"/>
      <c r="D10" s="7">
        <f>A6</f>
        <v>15</v>
      </c>
      <c r="E10" s="7">
        <f>B6</f>
        <v>2.88</v>
      </c>
      <c r="F10" s="7"/>
      <c r="G10" s="7"/>
      <c r="H10" s="7"/>
      <c r="I10" s="7"/>
    </row>
    <row r="11" spans="1:12"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510-0326-40D0-92D8-D3CFA9244A0D}">
  <dimension ref="A1:H10"/>
  <sheetViews>
    <sheetView workbookViewId="0">
      <selection sqref="A1:H10"/>
    </sheetView>
  </sheetViews>
  <sheetFormatPr defaultRowHeight="15"/>
  <sheetData>
    <row r="1" spans="1:8">
      <c r="A1" s="9"/>
      <c r="B1" s="10"/>
      <c r="C1" s="11"/>
      <c r="D1" s="11"/>
      <c r="E1" s="12" t="s">
        <v>28</v>
      </c>
      <c r="F1" s="12"/>
      <c r="G1" s="13">
        <v>37.5</v>
      </c>
      <c r="H1" s="13"/>
    </row>
    <row r="2" spans="1:8" ht="15.75">
      <c r="A2" s="14"/>
      <c r="B2" s="15" t="s">
        <v>1</v>
      </c>
      <c r="C2" s="16" t="s">
        <v>29</v>
      </c>
      <c r="D2" s="14"/>
      <c r="E2" s="11"/>
      <c r="F2" s="14"/>
      <c r="G2" s="11"/>
      <c r="H2" s="11"/>
    </row>
    <row r="3" spans="1:8">
      <c r="A3" s="17" t="s">
        <v>30</v>
      </c>
      <c r="B3" s="18">
        <v>30</v>
      </c>
      <c r="C3" s="19">
        <v>0.99826000000000004</v>
      </c>
      <c r="D3" s="20"/>
      <c r="E3" s="6"/>
      <c r="F3" s="17" t="s">
        <v>31</v>
      </c>
      <c r="G3" s="21">
        <f>(G1-$B4)*(G1-$B5)</f>
        <v>-6.25</v>
      </c>
      <c r="H3" s="22" t="s">
        <v>32</v>
      </c>
    </row>
    <row r="4" spans="1:8">
      <c r="A4" s="17" t="s">
        <v>33</v>
      </c>
      <c r="B4" s="23">
        <v>35</v>
      </c>
      <c r="C4" s="19">
        <v>0.99817999999999996</v>
      </c>
      <c r="D4" s="20"/>
      <c r="E4" s="6"/>
      <c r="F4" s="11"/>
      <c r="G4" s="24">
        <f>($B3-$B4)*($B3-$B5)</f>
        <v>50</v>
      </c>
      <c r="H4" s="25">
        <f>G3/G4</f>
        <v>-0.125</v>
      </c>
    </row>
    <row r="5" spans="1:8">
      <c r="A5" s="17" t="s">
        <v>25</v>
      </c>
      <c r="B5" s="23">
        <v>40</v>
      </c>
      <c r="C5" s="19">
        <v>0.99827999999999995</v>
      </c>
      <c r="D5" s="20"/>
      <c r="E5" s="6"/>
      <c r="F5" s="17" t="s">
        <v>34</v>
      </c>
      <c r="G5" s="24">
        <f>(G1-$B3)*(G1-$B5)</f>
        <v>-18.75</v>
      </c>
      <c r="H5" s="26" t="s">
        <v>32</v>
      </c>
    </row>
    <row r="6" spans="1:8">
      <c r="A6" s="6"/>
      <c r="B6" s="6"/>
      <c r="C6" s="6"/>
      <c r="D6" s="6"/>
      <c r="E6" s="6"/>
      <c r="F6" s="11"/>
      <c r="G6" s="24">
        <f>($B4-$B3)*($B4-$B5)</f>
        <v>-25</v>
      </c>
      <c r="H6" s="25">
        <f>G5/G6</f>
        <v>0.75</v>
      </c>
    </row>
    <row r="7" spans="1:8">
      <c r="A7" s="6"/>
      <c r="B7" s="6"/>
      <c r="C7" s="6"/>
      <c r="D7" s="6"/>
      <c r="E7" s="6"/>
      <c r="F7" s="17" t="s">
        <v>35</v>
      </c>
      <c r="G7" s="24">
        <f>(G1-$B3)*(G1-$B4)</f>
        <v>18.75</v>
      </c>
      <c r="H7" s="26" t="s">
        <v>32</v>
      </c>
    </row>
    <row r="8" spans="1:8">
      <c r="A8" s="6"/>
      <c r="B8" s="6"/>
      <c r="C8" s="6"/>
      <c r="D8" s="6"/>
      <c r="E8" s="6"/>
      <c r="F8" s="11"/>
      <c r="G8" s="27">
        <f>($B5-$B3)*($B5-$B4)</f>
        <v>50</v>
      </c>
      <c r="H8" s="25">
        <f>G7/G8</f>
        <v>0.375</v>
      </c>
    </row>
    <row r="9" spans="1:8">
      <c r="A9" s="6"/>
      <c r="B9" s="28"/>
      <c r="C9" s="6"/>
      <c r="D9" s="6"/>
      <c r="E9" s="6"/>
      <c r="F9" s="11"/>
      <c r="G9" s="29"/>
      <c r="H9" s="5"/>
    </row>
    <row r="10" spans="1:8" ht="15.75">
      <c r="A10" s="6"/>
      <c r="B10" s="6"/>
      <c r="C10" s="6"/>
      <c r="D10" s="6"/>
      <c r="E10" s="6"/>
      <c r="F10" s="17" t="s">
        <v>36</v>
      </c>
      <c r="G10" s="30">
        <f>(C3*H4)+(C4*H6)+(C5*H8)</f>
        <v>0.99820749999999991</v>
      </c>
      <c r="H10" s="31"/>
    </row>
  </sheetData>
  <mergeCells count="2">
    <mergeCell ref="E1:F1"/>
    <mergeCell ref="G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6AD-EB20-4E4F-A211-966FFE6A3C0A}">
  <dimension ref="A1:L11"/>
  <sheetViews>
    <sheetView workbookViewId="0">
      <selection activeCell="M4" sqref="M4"/>
    </sheetView>
  </sheetViews>
  <sheetFormatPr defaultRowHeight="15"/>
  <sheetData>
    <row r="1" spans="1:12">
      <c r="A1" s="1" t="s">
        <v>1</v>
      </c>
      <c r="B1" s="1" t="s">
        <v>2</v>
      </c>
      <c r="C1" s="2"/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1" t="s">
        <v>1</v>
      </c>
      <c r="L1" s="1" t="s">
        <v>8</v>
      </c>
    </row>
    <row r="2" spans="1:12">
      <c r="A2" s="5">
        <v>15</v>
      </c>
      <c r="B2" s="5">
        <v>172</v>
      </c>
      <c r="C2" s="6"/>
      <c r="D2" s="7">
        <f>A2</f>
        <v>15</v>
      </c>
      <c r="E2" s="7">
        <f>B2</f>
        <v>172</v>
      </c>
      <c r="F2" s="7"/>
      <c r="G2" s="7"/>
      <c r="H2" s="7"/>
      <c r="I2" s="7"/>
      <c r="K2" s="32">
        <v>12</v>
      </c>
      <c r="L2" s="32">
        <f>$E$2+$F$3*(K2-$D$2)+$G$4*(K2-$D$2)*(K2-$D$4)+$H$5*(K2-$D$2)*(K2-$D$4)*(K2-$D$6)+$I$6*(K2-$D$2)*(K2-$D$4)*(K2-$D$6)*(K2-$D$8)</f>
        <v>130.00160000000005</v>
      </c>
    </row>
    <row r="3" spans="1:12">
      <c r="A3" s="5">
        <v>20</v>
      </c>
      <c r="B3" s="5">
        <v>253</v>
      </c>
      <c r="C3" s="6"/>
      <c r="D3" s="7"/>
      <c r="E3" s="7"/>
      <c r="F3" s="7">
        <f>(E4-E2)/(D4-D2)</f>
        <v>16.2</v>
      </c>
      <c r="G3" s="7"/>
      <c r="H3" s="7"/>
      <c r="I3" s="7"/>
      <c r="K3" s="32">
        <v>22</v>
      </c>
      <c r="L3" s="32">
        <f t="shared" ref="L3:L4" si="0">$E$2+$F$3*(K3-$D$2)+$G$4*(K3-$D$2)*(K3-$D$4)+$H$5*(K3-$D$2)*(K3-$D$4)*(K3-$D$6)+$I$6*(K3-$D$2)*(K3-$D$4)*(K3-$D$6)*(K3-$D$8)</f>
        <v>290.1936</v>
      </c>
    </row>
    <row r="4" spans="1:12">
      <c r="A4" s="5">
        <v>25</v>
      </c>
      <c r="B4" s="5">
        <v>352</v>
      </c>
      <c r="C4" s="6"/>
      <c r="D4" s="7">
        <f>A3</f>
        <v>20</v>
      </c>
      <c r="E4" s="7">
        <f>B3</f>
        <v>253</v>
      </c>
      <c r="F4" s="7"/>
      <c r="G4" s="7">
        <f>(F5-F3)/(D6-D2)</f>
        <v>0.36000000000000015</v>
      </c>
      <c r="H4" s="7"/>
      <c r="I4" s="7"/>
      <c r="K4" s="32">
        <v>31</v>
      </c>
      <c r="L4" s="32">
        <f t="shared" si="0"/>
        <v>500.1216</v>
      </c>
    </row>
    <row r="5" spans="1:12">
      <c r="A5" s="5">
        <v>30</v>
      </c>
      <c r="B5" s="5">
        <v>473</v>
      </c>
      <c r="C5" s="6"/>
      <c r="D5" s="7"/>
      <c r="E5" s="7"/>
      <c r="F5" s="7">
        <f>(E6-E4)/(D6-D4)</f>
        <v>19.8</v>
      </c>
      <c r="G5" s="7"/>
      <c r="H5" s="7">
        <f>(G6-G4)/(D8-D2)</f>
        <v>5.3333333333333123E-3</v>
      </c>
      <c r="I5" s="7"/>
    </row>
    <row r="6" spans="1:12">
      <c r="A6" s="5">
        <v>35</v>
      </c>
      <c r="B6" s="5">
        <v>619</v>
      </c>
      <c r="C6" s="6"/>
      <c r="D6" s="7">
        <f>A4</f>
        <v>25</v>
      </c>
      <c r="E6" s="7">
        <f>B4</f>
        <v>352</v>
      </c>
      <c r="F6" s="7"/>
      <c r="G6" s="7">
        <f>(F7-F5)/(D8-D4)</f>
        <v>0.43999999999999984</v>
      </c>
      <c r="H6" s="7"/>
      <c r="I6" s="7">
        <f>(H7-H5)/(D10-D2)</f>
        <v>-6.6666666666665044E-5</v>
      </c>
    </row>
    <row r="7" spans="1:12">
      <c r="A7" s="6"/>
      <c r="B7" s="6"/>
      <c r="C7" s="6"/>
      <c r="D7" s="7"/>
      <c r="E7" s="7"/>
      <c r="F7" s="7">
        <f>(E8-E6)/(D8-D6)</f>
        <v>24.2</v>
      </c>
      <c r="G7" s="7"/>
      <c r="H7" s="7">
        <f t="shared" ref="H7" si="1">(G8-G6)/(D10-D4)</f>
        <v>4.0000000000000114E-3</v>
      </c>
      <c r="I7" s="7"/>
    </row>
    <row r="8" spans="1:12">
      <c r="A8" s="6"/>
      <c r="B8" s="6"/>
      <c r="C8" s="6"/>
      <c r="D8" s="7">
        <f>A5</f>
        <v>30</v>
      </c>
      <c r="E8" s="7">
        <f>B5</f>
        <v>473</v>
      </c>
      <c r="F8" s="7"/>
      <c r="G8" s="7">
        <f t="shared" ref="G8" si="2">(F9-F7)/(D10-D6)</f>
        <v>0.5</v>
      </c>
      <c r="H8" s="7"/>
      <c r="I8" s="7"/>
    </row>
    <row r="9" spans="1:12">
      <c r="A9" s="6"/>
      <c r="B9" s="6"/>
      <c r="C9" s="6"/>
      <c r="D9" s="7"/>
      <c r="E9" s="7"/>
      <c r="F9" s="7">
        <f t="shared" ref="F9:F10" si="3">(E10-E8)/(D10-D8)</f>
        <v>29.2</v>
      </c>
      <c r="G9" s="7"/>
      <c r="H9" s="7"/>
      <c r="I9" s="7"/>
    </row>
    <row r="10" spans="1:12">
      <c r="A10" s="6"/>
      <c r="B10" s="6"/>
      <c r="C10" s="6"/>
      <c r="D10" s="7">
        <f>A6</f>
        <v>35</v>
      </c>
      <c r="E10" s="7">
        <f>B6</f>
        <v>619</v>
      </c>
      <c r="F10" s="7"/>
      <c r="G10" s="7"/>
      <c r="H10" s="7"/>
      <c r="I10" s="7"/>
    </row>
    <row r="11" spans="1:12"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86B-BECD-48E3-89F7-261157B955F4}">
  <dimension ref="A1:H26"/>
  <sheetViews>
    <sheetView topLeftCell="A11" workbookViewId="0">
      <selection activeCell="C21" sqref="C21"/>
    </sheetView>
  </sheetViews>
  <sheetFormatPr defaultRowHeight="15"/>
  <sheetData>
    <row r="1" spans="1:8">
      <c r="A1" s="8" t="s">
        <v>0</v>
      </c>
    </row>
    <row r="2" spans="1:8">
      <c r="A2" s="9"/>
      <c r="B2" s="10"/>
      <c r="C2" s="11"/>
      <c r="D2" s="11"/>
      <c r="E2" s="12" t="s">
        <v>28</v>
      </c>
      <c r="F2" s="12"/>
      <c r="G2" s="13">
        <v>275</v>
      </c>
      <c r="H2" s="13"/>
    </row>
    <row r="3" spans="1:8" ht="15.75">
      <c r="A3" s="14"/>
      <c r="B3" s="15" t="s">
        <v>1</v>
      </c>
      <c r="C3" s="16" t="s">
        <v>29</v>
      </c>
      <c r="D3" s="14"/>
      <c r="E3" s="11"/>
      <c r="F3" s="14"/>
      <c r="G3" s="11"/>
      <c r="H3" s="11"/>
    </row>
    <row r="4" spans="1:8">
      <c r="A4" s="17" t="s">
        <v>30</v>
      </c>
      <c r="B4" s="18">
        <v>249.5</v>
      </c>
      <c r="C4" s="19">
        <v>0.31</v>
      </c>
      <c r="D4" s="20"/>
      <c r="E4" s="6"/>
      <c r="F4" s="17" t="s">
        <v>31</v>
      </c>
      <c r="G4" s="21">
        <f>(G2-$B5)*(G2-$B6)</f>
        <v>-10.199999999999932</v>
      </c>
      <c r="H4" s="22" t="s">
        <v>32</v>
      </c>
    </row>
    <row r="5" spans="1:8">
      <c r="A5" s="17" t="s">
        <v>33</v>
      </c>
      <c r="B5" s="23">
        <v>272</v>
      </c>
      <c r="C5" s="19">
        <v>0.99</v>
      </c>
      <c r="D5" s="20"/>
      <c r="E5" s="6"/>
      <c r="F5" s="11"/>
      <c r="G5" s="24">
        <f>($B4-$B5)*($B4-$B6)</f>
        <v>650.24999999999955</v>
      </c>
      <c r="H5" s="25">
        <f>G4/G5</f>
        <v>-1.5686274509803828E-2</v>
      </c>
    </row>
    <row r="6" spans="1:8">
      <c r="A6" s="17" t="s">
        <v>25</v>
      </c>
      <c r="B6" s="23">
        <v>278.39999999999998</v>
      </c>
      <c r="C6" s="19">
        <v>1.01</v>
      </c>
      <c r="D6" s="20"/>
      <c r="E6" s="6"/>
      <c r="F6" s="17" t="s">
        <v>34</v>
      </c>
      <c r="G6" s="24">
        <f>(G2-$B4)*(G2-$B6)</f>
        <v>-86.69999999999942</v>
      </c>
      <c r="H6" s="26" t="s">
        <v>32</v>
      </c>
    </row>
    <row r="7" spans="1:8">
      <c r="A7" s="6"/>
      <c r="B7" s="6"/>
      <c r="C7" s="6"/>
      <c r="D7" s="6"/>
      <c r="E7" s="6"/>
      <c r="F7" s="11"/>
      <c r="G7" s="24">
        <f>($B5-$B4)*($B5-$B6)</f>
        <v>-143.99999999999949</v>
      </c>
      <c r="H7" s="25">
        <f>G6/G7</f>
        <v>0.60208333333333142</v>
      </c>
    </row>
    <row r="8" spans="1:8">
      <c r="A8" s="6"/>
      <c r="B8" s="6"/>
      <c r="C8" s="6"/>
      <c r="D8" s="6"/>
      <c r="E8" s="6"/>
      <c r="F8" s="17" t="s">
        <v>35</v>
      </c>
      <c r="G8" s="24">
        <f>(G2-$B4)*(G2-$B5)</f>
        <v>76.5</v>
      </c>
      <c r="H8" s="26" t="s">
        <v>32</v>
      </c>
    </row>
    <row r="9" spans="1:8">
      <c r="A9" s="6"/>
      <c r="B9" s="6"/>
      <c r="C9" s="6"/>
      <c r="D9" s="6"/>
      <c r="E9" s="6"/>
      <c r="F9" s="11"/>
      <c r="G9" s="27">
        <f>($B6-$B4)*($B6-$B5)</f>
        <v>184.95999999999918</v>
      </c>
      <c r="H9" s="25">
        <f>G8/G9</f>
        <v>0.41360294117647239</v>
      </c>
    </row>
    <row r="10" spans="1:8">
      <c r="A10" s="6"/>
      <c r="B10" s="28"/>
      <c r="C10" s="6"/>
      <c r="D10" s="6"/>
      <c r="E10" s="6"/>
      <c r="F10" s="11"/>
      <c r="G10" s="29"/>
      <c r="H10" s="5"/>
    </row>
    <row r="11" spans="1:8" ht="15.75">
      <c r="A11" s="6"/>
      <c r="B11" s="6"/>
      <c r="C11" s="6"/>
      <c r="D11" s="6"/>
      <c r="E11" s="6"/>
      <c r="F11" s="17" t="s">
        <v>36</v>
      </c>
      <c r="G11" s="30">
        <f>(C4*H5)+(C5*H7)+(C6*H9)</f>
        <v>1.008938725490196</v>
      </c>
      <c r="H11" s="31"/>
    </row>
    <row r="14" spans="1:8">
      <c r="A14" s="8" t="s">
        <v>9</v>
      </c>
    </row>
    <row r="15" spans="1:8">
      <c r="A15" s="33"/>
      <c r="B15" s="34"/>
      <c r="C15" s="35"/>
      <c r="D15" s="35"/>
      <c r="E15" s="12" t="s">
        <v>37</v>
      </c>
      <c r="F15" s="12"/>
      <c r="G15" s="13">
        <v>400</v>
      </c>
      <c r="H15" s="13"/>
    </row>
    <row r="16" spans="1:8" ht="15.75">
      <c r="A16" s="36"/>
      <c r="B16" s="15" t="s">
        <v>1</v>
      </c>
      <c r="C16" s="16" t="s">
        <v>29</v>
      </c>
      <c r="D16" s="36"/>
      <c r="E16" s="35"/>
      <c r="F16" s="36"/>
      <c r="G16" s="36"/>
      <c r="H16" s="36"/>
    </row>
    <row r="17" spans="1:8">
      <c r="A17" s="17" t="s">
        <v>30</v>
      </c>
      <c r="B17" s="37">
        <v>315</v>
      </c>
      <c r="C17" s="38">
        <v>3.18</v>
      </c>
      <c r="D17" s="20"/>
      <c r="E17" s="6"/>
      <c r="F17" s="39" t="s">
        <v>31</v>
      </c>
      <c r="G17" s="40">
        <f>(G15-$B18)*(G15-$B19)*(G15-$B20)</f>
        <v>-40500</v>
      </c>
      <c r="H17" s="41" t="s">
        <v>32</v>
      </c>
    </row>
    <row r="18" spans="1:8">
      <c r="A18" s="17" t="s">
        <v>33</v>
      </c>
      <c r="B18" s="42">
        <v>350</v>
      </c>
      <c r="C18" s="38">
        <v>6.72</v>
      </c>
      <c r="D18" s="20"/>
      <c r="E18" s="6"/>
      <c r="F18" s="43"/>
      <c r="G18" s="40">
        <f>($B17-$B18)*($B17-$B19)*($B17-$B20)</f>
        <v>-1018850</v>
      </c>
      <c r="H18" s="44">
        <f>G17/G18</f>
        <v>3.9750699317858372E-2</v>
      </c>
    </row>
    <row r="19" spans="1:8">
      <c r="A19" s="17" t="s">
        <v>25</v>
      </c>
      <c r="B19" s="42">
        <v>397</v>
      </c>
      <c r="C19" s="38">
        <v>15.88</v>
      </c>
      <c r="D19" s="20"/>
      <c r="E19" s="6"/>
      <c r="F19" s="39" t="s">
        <v>34</v>
      </c>
      <c r="G19" s="40">
        <f>(G15-$B17)*(G15-$B19)*(G15-$B20)</f>
        <v>-68850</v>
      </c>
      <c r="H19" s="41" t="s">
        <v>32</v>
      </c>
    </row>
    <row r="20" spans="1:8">
      <c r="A20" s="17" t="s">
        <v>38</v>
      </c>
      <c r="B20" s="42">
        <v>670</v>
      </c>
      <c r="C20" s="38">
        <v>760</v>
      </c>
      <c r="D20" s="20"/>
      <c r="E20" s="6"/>
      <c r="F20" s="43"/>
      <c r="G20" s="40">
        <f>($B18-$B17)*($B18-$B19)*($B18-$B20)</f>
        <v>526400</v>
      </c>
      <c r="H20" s="44">
        <f>G19/G20</f>
        <v>-0.13079407294832826</v>
      </c>
    </row>
    <row r="21" spans="1:8">
      <c r="A21" s="6"/>
      <c r="B21" s="6"/>
      <c r="C21" s="6"/>
      <c r="D21" s="6"/>
      <c r="E21" s="6"/>
      <c r="F21" s="39" t="s">
        <v>35</v>
      </c>
      <c r="G21" s="40">
        <f>(G15-$B17)*(G15-$B18)*(G15-$B20)</f>
        <v>-1147500</v>
      </c>
      <c r="H21" s="41" t="s">
        <v>32</v>
      </c>
    </row>
    <row r="22" spans="1:8">
      <c r="A22" s="6"/>
      <c r="B22" s="6"/>
      <c r="C22" s="6"/>
      <c r="D22" s="6"/>
      <c r="E22" s="6"/>
      <c r="F22" s="43"/>
      <c r="G22" s="40">
        <f>($B19-$B17)*($B19-$B18)*($B19-$B20)</f>
        <v>-1052142</v>
      </c>
      <c r="H22" s="44">
        <f>G21/G22</f>
        <v>1.0906322530608987</v>
      </c>
    </row>
    <row r="23" spans="1:8">
      <c r="A23" s="6"/>
      <c r="B23" s="6"/>
      <c r="C23" s="6"/>
      <c r="D23" s="6"/>
      <c r="E23" s="6"/>
      <c r="F23" s="39" t="s">
        <v>39</v>
      </c>
      <c r="G23" s="40">
        <f>(G15-$B17)*(G15-$B18)*(G15-$B19)</f>
        <v>12750</v>
      </c>
      <c r="H23" s="41" t="s">
        <v>32</v>
      </c>
    </row>
    <row r="24" spans="1:8">
      <c r="A24" s="6"/>
      <c r="B24" s="6"/>
      <c r="C24" s="6"/>
      <c r="D24" s="6"/>
      <c r="E24" s="6"/>
      <c r="F24" s="43"/>
      <c r="G24" s="40">
        <f>($B20-$B17)*($B20-$B18)*($B20-$B19)</f>
        <v>31012800</v>
      </c>
      <c r="H24" s="45">
        <f>G23/G24</f>
        <v>4.1112056957127378E-4</v>
      </c>
    </row>
    <row r="25" spans="1:8">
      <c r="A25" s="6"/>
      <c r="B25" s="6"/>
      <c r="C25" s="6"/>
      <c r="D25" s="6"/>
      <c r="E25" s="6"/>
      <c r="F25" s="43"/>
      <c r="G25" s="5"/>
      <c r="H25" s="29"/>
    </row>
    <row r="26" spans="1:8" ht="15.75">
      <c r="A26" s="6"/>
      <c r="B26" s="6"/>
      <c r="C26" s="6"/>
      <c r="D26" s="6"/>
      <c r="E26" s="6"/>
      <c r="F26" s="17" t="s">
        <v>40</v>
      </c>
      <c r="G26" s="46">
        <f>(C17*H18)+(C18*H20)+(C19*H22)+(C20*H24)</f>
        <v>16.879162865099264</v>
      </c>
      <c r="H26" s="47"/>
    </row>
  </sheetData>
  <mergeCells count="4">
    <mergeCell ref="E2:F2"/>
    <mergeCell ref="G11:H11"/>
    <mergeCell ref="E15:F1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2021-06-30T00:19:25Z</dcterms:created>
  <dcterms:modified xsi:type="dcterms:W3CDTF">2021-06-30T01:11:23Z</dcterms:modified>
  <cp:category/>
  <cp:contentStatus/>
</cp:coreProperties>
</file>