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\Desktop\5°Termo\Cálculo Numérico\"/>
    </mc:Choice>
  </mc:AlternateContent>
  <bookViews>
    <workbookView xWindow="0" yWindow="0" windowWidth="28770" windowHeight="8055" activeTab="1"/>
  </bookViews>
  <sheets>
    <sheet name="METODOS" sheetId="1" r:id="rId1"/>
    <sheet name="EXERCICIOS" sheetId="2" r:id="rId2"/>
  </sheets>
  <calcPr calcId="162913"/>
</workbook>
</file>

<file path=xl/calcChain.xml><?xml version="1.0" encoding="utf-8"?>
<calcChain xmlns="http://schemas.openxmlformats.org/spreadsheetml/2006/main">
  <c r="C31" i="2" l="1"/>
  <c r="B31" i="2"/>
  <c r="D31" i="2"/>
  <c r="C32" i="2" l="1"/>
  <c r="B32" i="2"/>
  <c r="D33" i="2"/>
  <c r="D32" i="2"/>
  <c r="C33" i="2" s="1"/>
  <c r="B34" i="2" s="1"/>
  <c r="B18" i="1"/>
  <c r="C18" i="1" s="1"/>
  <c r="C23" i="1" s="1"/>
  <c r="D4" i="1"/>
  <c r="D9" i="1" s="1"/>
  <c r="C4" i="1"/>
  <c r="B5" i="1" s="1"/>
  <c r="B4" i="1"/>
  <c r="B9" i="1" s="1"/>
  <c r="B37" i="2"/>
  <c r="B103" i="2"/>
  <c r="B88" i="2"/>
  <c r="C88" i="2" s="1"/>
  <c r="B75" i="2"/>
  <c r="C75" i="2" s="1"/>
  <c r="B76" i="2" s="1"/>
  <c r="C76" i="2" s="1"/>
  <c r="B62" i="2"/>
  <c r="C62" i="2" s="1"/>
  <c r="C46" i="2"/>
  <c r="B47" i="2" s="1"/>
  <c r="C48" i="2" s="1"/>
  <c r="B46" i="2"/>
  <c r="C47" i="2" s="1"/>
  <c r="B48" i="2" s="1"/>
  <c r="C49" i="2" s="1"/>
  <c r="D18" i="2"/>
  <c r="C18" i="2"/>
  <c r="B18" i="2"/>
  <c r="B23" i="2" s="1"/>
  <c r="D5" i="2"/>
  <c r="D10" i="2" s="1"/>
  <c r="C5" i="2"/>
  <c r="B6" i="2" s="1"/>
  <c r="B5" i="2"/>
  <c r="B33" i="2" l="1"/>
  <c r="D34" i="2" s="1"/>
  <c r="C34" i="2"/>
  <c r="C55" i="2"/>
  <c r="B94" i="2"/>
  <c r="B10" i="2"/>
  <c r="C6" i="2"/>
  <c r="C11" i="2" s="1"/>
  <c r="E11" i="2" s="1"/>
  <c r="F11" i="2" s="1"/>
  <c r="D6" i="2"/>
  <c r="D11" i="2" s="1"/>
  <c r="B109" i="2"/>
  <c r="C7" i="2"/>
  <c r="D7" i="2"/>
  <c r="B23" i="1"/>
  <c r="B10" i="1"/>
  <c r="C9" i="1"/>
  <c r="E9" i="1" s="1"/>
  <c r="F9" i="1" s="1"/>
  <c r="D18" i="1"/>
  <c r="D23" i="1" s="1"/>
  <c r="C5" i="1"/>
  <c r="D5" i="1"/>
  <c r="D10" i="1" s="1"/>
  <c r="B52" i="2"/>
  <c r="C103" i="2"/>
  <c r="D37" i="2"/>
  <c r="D88" i="2"/>
  <c r="B89" i="2" s="1"/>
  <c r="C94" i="2"/>
  <c r="B77" i="2"/>
  <c r="C77" i="2" s="1"/>
  <c r="B80" i="2"/>
  <c r="C54" i="2"/>
  <c r="B67" i="2"/>
  <c r="B54" i="2"/>
  <c r="B49" i="2"/>
  <c r="B55" i="2" s="1"/>
  <c r="C52" i="2"/>
  <c r="C19" i="2"/>
  <c r="B19" i="2"/>
  <c r="B24" i="2" s="1"/>
  <c r="B53" i="2"/>
  <c r="D19" i="2"/>
  <c r="D23" i="2"/>
  <c r="C23" i="2"/>
  <c r="C10" i="2"/>
  <c r="B11" i="2"/>
  <c r="E55" i="2" l="1"/>
  <c r="F55" i="2" s="1"/>
  <c r="E52" i="2"/>
  <c r="D103" i="2"/>
  <c r="B7" i="2"/>
  <c r="B12" i="2" s="1"/>
  <c r="E12" i="2" s="1"/>
  <c r="F12" i="2" s="1"/>
  <c r="E23" i="1"/>
  <c r="F23" i="1" s="1"/>
  <c r="B19" i="1"/>
  <c r="C19" i="1" s="1"/>
  <c r="D19" i="1" s="1"/>
  <c r="D24" i="1" s="1"/>
  <c r="B6" i="1"/>
  <c r="C10" i="1"/>
  <c r="E10" i="1" s="1"/>
  <c r="F10" i="1" s="1"/>
  <c r="C6" i="1"/>
  <c r="D6" i="1"/>
  <c r="D11" i="1" s="1"/>
  <c r="C109" i="2"/>
  <c r="C37" i="2"/>
  <c r="E37" i="2" s="1"/>
  <c r="F37" i="2" s="1"/>
  <c r="B95" i="2"/>
  <c r="C89" i="2"/>
  <c r="C80" i="2"/>
  <c r="E80" i="2" s="1"/>
  <c r="C67" i="2"/>
  <c r="D62" i="2"/>
  <c r="D67" i="2" s="1"/>
  <c r="C20" i="2"/>
  <c r="C25" i="2" s="1"/>
  <c r="E54" i="2"/>
  <c r="F54" i="2" s="1"/>
  <c r="E23" i="2"/>
  <c r="F23" i="2" s="1"/>
  <c r="D20" i="2"/>
  <c r="D25" i="2" s="1"/>
  <c r="F52" i="2"/>
  <c r="D12" i="2"/>
  <c r="C53" i="2"/>
  <c r="E53" i="2" s="1"/>
  <c r="F53" i="2" s="1"/>
  <c r="C12" i="2"/>
  <c r="E10" i="2"/>
  <c r="F10" i="2" s="1"/>
  <c r="D24" i="2"/>
  <c r="B20" i="2"/>
  <c r="B25" i="2" s="1"/>
  <c r="C24" i="2"/>
  <c r="D109" i="2" l="1"/>
  <c r="E109" i="2" s="1"/>
  <c r="F109" i="2" s="1"/>
  <c r="E103" i="2"/>
  <c r="B104" i="2" s="1"/>
  <c r="B110" i="2" s="1"/>
  <c r="B24" i="1"/>
  <c r="E24" i="1" s="1"/>
  <c r="F24" i="1" s="1"/>
  <c r="B11" i="1"/>
  <c r="C24" i="1"/>
  <c r="B20" i="1"/>
  <c r="C11" i="1"/>
  <c r="B38" i="2"/>
  <c r="D89" i="2"/>
  <c r="D95" i="2" s="1"/>
  <c r="C95" i="2"/>
  <c r="D94" i="2"/>
  <c r="E94" i="2" s="1"/>
  <c r="F94" i="2" s="1"/>
  <c r="F80" i="2"/>
  <c r="B63" i="2"/>
  <c r="B68" i="2" s="1"/>
  <c r="E67" i="2"/>
  <c r="F67" i="2" s="1"/>
  <c r="E25" i="2"/>
  <c r="F25" i="2" s="1"/>
  <c r="E24" i="2"/>
  <c r="F24" i="2" s="1"/>
  <c r="B90" i="2" l="1"/>
  <c r="E95" i="2"/>
  <c r="F95" i="2" s="1"/>
  <c r="C104" i="2"/>
  <c r="C110" i="2" s="1"/>
  <c r="B25" i="1"/>
  <c r="C20" i="1"/>
  <c r="C25" i="1" s="1"/>
  <c r="E11" i="1"/>
  <c r="F11" i="1" s="1"/>
  <c r="C38" i="2"/>
  <c r="D38" i="2"/>
  <c r="C63" i="2"/>
  <c r="C68" i="2" s="1"/>
  <c r="B96" i="2"/>
  <c r="C90" i="2"/>
  <c r="B81" i="2"/>
  <c r="D104" i="2" l="1"/>
  <c r="D20" i="1"/>
  <c r="D25" i="1" s="1"/>
  <c r="E25" i="1" s="1"/>
  <c r="F25" i="1" s="1"/>
  <c r="E38" i="2"/>
  <c r="F38" i="2" s="1"/>
  <c r="D63" i="2"/>
  <c r="D68" i="2" s="1"/>
  <c r="E68" i="2" s="1"/>
  <c r="F68" i="2" s="1"/>
  <c r="D90" i="2"/>
  <c r="D96" i="2" s="1"/>
  <c r="C96" i="2"/>
  <c r="C81" i="2"/>
  <c r="E81" i="2" s="1"/>
  <c r="F81" i="2" s="1"/>
  <c r="B64" i="2"/>
  <c r="E104" i="2" l="1"/>
  <c r="B105" i="2" s="1"/>
  <c r="D110" i="2"/>
  <c r="E110" i="2" s="1"/>
  <c r="F110" i="2" s="1"/>
  <c r="E96" i="2"/>
  <c r="F96" i="2" s="1"/>
  <c r="B91" i="2"/>
  <c r="B39" i="2"/>
  <c r="D39" i="2"/>
  <c r="B97" i="2"/>
  <c r="C91" i="2"/>
  <c r="B111" i="2"/>
  <c r="B69" i="2"/>
  <c r="C64" i="2"/>
  <c r="D64" i="2" s="1"/>
  <c r="D69" i="2" s="1"/>
  <c r="C105" i="2" l="1"/>
  <c r="C39" i="2"/>
  <c r="E39" i="2" s="1"/>
  <c r="F39" i="2" s="1"/>
  <c r="D91" i="2"/>
  <c r="D97" i="2" s="1"/>
  <c r="C97" i="2"/>
  <c r="E97" i="2" s="1"/>
  <c r="F97" i="2" s="1"/>
  <c r="C82" i="2"/>
  <c r="B82" i="2"/>
  <c r="C69" i="2"/>
  <c r="E69" i="2" s="1"/>
  <c r="F69" i="2" s="1"/>
  <c r="D105" i="2" l="1"/>
  <c r="C111" i="2"/>
  <c r="B40" i="2"/>
  <c r="E82" i="2"/>
  <c r="F82" i="2" s="1"/>
  <c r="D111" i="2" l="1"/>
  <c r="E111" i="2" s="1"/>
  <c r="F111" i="2" s="1"/>
  <c r="E105" i="2"/>
  <c r="B106" i="2" s="1"/>
  <c r="C40" i="2"/>
  <c r="D40" i="2"/>
  <c r="C106" i="2" l="1"/>
  <c r="B112" i="2"/>
  <c r="E40" i="2"/>
  <c r="F40" i="2" s="1"/>
  <c r="C112" i="2" l="1"/>
  <c r="D106" i="2"/>
  <c r="D112" i="2" s="1"/>
  <c r="E112" i="2" l="1"/>
  <c r="F112" i="2" s="1"/>
  <c r="E106" i="2"/>
</calcChain>
</file>

<file path=xl/sharedStrings.xml><?xml version="1.0" encoding="utf-8"?>
<sst xmlns="http://schemas.openxmlformats.org/spreadsheetml/2006/main" count="163" uniqueCount="27">
  <si>
    <t>k</t>
  </si>
  <si>
    <t>Xk</t>
  </si>
  <si>
    <t>Yk</t>
  </si>
  <si>
    <t>Zk</t>
  </si>
  <si>
    <t>dx</t>
  </si>
  <si>
    <t>dy</t>
  </si>
  <si>
    <t>dz</t>
  </si>
  <si>
    <t>METODO DE GAUSS-JACOBI</t>
  </si>
  <si>
    <t>E=0,03</t>
  </si>
  <si>
    <t>PEGANDO VALOR APROXIMADO</t>
  </si>
  <si>
    <t>METODO DE GAUSS-SEIDEL</t>
  </si>
  <si>
    <t>VERFICADOR</t>
  </si>
  <si>
    <t>A</t>
  </si>
  <si>
    <t>B</t>
  </si>
  <si>
    <t>PONTO INICIAL</t>
  </si>
  <si>
    <t>EXERCICIO 01</t>
  </si>
  <si>
    <t>E=0,01</t>
  </si>
  <si>
    <t>C</t>
  </si>
  <si>
    <t>E=0,07</t>
  </si>
  <si>
    <t>D</t>
  </si>
  <si>
    <t>X</t>
  </si>
  <si>
    <t>Y</t>
  </si>
  <si>
    <t>Z</t>
  </si>
  <si>
    <t>EXERCICIO 02</t>
  </si>
  <si>
    <t>T</t>
  </si>
  <si>
    <t>Tk</t>
  </si>
  <si>
    <t>E=0,05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</si>
</sst>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3" x14ac:knownFonts="1">
    <font>
      <sz val="10"/>
      <color rgb="FF000000"/>
      <name val="Arial"/>
    </font>
    <font>
      <sz val="12"/>
      <color theme="1"/>
      <name val="Arial"/>
    </font>
    <font>
      <sz val="12"/>
      <name val="Arial"/>
    </font>
    <font>
      <b/>
      <sz val="11"/>
      <color rgb="FFFFC000"/>
      <name val="Arial"/>
      <family val="2"/>
    </font>
    <font>
      <sz val="12"/>
      <color theme="1"/>
      <name val="Arial"/>
      <family val="2"/>
    </font>
    <font>
      <b/>
      <sz val="12"/>
      <color rgb="FFFFC000"/>
      <name val="Arial"/>
      <family val="2"/>
    </font>
    <font>
      <sz val="12"/>
      <color rgb="FFFF0000"/>
      <name val="Arial"/>
      <family val="2"/>
    </font>
    <font>
      <b/>
      <sz val="12"/>
      <color rgb="FFFFC000"/>
      <name val="Calibri"/>
      <family val="2"/>
    </font>
    <font>
      <sz val="11"/>
      <color theme="1"/>
      <name val="Calibri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1" xfId="0" applyFont="1" applyBorder="1"/>
    <xf numFmtId="0" fontId="0" fillId="5" borderId="5" xfId="0" applyFont="1" applyFill="1" applyBorder="1" applyAlignment="1"/>
    <xf numFmtId="0" fontId="2" fillId="0" borderId="4" xfId="0" applyFont="1" applyBorder="1" applyAlignment="1"/>
    <xf numFmtId="0" fontId="1" fillId="0" borderId="6" xfId="0" applyFont="1" applyBorder="1"/>
    <xf numFmtId="0" fontId="2" fillId="0" borderId="7" xfId="0" applyFont="1" applyBorder="1" applyAlignment="1"/>
    <xf numFmtId="0" fontId="1" fillId="0" borderId="8" xfId="0" applyFont="1" applyBorder="1"/>
    <xf numFmtId="0" fontId="1" fillId="0" borderId="9" xfId="0" applyFont="1" applyBorder="1"/>
    <xf numFmtId="0" fontId="6" fillId="0" borderId="4" xfId="0" applyFont="1" applyBorder="1" applyAlignment="1"/>
    <xf numFmtId="0" fontId="6" fillId="0" borderId="1" xfId="0" applyFont="1" applyBorder="1"/>
    <xf numFmtId="0" fontId="8" fillId="0" borderId="10" xfId="0" applyFont="1" applyBorder="1" applyAlignment="1">
      <alignment horizontal="center"/>
    </xf>
    <xf numFmtId="0" fontId="9" fillId="0" borderId="0" xfId="0" applyFont="1" applyAlignment="1"/>
    <xf numFmtId="0" fontId="11" fillId="7" borderId="0" xfId="0" applyFont="1" applyFill="1" applyAlignment="1"/>
    <xf numFmtId="0" fontId="11" fillId="7" borderId="0" xfId="0" applyFont="1" applyFill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2" fillId="0" borderId="13" xfId="0" applyFont="1" applyBorder="1" applyAlignment="1"/>
    <xf numFmtId="0" fontId="1" fillId="0" borderId="14" xfId="0" applyFont="1" applyBorder="1"/>
    <xf numFmtId="0" fontId="1" fillId="0" borderId="15" xfId="0" applyFont="1" applyBorder="1"/>
    <xf numFmtId="0" fontId="11" fillId="8" borderId="16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2" fillId="8" borderId="18" xfId="0" applyFont="1" applyFill="1" applyBorder="1" applyAlignment="1">
      <alignment horizontal="center"/>
    </xf>
    <xf numFmtId="0" fontId="2" fillId="0" borderId="14" xfId="0" applyFont="1" applyBorder="1" applyAlignment="1"/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2" fillId="0" borderId="2" xfId="0" applyFont="1" applyBorder="1" applyAlignment="1"/>
    <xf numFmtId="0" fontId="1" fillId="0" borderId="22" xfId="0" applyFont="1" applyBorder="1"/>
    <xf numFmtId="0" fontId="6" fillId="0" borderId="22" xfId="0" applyFont="1" applyBorder="1"/>
    <xf numFmtId="0" fontId="0" fillId="5" borderId="23" xfId="0" applyFont="1" applyFill="1" applyBorder="1" applyAlignment="1"/>
    <xf numFmtId="0" fontId="0" fillId="5" borderId="0" xfId="0" applyFont="1" applyFill="1" applyBorder="1" applyAlignment="1"/>
    <xf numFmtId="0" fontId="0" fillId="5" borderId="11" xfId="0" applyFont="1" applyFill="1" applyBorder="1" applyAlignment="1"/>
    <xf numFmtId="0" fontId="0" fillId="5" borderId="24" xfId="0" applyFont="1" applyFill="1" applyBorder="1" applyAlignment="1"/>
    <xf numFmtId="0" fontId="1" fillId="0" borderId="0" xfId="0" applyFont="1" applyBorder="1"/>
    <xf numFmtId="0" fontId="2" fillId="0" borderId="0" xfId="0" applyFont="1" applyBorder="1" applyAlignment="1"/>
    <xf numFmtId="2" fontId="1" fillId="0" borderId="1" xfId="0" applyNumberFormat="1" applyFont="1" applyBorder="1"/>
    <xf numFmtId="2" fontId="2" fillId="0" borderId="14" xfId="0" applyNumberFormat="1" applyFont="1" applyBorder="1" applyAlignment="1"/>
    <xf numFmtId="0" fontId="7" fillId="3" borderId="3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0" fillId="5" borderId="25" xfId="0" applyFont="1" applyFill="1" applyBorder="1" applyAlignment="1"/>
    <xf numFmtId="0" fontId="2" fillId="0" borderId="15" xfId="0" applyFont="1" applyBorder="1" applyAlignment="1"/>
    <xf numFmtId="0" fontId="6" fillId="0" borderId="7" xfId="0" applyFont="1" applyBorder="1" applyAlignment="1"/>
    <xf numFmtId="2" fontId="6" fillId="0" borderId="8" xfId="0" applyNumberFormat="1" applyFont="1" applyBorder="1"/>
    <xf numFmtId="0" fontId="2" fillId="0" borderId="28" xfId="0" applyFont="1" applyBorder="1" applyAlignment="1"/>
    <xf numFmtId="0" fontId="10" fillId="0" borderId="29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 vertical="center"/>
    </xf>
    <xf numFmtId="164" fontId="2" fillId="0" borderId="14" xfId="0" applyNumberFormat="1" applyFont="1" applyBorder="1" applyAlignment="1"/>
    <xf numFmtId="164" fontId="1" fillId="0" borderId="1" xfId="0" applyNumberFormat="1" applyFont="1" applyBorder="1"/>
    <xf numFmtId="164" fontId="1" fillId="0" borderId="22" xfId="0" applyNumberFormat="1" applyFont="1" applyBorder="1"/>
    <xf numFmtId="164" fontId="2" fillId="0" borderId="2" xfId="0" applyNumberFormat="1" applyFont="1" applyBorder="1" applyAlignment="1"/>
    <xf numFmtId="164" fontId="6" fillId="0" borderId="1" xfId="0" applyNumberFormat="1" applyFont="1" applyBorder="1"/>
    <xf numFmtId="164" fontId="6" fillId="0" borderId="22" xfId="0" applyNumberFormat="1" applyFont="1" applyBorder="1"/>
    <xf numFmtId="0" fontId="11" fillId="8" borderId="0" xfId="0" applyFont="1" applyFill="1" applyBorder="1" applyAlignment="1">
      <alignment horizontal="center"/>
    </xf>
    <xf numFmtId="0" fontId="11" fillId="8" borderId="38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8" borderId="40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" fillId="0" borderId="29" xfId="0" applyFont="1" applyBorder="1"/>
    <xf numFmtId="0" fontId="2" fillId="0" borderId="30" xfId="0" applyFont="1" applyBorder="1" applyAlignment="1"/>
    <xf numFmtId="0" fontId="1" fillId="0" borderId="31" xfId="0" applyFont="1" applyBorder="1"/>
    <xf numFmtId="0" fontId="8" fillId="0" borderId="32" xfId="0" applyFont="1" applyBorder="1" applyAlignment="1">
      <alignment horizontal="center"/>
    </xf>
    <xf numFmtId="0" fontId="2" fillId="0" borderId="33" xfId="0" applyFont="1" applyBorder="1" applyAlignment="1"/>
    <xf numFmtId="0" fontId="8" fillId="0" borderId="34" xfId="0" applyFont="1" applyBorder="1" applyAlignment="1">
      <alignment horizontal="center"/>
    </xf>
    <xf numFmtId="0" fontId="2" fillId="0" borderId="35" xfId="0" applyFont="1" applyBorder="1" applyAlignment="1"/>
    <xf numFmtId="0" fontId="1" fillId="0" borderId="36" xfId="0" applyFont="1" applyBorder="1"/>
    <xf numFmtId="0" fontId="8" fillId="0" borderId="37" xfId="0" applyFont="1" applyBorder="1" applyAlignment="1">
      <alignment horizontal="center"/>
    </xf>
    <xf numFmtId="0" fontId="10" fillId="0" borderId="33" xfId="0" applyFont="1" applyBorder="1" applyAlignment="1">
      <alignment horizontal="center" vertical="center"/>
    </xf>
    <xf numFmtId="0" fontId="6" fillId="0" borderId="13" xfId="0" applyFont="1" applyBorder="1" applyAlignment="1"/>
    <xf numFmtId="0" fontId="4" fillId="0" borderId="4" xfId="0" applyFont="1" applyBorder="1" applyAlignment="1"/>
    <xf numFmtId="0" fontId="0" fillId="0" borderId="31" xfId="0" applyFont="1" applyBorder="1" applyAlignment="1">
      <alignment horizontal="center" vertical="center"/>
    </xf>
    <xf numFmtId="0" fontId="11" fillId="8" borderId="26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4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164" fontId="1" fillId="0" borderId="8" xfId="0" applyNumberFormat="1" applyFont="1" applyBorder="1"/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10" fillId="5" borderId="19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2" fillId="0" borderId="42" xfId="0" applyFont="1" applyBorder="1" applyAlignment="1"/>
    <xf numFmtId="0" fontId="1" fillId="0" borderId="43" xfId="0" applyFont="1" applyBorder="1"/>
    <xf numFmtId="0" fontId="1" fillId="0" borderId="44" xfId="0" applyFont="1" applyBorder="1"/>
    <xf numFmtId="0" fontId="8" fillId="0" borderId="44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64" fontId="2" fillId="0" borderId="15" xfId="0" applyNumberFormat="1" applyFont="1" applyBorder="1" applyAlignment="1"/>
    <xf numFmtId="164" fontId="1" fillId="0" borderId="6" xfId="0" applyNumberFormat="1" applyFont="1" applyBorder="1"/>
    <xf numFmtId="0" fontId="6" fillId="0" borderId="45" xfId="0" applyFont="1" applyBorder="1" applyAlignment="1"/>
    <xf numFmtId="0" fontId="6" fillId="0" borderId="46" xfId="0" applyFont="1" applyBorder="1"/>
    <xf numFmtId="0" fontId="6" fillId="0" borderId="47" xfId="0" applyFont="1" applyBorder="1"/>
    <xf numFmtId="164" fontId="6" fillId="0" borderId="46" xfId="0" applyNumberFormat="1" applyFont="1" applyBorder="1"/>
    <xf numFmtId="164" fontId="6" fillId="0" borderId="47" xfId="0" applyNumberFormat="1" applyFont="1" applyBorder="1"/>
    <xf numFmtId="0" fontId="4" fillId="0" borderId="45" xfId="0" applyFont="1" applyBorder="1" applyAlignment="1"/>
    <xf numFmtId="164" fontId="1" fillId="0" borderId="46" xfId="0" applyNumberFormat="1" applyFont="1" applyBorder="1"/>
    <xf numFmtId="164" fontId="1" fillId="0" borderId="4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348157</xdr:colOff>
      <xdr:row>1</xdr:row>
      <xdr:rowOff>157656</xdr:rowOff>
    </xdr:from>
    <xdr:ext cx="1445171" cy="252501"/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8778" y="367863"/>
          <a:ext cx="1445171" cy="252501"/>
        </a:xfrm>
        <a:prstGeom prst="rect">
          <a:avLst/>
        </a:prstGeom>
      </xdr:spPr>
    </xdr:pic>
    <xdr:clientData/>
  </xdr:oneCellAnchor>
  <xdr:twoCellAnchor editAs="oneCell">
    <xdr:from>
      <xdr:col>4</xdr:col>
      <xdr:colOff>111673</xdr:colOff>
      <xdr:row>3</xdr:row>
      <xdr:rowOff>13138</xdr:rowOff>
    </xdr:from>
    <xdr:to>
      <xdr:col>5</xdr:col>
      <xdr:colOff>413844</xdr:colOff>
      <xdr:row>6</xdr:row>
      <xdr:rowOff>98769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7811" y="630621"/>
          <a:ext cx="1386050" cy="657131"/>
        </a:xfrm>
        <a:prstGeom prst="rect">
          <a:avLst/>
        </a:prstGeom>
      </xdr:spPr>
    </xdr:pic>
    <xdr:clientData/>
  </xdr:twoCellAnchor>
  <xdr:twoCellAnchor editAs="oneCell">
    <xdr:from>
      <xdr:col>4</xdr:col>
      <xdr:colOff>39416</xdr:colOff>
      <xdr:row>16</xdr:row>
      <xdr:rowOff>52553</xdr:rowOff>
    </xdr:from>
    <xdr:to>
      <xdr:col>5</xdr:col>
      <xdr:colOff>321880</xdr:colOff>
      <xdr:row>19</xdr:row>
      <xdr:rowOff>161293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80037" y="3245070"/>
          <a:ext cx="1366343" cy="680240"/>
        </a:xfrm>
        <a:prstGeom prst="rect">
          <a:avLst/>
        </a:prstGeom>
      </xdr:spPr>
    </xdr:pic>
    <xdr:clientData/>
  </xdr:twoCellAnchor>
  <xdr:twoCellAnchor editAs="oneCell">
    <xdr:from>
      <xdr:col>4</xdr:col>
      <xdr:colOff>216777</xdr:colOff>
      <xdr:row>14</xdr:row>
      <xdr:rowOff>164226</xdr:rowOff>
    </xdr:from>
    <xdr:to>
      <xdr:col>5</xdr:col>
      <xdr:colOff>784776</xdr:colOff>
      <xdr:row>16</xdr:row>
      <xdr:rowOff>26278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57398" y="2949467"/>
          <a:ext cx="1651878" cy="269328"/>
        </a:xfrm>
        <a:prstGeom prst="rect">
          <a:avLst/>
        </a:prstGeom>
      </xdr:spPr>
    </xdr:pic>
    <xdr:clientData/>
  </xdr:twoCellAnchor>
  <xdr:twoCellAnchor editAs="oneCell">
    <xdr:from>
      <xdr:col>5</xdr:col>
      <xdr:colOff>321880</xdr:colOff>
      <xdr:row>17</xdr:row>
      <xdr:rowOff>78828</xdr:rowOff>
    </xdr:from>
    <xdr:to>
      <xdr:col>5</xdr:col>
      <xdr:colOff>942649</xdr:colOff>
      <xdr:row>18</xdr:row>
      <xdr:rowOff>183932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6380" y="3461845"/>
          <a:ext cx="620769" cy="295604"/>
        </a:xfrm>
        <a:prstGeom prst="rect">
          <a:avLst/>
        </a:prstGeom>
      </xdr:spPr>
    </xdr:pic>
    <xdr:clientData/>
  </xdr:twoCellAnchor>
  <xdr:twoCellAnchor editAs="oneCell">
    <xdr:from>
      <xdr:col>5</xdr:col>
      <xdr:colOff>249622</xdr:colOff>
      <xdr:row>4</xdr:row>
      <xdr:rowOff>19707</xdr:rowOff>
    </xdr:from>
    <xdr:to>
      <xdr:col>5</xdr:col>
      <xdr:colOff>834606</xdr:colOff>
      <xdr:row>5</xdr:row>
      <xdr:rowOff>65690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4122" y="827690"/>
          <a:ext cx="584984" cy="236483"/>
        </a:xfrm>
        <a:prstGeom prst="rect">
          <a:avLst/>
        </a:prstGeom>
      </xdr:spPr>
    </xdr:pic>
    <xdr:clientData/>
  </xdr:twoCellAnchor>
  <xdr:twoCellAnchor editAs="oneCell">
    <xdr:from>
      <xdr:col>4</xdr:col>
      <xdr:colOff>118242</xdr:colOff>
      <xdr:row>29</xdr:row>
      <xdr:rowOff>65691</xdr:rowOff>
    </xdr:from>
    <xdr:to>
      <xdr:col>5</xdr:col>
      <xdr:colOff>350618</xdr:colOff>
      <xdr:row>32</xdr:row>
      <xdr:rowOff>137949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58863" y="5833243"/>
          <a:ext cx="1316255" cy="643758"/>
        </a:xfrm>
        <a:prstGeom prst="rect">
          <a:avLst/>
        </a:prstGeom>
      </xdr:spPr>
    </xdr:pic>
    <xdr:clientData/>
  </xdr:twoCellAnchor>
  <xdr:twoCellAnchor editAs="oneCell">
    <xdr:from>
      <xdr:col>4</xdr:col>
      <xdr:colOff>499241</xdr:colOff>
      <xdr:row>27</xdr:row>
      <xdr:rowOff>183933</xdr:rowOff>
    </xdr:from>
    <xdr:to>
      <xdr:col>5</xdr:col>
      <xdr:colOff>374431</xdr:colOff>
      <xdr:row>29</xdr:row>
      <xdr:rowOff>34471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39862" y="5544209"/>
          <a:ext cx="959069" cy="257814"/>
        </a:xfrm>
        <a:prstGeom prst="rect">
          <a:avLst/>
        </a:prstGeom>
      </xdr:spPr>
    </xdr:pic>
    <xdr:clientData/>
  </xdr:twoCellAnchor>
  <xdr:twoCellAnchor editAs="oneCell">
    <xdr:from>
      <xdr:col>5</xdr:col>
      <xdr:colOff>269328</xdr:colOff>
      <xdr:row>29</xdr:row>
      <xdr:rowOff>32845</xdr:rowOff>
    </xdr:from>
    <xdr:to>
      <xdr:col>5</xdr:col>
      <xdr:colOff>853063</xdr:colOff>
      <xdr:row>30</xdr:row>
      <xdr:rowOff>131379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93828" y="5800397"/>
          <a:ext cx="583735" cy="289034"/>
        </a:xfrm>
        <a:prstGeom prst="rect">
          <a:avLst/>
        </a:prstGeom>
      </xdr:spPr>
    </xdr:pic>
    <xdr:clientData/>
  </xdr:twoCellAnchor>
  <xdr:twoCellAnchor editAs="oneCell">
    <xdr:from>
      <xdr:col>4</xdr:col>
      <xdr:colOff>65691</xdr:colOff>
      <xdr:row>44</xdr:row>
      <xdr:rowOff>105104</xdr:rowOff>
    </xdr:from>
    <xdr:to>
      <xdr:col>5</xdr:col>
      <xdr:colOff>157656</xdr:colOff>
      <xdr:row>47</xdr:row>
      <xdr:rowOff>93230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06312" y="13164207"/>
          <a:ext cx="1175844" cy="559626"/>
        </a:xfrm>
        <a:prstGeom prst="rect">
          <a:avLst/>
        </a:prstGeom>
      </xdr:spPr>
    </xdr:pic>
    <xdr:clientData/>
  </xdr:twoCellAnchor>
  <xdr:twoCellAnchor editAs="oneCell">
    <xdr:from>
      <xdr:col>4</xdr:col>
      <xdr:colOff>479534</xdr:colOff>
      <xdr:row>42</xdr:row>
      <xdr:rowOff>170794</xdr:rowOff>
    </xdr:from>
    <xdr:to>
      <xdr:col>5</xdr:col>
      <xdr:colOff>578068</xdr:colOff>
      <xdr:row>45</xdr:row>
      <xdr:rowOff>6324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920155" y="12822622"/>
          <a:ext cx="1182413" cy="433306"/>
        </a:xfrm>
        <a:prstGeom prst="rect">
          <a:avLst/>
        </a:prstGeom>
      </xdr:spPr>
    </xdr:pic>
    <xdr:clientData/>
  </xdr:twoCellAnchor>
  <xdr:twoCellAnchor editAs="oneCell">
    <xdr:from>
      <xdr:col>5</xdr:col>
      <xdr:colOff>262759</xdr:colOff>
      <xdr:row>45</xdr:row>
      <xdr:rowOff>118242</xdr:rowOff>
    </xdr:from>
    <xdr:to>
      <xdr:col>5</xdr:col>
      <xdr:colOff>794365</xdr:colOff>
      <xdr:row>47</xdr:row>
      <xdr:rowOff>13139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787259" y="13367845"/>
          <a:ext cx="531606" cy="275897"/>
        </a:xfrm>
        <a:prstGeom prst="rect">
          <a:avLst/>
        </a:prstGeom>
      </xdr:spPr>
    </xdr:pic>
    <xdr:clientData/>
  </xdr:twoCellAnchor>
  <xdr:twoCellAnchor editAs="oneCell">
    <xdr:from>
      <xdr:col>4</xdr:col>
      <xdr:colOff>289035</xdr:colOff>
      <xdr:row>60</xdr:row>
      <xdr:rowOff>85395</xdr:rowOff>
    </xdr:from>
    <xdr:to>
      <xdr:col>5</xdr:col>
      <xdr:colOff>506467</xdr:colOff>
      <xdr:row>63</xdr:row>
      <xdr:rowOff>131380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255173" y="16291033"/>
          <a:ext cx="1301311" cy="617485"/>
        </a:xfrm>
        <a:prstGeom prst="rect">
          <a:avLst/>
        </a:prstGeom>
      </xdr:spPr>
    </xdr:pic>
    <xdr:clientData/>
  </xdr:twoCellAnchor>
  <xdr:twoCellAnchor editAs="oneCell">
    <xdr:from>
      <xdr:col>4</xdr:col>
      <xdr:colOff>400707</xdr:colOff>
      <xdr:row>58</xdr:row>
      <xdr:rowOff>164224</xdr:rowOff>
    </xdr:from>
    <xdr:to>
      <xdr:col>5</xdr:col>
      <xdr:colOff>637190</xdr:colOff>
      <xdr:row>60</xdr:row>
      <xdr:rowOff>108705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66845" y="15962586"/>
          <a:ext cx="1320362" cy="351757"/>
        </a:xfrm>
        <a:prstGeom prst="rect">
          <a:avLst/>
        </a:prstGeom>
      </xdr:spPr>
    </xdr:pic>
    <xdr:clientData/>
  </xdr:twoCellAnchor>
  <xdr:oneCellAnchor>
    <xdr:from>
      <xdr:col>4</xdr:col>
      <xdr:colOff>400707</xdr:colOff>
      <xdr:row>71</xdr:row>
      <xdr:rowOff>164224</xdr:rowOff>
    </xdr:from>
    <xdr:ext cx="1320362" cy="351757"/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66845" y="15962586"/>
          <a:ext cx="1320362" cy="351757"/>
        </a:xfrm>
        <a:prstGeom prst="rect">
          <a:avLst/>
        </a:prstGeom>
      </xdr:spPr>
    </xdr:pic>
    <xdr:clientData/>
  </xdr:oneCellAnchor>
  <xdr:twoCellAnchor editAs="oneCell">
    <xdr:from>
      <xdr:col>4</xdr:col>
      <xdr:colOff>321879</xdr:colOff>
      <xdr:row>73</xdr:row>
      <xdr:rowOff>59120</xdr:rowOff>
    </xdr:from>
    <xdr:to>
      <xdr:col>5</xdr:col>
      <xdr:colOff>608525</xdr:colOff>
      <xdr:row>76</xdr:row>
      <xdr:rowOff>78827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288017" y="18852930"/>
          <a:ext cx="1370525" cy="591207"/>
        </a:xfrm>
        <a:prstGeom prst="rect">
          <a:avLst/>
        </a:prstGeom>
      </xdr:spPr>
    </xdr:pic>
    <xdr:clientData/>
  </xdr:twoCellAnchor>
  <xdr:twoCellAnchor editAs="oneCell">
    <xdr:from>
      <xdr:col>4</xdr:col>
      <xdr:colOff>249621</xdr:colOff>
      <xdr:row>84</xdr:row>
      <xdr:rowOff>164224</xdr:rowOff>
    </xdr:from>
    <xdr:to>
      <xdr:col>5</xdr:col>
      <xdr:colOff>742288</xdr:colOff>
      <xdr:row>86</xdr:row>
      <xdr:rowOff>72257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215759" y="21125793"/>
          <a:ext cx="1576546" cy="315309"/>
        </a:xfrm>
        <a:prstGeom prst="rect">
          <a:avLst/>
        </a:prstGeom>
      </xdr:spPr>
    </xdr:pic>
    <xdr:clientData/>
  </xdr:twoCellAnchor>
  <xdr:twoCellAnchor editAs="oneCell">
    <xdr:from>
      <xdr:col>4</xdr:col>
      <xdr:colOff>105104</xdr:colOff>
      <xdr:row>86</xdr:row>
      <xdr:rowOff>59121</xdr:rowOff>
    </xdr:from>
    <xdr:to>
      <xdr:col>5</xdr:col>
      <xdr:colOff>755432</xdr:colOff>
      <xdr:row>89</xdr:row>
      <xdr:rowOff>142373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071242" y="21427966"/>
          <a:ext cx="1734207" cy="654752"/>
        </a:xfrm>
        <a:prstGeom prst="rect">
          <a:avLst/>
        </a:prstGeom>
      </xdr:spPr>
    </xdr:pic>
    <xdr:clientData/>
  </xdr:twoCellAnchor>
  <xdr:twoCellAnchor editAs="oneCell">
    <xdr:from>
      <xdr:col>5</xdr:col>
      <xdr:colOff>354725</xdr:colOff>
      <xdr:row>101</xdr:row>
      <xdr:rowOff>118242</xdr:rowOff>
    </xdr:from>
    <xdr:to>
      <xdr:col>6</xdr:col>
      <xdr:colOff>722586</xdr:colOff>
      <xdr:row>104</xdr:row>
      <xdr:rowOff>132115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20863" y="24462828"/>
          <a:ext cx="1326930" cy="585373"/>
        </a:xfrm>
        <a:prstGeom prst="rect">
          <a:avLst/>
        </a:prstGeom>
      </xdr:spPr>
    </xdr:pic>
    <xdr:clientData/>
  </xdr:twoCellAnchor>
  <xdr:twoCellAnchor editAs="oneCell">
    <xdr:from>
      <xdr:col>5</xdr:col>
      <xdr:colOff>170792</xdr:colOff>
      <xdr:row>99</xdr:row>
      <xdr:rowOff>151085</xdr:rowOff>
    </xdr:from>
    <xdr:to>
      <xdr:col>6</xdr:col>
      <xdr:colOff>847397</xdr:colOff>
      <xdr:row>101</xdr:row>
      <xdr:rowOff>66640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220809" y="24088395"/>
          <a:ext cx="1635674" cy="322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5"/>
  <sheetViews>
    <sheetView topLeftCell="C1" zoomScale="130" zoomScaleNormal="130" workbookViewId="0">
      <selection activeCell="F11" sqref="F11"/>
    </sheetView>
  </sheetViews>
  <sheetFormatPr defaultColWidth="14.42578125" defaultRowHeight="15.75" customHeight="1" x14ac:dyDescent="0.2"/>
  <cols>
    <col min="1" max="1" width="19.85546875" customWidth="1"/>
    <col min="2" max="2" width="22.28515625" bestFit="1" customWidth="1"/>
    <col min="3" max="3" width="15.7109375" customWidth="1"/>
    <col min="4" max="4" width="16.5703125" customWidth="1"/>
    <col min="5" max="5" width="16.28515625" customWidth="1"/>
    <col min="7" max="7" width="14.7109375" customWidth="1"/>
    <col min="8" max="8" width="15.5703125" customWidth="1"/>
    <col min="9" max="11" width="9.140625"/>
  </cols>
  <sheetData>
    <row r="1" spans="1:11" ht="15.75" customHeight="1" thickBot="1" x14ac:dyDescent="0.3">
      <c r="A1" s="85" t="s">
        <v>7</v>
      </c>
      <c r="B1" s="86"/>
      <c r="C1" s="86"/>
      <c r="D1" s="92"/>
      <c r="E1" s="87" t="s">
        <v>14</v>
      </c>
      <c r="F1" s="88"/>
    </row>
    <row r="2" spans="1:11" ht="15.75" customHeight="1" thickBot="1" x14ac:dyDescent="0.3">
      <c r="A2" s="23" t="s">
        <v>0</v>
      </c>
      <c r="B2" s="24" t="s">
        <v>1</v>
      </c>
      <c r="C2" s="24" t="s">
        <v>2</v>
      </c>
      <c r="D2" s="26" t="s">
        <v>3</v>
      </c>
      <c r="E2" s="32"/>
      <c r="F2" s="2"/>
    </row>
    <row r="3" spans="1:11" ht="15.75" customHeight="1" x14ac:dyDescent="0.2">
      <c r="A3" s="15">
        <v>0</v>
      </c>
      <c r="B3" s="55">
        <v>0</v>
      </c>
      <c r="C3" s="55">
        <v>0</v>
      </c>
      <c r="D3" s="58">
        <v>0</v>
      </c>
      <c r="E3" s="32"/>
      <c r="F3" s="2"/>
    </row>
    <row r="4" spans="1:11" ht="15.75" customHeight="1" x14ac:dyDescent="0.2">
      <c r="A4" s="3">
        <v>1</v>
      </c>
      <c r="B4" s="56">
        <f>($K$9-$I$9*C3-$J$9*D3)/$H$9</f>
        <v>1.25</v>
      </c>
      <c r="C4" s="56">
        <f>($K$10-$H$10*B3-$J$10*D3)/$I$10</f>
        <v>-6.5</v>
      </c>
      <c r="D4" s="57">
        <f>($K$11-$H$11*B3-$I$11*C3)/$J$11</f>
        <v>0</v>
      </c>
      <c r="E4" s="32"/>
      <c r="F4" s="2"/>
    </row>
    <row r="5" spans="1:11" ht="15.75" customHeight="1" x14ac:dyDescent="0.2">
      <c r="A5" s="3">
        <v>2</v>
      </c>
      <c r="B5" s="56">
        <f>($K$9-$I$9*C4-$J$9*D4)/$H$9</f>
        <v>2.875</v>
      </c>
      <c r="C5" s="56">
        <f>($K$10-$H$10*B4-$J$10*D4)/$I$10</f>
        <v>-10.25</v>
      </c>
      <c r="D5" s="57">
        <f>($K$11-$H$11*B4-$I$11*C4)/$J$11</f>
        <v>35</v>
      </c>
      <c r="E5" s="32"/>
      <c r="F5" s="2"/>
    </row>
    <row r="6" spans="1:11" ht="15.75" customHeight="1" thickBot="1" x14ac:dyDescent="0.25">
      <c r="A6" s="8">
        <v>3</v>
      </c>
      <c r="B6" s="59">
        <f>($K$9-$I$9*C5-$J$9*D5)/$H$9</f>
        <v>-4.9375</v>
      </c>
      <c r="C6" s="59">
        <f>($K$10-$H$10*B5-$J$10*D5)/$I$10</f>
        <v>-225.125</v>
      </c>
      <c r="D6" s="60">
        <f>($K$11-$H$11*B5-$I$11*C5)/$J$11</f>
        <v>57</v>
      </c>
      <c r="E6" s="33"/>
      <c r="F6" s="30"/>
    </row>
    <row r="7" spans="1:11" ht="15.75" customHeight="1" thickBot="1" x14ac:dyDescent="0.3">
      <c r="A7" s="89" t="s">
        <v>9</v>
      </c>
      <c r="B7" s="90"/>
      <c r="C7" s="90"/>
      <c r="D7" s="90"/>
      <c r="E7" s="91"/>
      <c r="F7" s="14" t="s">
        <v>11</v>
      </c>
    </row>
    <row r="8" spans="1:11" ht="15.75" customHeight="1" x14ac:dyDescent="0.25">
      <c r="A8" s="62" t="s">
        <v>0</v>
      </c>
      <c r="B8" s="63" t="s">
        <v>4</v>
      </c>
      <c r="C8" s="63" t="s">
        <v>5</v>
      </c>
      <c r="D8" s="63" t="s">
        <v>6</v>
      </c>
      <c r="E8" s="64" t="s">
        <v>18</v>
      </c>
      <c r="F8" s="65">
        <v>7.0000000000000007E-2</v>
      </c>
      <c r="H8" s="61" t="s">
        <v>20</v>
      </c>
      <c r="I8" s="61" t="s">
        <v>21</v>
      </c>
      <c r="J8" s="61" t="s">
        <v>22</v>
      </c>
    </row>
    <row r="9" spans="1:11" ht="15.75" customHeight="1" x14ac:dyDescent="0.25">
      <c r="A9" s="3">
        <v>1</v>
      </c>
      <c r="B9" s="1">
        <f t="shared" ref="B9:D11" si="0">PRODUCT(B4-B3,-1)</f>
        <v>-1.25</v>
      </c>
      <c r="C9" s="1">
        <f t="shared" si="0"/>
        <v>6.5</v>
      </c>
      <c r="D9" s="1">
        <f t="shared" si="0"/>
        <v>0</v>
      </c>
      <c r="E9" s="4">
        <f>MAX(ABS(B9),ABS(C9),ABS(D9))/MAX(ABS(B4),ABS(C4),ABS(D4))</f>
        <v>1</v>
      </c>
      <c r="F9" s="10" t="str">
        <f>IF(E9&lt;$F$8,"PARA","CONTINUA")</f>
        <v>CONTINUA</v>
      </c>
      <c r="H9" s="75">
        <v>4</v>
      </c>
      <c r="I9" s="46">
        <v>1</v>
      </c>
      <c r="J9" s="45">
        <v>1</v>
      </c>
      <c r="K9" s="51">
        <v>5</v>
      </c>
    </row>
    <row r="10" spans="1:11" ht="15.75" customHeight="1" thickBot="1" x14ac:dyDescent="0.3">
      <c r="A10" s="5">
        <v>2</v>
      </c>
      <c r="B10" s="1">
        <f t="shared" si="0"/>
        <v>-1.625</v>
      </c>
      <c r="C10" s="1">
        <f t="shared" si="0"/>
        <v>3.75</v>
      </c>
      <c r="D10" s="1">
        <f t="shared" si="0"/>
        <v>-35</v>
      </c>
      <c r="E10" s="4">
        <f>MAX(ABS(B10),ABS(C10),ABS(D10))/MAX(ABS(B5),ABS(C5),ABS(D5))</f>
        <v>1</v>
      </c>
      <c r="F10" s="10" t="str">
        <f t="shared" ref="F10:F11" si="1">IF(E10&lt;$F$8,"PARA","CONTINUA")</f>
        <v>CONTINUA</v>
      </c>
      <c r="H10" s="50">
        <v>3</v>
      </c>
      <c r="I10" s="46">
        <v>1</v>
      </c>
      <c r="J10" s="46">
        <v>6</v>
      </c>
      <c r="K10" s="51">
        <v>-6.5</v>
      </c>
    </row>
    <row r="11" spans="1:11" ht="15.75" customHeight="1" thickBot="1" x14ac:dyDescent="0.3">
      <c r="A11" s="5">
        <v>3</v>
      </c>
      <c r="B11" s="1">
        <f t="shared" si="0"/>
        <v>7.8125</v>
      </c>
      <c r="C11" s="1">
        <f t="shared" si="0"/>
        <v>214.875</v>
      </c>
      <c r="D11" s="1">
        <f t="shared" si="0"/>
        <v>-22</v>
      </c>
      <c r="E11" s="4">
        <f>MAX(ABS(B11),ABS(C11),ABS(D11))/MAX(ABS(B6),ABS(C6),ABS(D6))</f>
        <v>0.95446973903387011</v>
      </c>
      <c r="F11" s="10" t="str">
        <f t="shared" si="1"/>
        <v>CONTINUA</v>
      </c>
      <c r="H11" s="52">
        <v>-2</v>
      </c>
      <c r="I11" s="53">
        <v>5</v>
      </c>
      <c r="J11" s="53">
        <v>1</v>
      </c>
      <c r="K11" s="54">
        <v>0</v>
      </c>
    </row>
    <row r="12" spans="1:11" ht="15.75" customHeight="1" x14ac:dyDescent="0.25">
      <c r="A12" s="35"/>
      <c r="B12" s="34"/>
      <c r="C12" s="34"/>
      <c r="D12" s="34"/>
      <c r="E12" s="34"/>
      <c r="F12" s="82"/>
      <c r="H12" s="83"/>
      <c r="I12" s="83"/>
      <c r="J12" s="83"/>
      <c r="K12" s="83"/>
    </row>
    <row r="13" spans="1:11" ht="15.75" customHeight="1" x14ac:dyDescent="0.25">
      <c r="A13" s="35"/>
      <c r="B13" s="34"/>
      <c r="C13" s="34"/>
      <c r="D13" s="34"/>
      <c r="E13" s="34"/>
      <c r="F13" s="82"/>
      <c r="H13" s="83"/>
      <c r="I13" s="83"/>
      <c r="J13" s="83"/>
      <c r="K13" s="83"/>
    </row>
    <row r="14" spans="1:11" ht="15.75" customHeight="1" thickBot="1" x14ac:dyDescent="0.25"/>
    <row r="15" spans="1:11" ht="15.75" customHeight="1" thickBot="1" x14ac:dyDescent="0.3">
      <c r="A15" s="85" t="s">
        <v>10</v>
      </c>
      <c r="B15" s="86"/>
      <c r="C15" s="86"/>
      <c r="D15" s="86"/>
      <c r="E15" s="87" t="s">
        <v>14</v>
      </c>
      <c r="F15" s="88"/>
    </row>
    <row r="16" spans="1:11" ht="15.75" customHeight="1" thickBot="1" x14ac:dyDescent="0.3">
      <c r="A16" s="23" t="s">
        <v>0</v>
      </c>
      <c r="B16" s="24" t="s">
        <v>1</v>
      </c>
      <c r="C16" s="24" t="s">
        <v>2</v>
      </c>
      <c r="D16" s="26" t="s">
        <v>3</v>
      </c>
      <c r="E16" s="32"/>
      <c r="F16" s="2"/>
    </row>
    <row r="17" spans="1:11" ht="15.75" customHeight="1" x14ac:dyDescent="0.2">
      <c r="A17" s="15">
        <v>0</v>
      </c>
      <c r="B17" s="55">
        <v>0</v>
      </c>
      <c r="C17" s="55">
        <v>0</v>
      </c>
      <c r="D17" s="58">
        <v>0</v>
      </c>
      <c r="E17" s="32"/>
      <c r="F17" s="2"/>
    </row>
    <row r="18" spans="1:11" ht="15.75" customHeight="1" x14ac:dyDescent="0.2">
      <c r="A18" s="3">
        <v>1</v>
      </c>
      <c r="B18" s="56">
        <f>($K$23-$I$23*C17-$J$23*D17)/$H$23</f>
        <v>1</v>
      </c>
      <c r="C18" s="56">
        <f>($K$24-$H$24*B18-$J$24*D17)/$I$24</f>
        <v>0.75</v>
      </c>
      <c r="D18" s="57">
        <f>($K$25-$H$25*B18-$I$25*C18)/$J$25</f>
        <v>-0.875</v>
      </c>
      <c r="E18" s="32"/>
      <c r="F18" s="2"/>
    </row>
    <row r="19" spans="1:11" ht="15.75" customHeight="1" x14ac:dyDescent="0.2">
      <c r="A19" s="3">
        <v>2</v>
      </c>
      <c r="B19" s="56">
        <f>($K$23-$I$23*C18-$J$23*D18)/$H$23</f>
        <v>1.0249999999999999</v>
      </c>
      <c r="C19" s="56">
        <f>($K$24-$H$24*B19-$J$24*D18)/$I$24</f>
        <v>0.95000000000000007</v>
      </c>
      <c r="D19" s="57">
        <f>($K$25-$H$25*B19-$I$25*C19)/$J$25</f>
        <v>-0.98749999999999993</v>
      </c>
      <c r="E19" s="32"/>
      <c r="F19" s="2"/>
    </row>
    <row r="20" spans="1:11" ht="15.75" customHeight="1" thickBot="1" x14ac:dyDescent="0.25">
      <c r="A20" s="107">
        <v>3</v>
      </c>
      <c r="B20" s="110">
        <f>($K$23-$I$23*C19-$J$23*D19)/$H$23</f>
        <v>1.0074999999999998</v>
      </c>
      <c r="C20" s="110">
        <f>($K$24-$H$24*B20-$J$24*D19)/$I$24</f>
        <v>0.99125000000000008</v>
      </c>
      <c r="D20" s="111">
        <f>($K$25-$H$25*B20-$I$25*C20)/$J$25</f>
        <v>-0.99937500000000001</v>
      </c>
      <c r="E20" s="32"/>
      <c r="F20" s="2"/>
    </row>
    <row r="21" spans="1:11" ht="15.75" customHeight="1" thickBot="1" x14ac:dyDescent="0.3">
      <c r="A21" s="94" t="s">
        <v>9</v>
      </c>
      <c r="B21" s="95"/>
      <c r="C21" s="95"/>
      <c r="D21" s="95"/>
      <c r="E21" s="96"/>
      <c r="F21" s="38" t="s">
        <v>11</v>
      </c>
    </row>
    <row r="22" spans="1:11" ht="15.75" customHeight="1" thickBot="1" x14ac:dyDescent="0.3">
      <c r="A22" s="18" t="s">
        <v>0</v>
      </c>
      <c r="B22" s="19" t="s">
        <v>4</v>
      </c>
      <c r="C22" s="19" t="s">
        <v>5</v>
      </c>
      <c r="D22" s="19" t="s">
        <v>6</v>
      </c>
      <c r="E22" s="20" t="s">
        <v>26</v>
      </c>
      <c r="F22" s="21">
        <v>0.05</v>
      </c>
      <c r="H22" s="61" t="s">
        <v>20</v>
      </c>
      <c r="I22" s="61" t="s">
        <v>21</v>
      </c>
      <c r="J22" s="61" t="s">
        <v>22</v>
      </c>
    </row>
    <row r="23" spans="1:11" ht="15.75" customHeight="1" x14ac:dyDescent="0.25">
      <c r="A23" s="3">
        <v>1</v>
      </c>
      <c r="B23" s="1">
        <f>PRODUCT(B18-B17,-1)</f>
        <v>-1</v>
      </c>
      <c r="C23" s="1">
        <f>PRODUCT(C18-C17,-1)</f>
        <v>-0.75</v>
      </c>
      <c r="D23" s="1">
        <f>PRODUCT(D18-D17,-1)</f>
        <v>0.875</v>
      </c>
      <c r="E23" s="4">
        <f>MAX(ABS(B23),ABS(C23),ABS(D23))/MAX(ABS(B18),ABS(C18),ABS(D18))</f>
        <v>1</v>
      </c>
      <c r="F23" s="39" t="str">
        <f>IF(E23&lt;$F$22,"PARA","CONTINUA")</f>
        <v>CONTINUA</v>
      </c>
      <c r="H23" s="50">
        <v>5</v>
      </c>
      <c r="I23" s="46">
        <v>1</v>
      </c>
      <c r="J23" s="45">
        <v>1</v>
      </c>
      <c r="K23" s="51">
        <v>5</v>
      </c>
    </row>
    <row r="24" spans="1:11" ht="15.75" customHeight="1" thickBot="1" x14ac:dyDescent="0.3">
      <c r="A24" s="5">
        <v>2</v>
      </c>
      <c r="B24" s="6">
        <f t="shared" ref="B24:D25" si="2">B19-B18</f>
        <v>2.4999999999999911E-2</v>
      </c>
      <c r="C24" s="6">
        <f t="shared" si="2"/>
        <v>0.20000000000000007</v>
      </c>
      <c r="D24" s="6">
        <f t="shared" si="2"/>
        <v>-0.11249999999999993</v>
      </c>
      <c r="E24" s="4">
        <f>MAX(ABS(B24),ABS(C24),ABS(D24))/MAX(ABS(B19),ABS(C19),ABS(D19))</f>
        <v>0.19512195121951229</v>
      </c>
      <c r="F24" s="39" t="str">
        <f>IF(E24&lt;$F$22,"PARA","CONTINUA")</f>
        <v>CONTINUA</v>
      </c>
      <c r="H24" s="50">
        <v>3</v>
      </c>
      <c r="I24" s="46">
        <v>4</v>
      </c>
      <c r="J24" s="46">
        <v>1</v>
      </c>
      <c r="K24" s="51">
        <v>6</v>
      </c>
    </row>
    <row r="25" spans="1:11" ht="15.75" customHeight="1" thickBot="1" x14ac:dyDescent="0.3">
      <c r="A25" s="5">
        <v>3</v>
      </c>
      <c r="B25" s="6">
        <f t="shared" si="2"/>
        <v>-1.7500000000000071E-2</v>
      </c>
      <c r="C25" s="6">
        <f t="shared" si="2"/>
        <v>4.1250000000000009E-2</v>
      </c>
      <c r="D25" s="6">
        <f t="shared" si="2"/>
        <v>-1.187500000000008E-2</v>
      </c>
      <c r="E25" s="7">
        <f>MAX(ABS(B25),ABS(C25),ABS(D25))/MAX(ABS(B20),ABS(C20),ABS(D20))</f>
        <v>4.0942928039702252E-2</v>
      </c>
      <c r="F25" s="104" t="str">
        <f>IF(E25&lt;$F$22,"PARA","CONTINUA")</f>
        <v>PARA</v>
      </c>
      <c r="H25" s="52">
        <v>3</v>
      </c>
      <c r="I25" s="53">
        <v>3</v>
      </c>
      <c r="J25" s="53">
        <v>6</v>
      </c>
      <c r="K25" s="54">
        <v>0</v>
      </c>
    </row>
  </sheetData>
  <mergeCells count="6">
    <mergeCell ref="A15:D15"/>
    <mergeCell ref="E15:F15"/>
    <mergeCell ref="A21:E21"/>
    <mergeCell ref="A1:D1"/>
    <mergeCell ref="E1:F1"/>
    <mergeCell ref="A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25" zoomScale="145" zoomScaleNormal="145" workbookViewId="0">
      <selection activeCell="C33" sqref="C33"/>
    </sheetView>
  </sheetViews>
  <sheetFormatPr defaultRowHeight="12.75" x14ac:dyDescent="0.2"/>
  <cols>
    <col min="1" max="1" width="19.85546875" customWidth="1"/>
    <col min="2" max="2" width="22.28515625" bestFit="1" customWidth="1"/>
    <col min="3" max="3" width="15.7109375" customWidth="1"/>
    <col min="4" max="4" width="16.5703125" customWidth="1"/>
    <col min="5" max="5" width="16.28515625" customWidth="1"/>
    <col min="6" max="6" width="14.42578125"/>
    <col min="7" max="7" width="14.7109375" customWidth="1"/>
    <col min="8" max="8" width="15.5703125" customWidth="1"/>
  </cols>
  <sheetData>
    <row r="1" spans="1:6" ht="16.5" thickBot="1" x14ac:dyDescent="0.3">
      <c r="A1" s="12" t="s">
        <v>15</v>
      </c>
      <c r="B1" s="13" t="s">
        <v>12</v>
      </c>
    </row>
    <row r="2" spans="1:6" ht="15.75" thickBot="1" x14ac:dyDescent="0.3">
      <c r="A2" s="85" t="s">
        <v>7</v>
      </c>
      <c r="B2" s="86"/>
      <c r="C2" s="86"/>
      <c r="D2" s="86"/>
      <c r="E2" s="87" t="s">
        <v>14</v>
      </c>
      <c r="F2" s="88"/>
    </row>
    <row r="3" spans="1:6" ht="16.5" thickBot="1" x14ac:dyDescent="0.3">
      <c r="A3" s="23" t="s">
        <v>0</v>
      </c>
      <c r="B3" s="24" t="s">
        <v>1</v>
      </c>
      <c r="C3" s="24" t="s">
        <v>2</v>
      </c>
      <c r="D3" s="26" t="s">
        <v>3</v>
      </c>
      <c r="E3" s="32"/>
      <c r="F3" s="2"/>
    </row>
    <row r="4" spans="1:6" ht="15" x14ac:dyDescent="0.2">
      <c r="A4" s="15">
        <v>0</v>
      </c>
      <c r="B4" s="22">
        <v>5.0999999999999996</v>
      </c>
      <c r="C4" s="22">
        <v>-1.5</v>
      </c>
      <c r="D4" s="27">
        <v>2.2999999999999998</v>
      </c>
      <c r="E4" s="32"/>
      <c r="F4" s="2"/>
    </row>
    <row r="5" spans="1:6" ht="15" x14ac:dyDescent="0.2">
      <c r="A5" s="3">
        <v>1</v>
      </c>
      <c r="B5" s="1">
        <f>((59-2*C4-3*D4)/9)</f>
        <v>6.1222222222222227</v>
      </c>
      <c r="C5" s="1">
        <f>((1-2*B4+D4)/4)</f>
        <v>-1.7249999999999999</v>
      </c>
      <c r="D5" s="28">
        <f>((67-3*B4+2*C4)/15)</f>
        <v>3.246666666666667</v>
      </c>
      <c r="E5" s="32"/>
      <c r="F5" s="2"/>
    </row>
    <row r="6" spans="1:6" ht="15" x14ac:dyDescent="0.2">
      <c r="A6" s="3">
        <v>2</v>
      </c>
      <c r="B6" s="1">
        <f t="shared" ref="B6:B7" si="0">((59-2*C5-3*D5)/9)</f>
        <v>5.8566666666666665</v>
      </c>
      <c r="C6" s="1">
        <f>((1-2*B5+D5)/4)</f>
        <v>-1.9994444444444446</v>
      </c>
      <c r="D6" s="28">
        <f>((67-3*B5+2*C5)/15)</f>
        <v>3.0122222222222219</v>
      </c>
      <c r="E6" s="32"/>
      <c r="F6" s="2"/>
    </row>
    <row r="7" spans="1:6" ht="15.75" thickBot="1" x14ac:dyDescent="0.25">
      <c r="A7" s="107">
        <v>3</v>
      </c>
      <c r="B7" s="108">
        <f t="shared" si="0"/>
        <v>5.9958024691358025</v>
      </c>
      <c r="C7" s="108">
        <f>((1-2*B6+D6)/4)</f>
        <v>-1.9252777777777776</v>
      </c>
      <c r="D7" s="109">
        <f>((67-3*B6+2*C6)/15)</f>
        <v>3.0287407407407403</v>
      </c>
      <c r="E7" s="32"/>
      <c r="F7" s="2"/>
    </row>
    <row r="8" spans="1:6" ht="16.5" thickBot="1" x14ac:dyDescent="0.3">
      <c r="A8" s="94" t="s">
        <v>9</v>
      </c>
      <c r="B8" s="95"/>
      <c r="C8" s="95"/>
      <c r="D8" s="95"/>
      <c r="E8" s="96"/>
      <c r="F8" s="38" t="s">
        <v>11</v>
      </c>
    </row>
    <row r="9" spans="1:6" ht="16.5" thickBot="1" x14ac:dyDescent="0.3">
      <c r="A9" s="18" t="s">
        <v>0</v>
      </c>
      <c r="B9" s="19" t="s">
        <v>4</v>
      </c>
      <c r="C9" s="19" t="s">
        <v>5</v>
      </c>
      <c r="D9" s="19" t="s">
        <v>6</v>
      </c>
      <c r="E9" s="20" t="s">
        <v>8</v>
      </c>
      <c r="F9" s="21">
        <v>0.03</v>
      </c>
    </row>
    <row r="10" spans="1:6" ht="15.75" x14ac:dyDescent="0.25">
      <c r="A10" s="15">
        <v>1</v>
      </c>
      <c r="B10" s="16">
        <f>B5-B4</f>
        <v>1.022222222222223</v>
      </c>
      <c r="C10" s="16">
        <f>PRODUCT(C5-C4,-1)</f>
        <v>0.22499999999999987</v>
      </c>
      <c r="D10" s="16">
        <f>D5-D4</f>
        <v>0.94666666666666721</v>
      </c>
      <c r="E10" s="17">
        <f>B10/B5</f>
        <v>0.16696914700544477</v>
      </c>
      <c r="F10" s="39" t="str">
        <f>IF(E10&lt;$F$9,"PARA","CONTINUA")</f>
        <v>CONTINUA</v>
      </c>
    </row>
    <row r="11" spans="1:6" ht="15.75" x14ac:dyDescent="0.25">
      <c r="A11" s="3">
        <v>2</v>
      </c>
      <c r="B11" s="1">
        <f>PRODUCT(B6-B5,-1)</f>
        <v>0.26555555555555621</v>
      </c>
      <c r="C11" s="1">
        <f>PRODUCT(C6-C5,-1)</f>
        <v>0.27444444444444471</v>
      </c>
      <c r="D11" s="1">
        <f>PRODUCT(D6-D5,-1)</f>
        <v>0.23444444444444512</v>
      </c>
      <c r="E11" s="4">
        <f>C11/B6</f>
        <v>4.6860178334281966E-2</v>
      </c>
      <c r="F11" s="39" t="str">
        <f>IF(E11&lt;$F$9,"PARA","CONTINUA")</f>
        <v>CONTINUA</v>
      </c>
    </row>
    <row r="12" spans="1:6" ht="16.5" thickBot="1" x14ac:dyDescent="0.3">
      <c r="A12" s="5">
        <v>3</v>
      </c>
      <c r="B12" s="6">
        <f>B7-B6</f>
        <v>0.13913580246913604</v>
      </c>
      <c r="C12" s="6">
        <f>C7-C6</f>
        <v>7.4166666666666936E-2</v>
      </c>
      <c r="D12" s="6">
        <f>D7-D6</f>
        <v>1.6518518518518377E-2</v>
      </c>
      <c r="E12" s="7">
        <f>B12/B7</f>
        <v>2.3205534736235267E-2</v>
      </c>
      <c r="F12" s="104" t="str">
        <f>IF(E12&lt;$F$9,"PARA","CONTINUA")</f>
        <v>PARA</v>
      </c>
    </row>
    <row r="14" spans="1:6" ht="16.5" thickBot="1" x14ac:dyDescent="0.3">
      <c r="A14" s="12"/>
      <c r="B14" s="13" t="s">
        <v>13</v>
      </c>
    </row>
    <row r="15" spans="1:6" ht="15.75" thickBot="1" x14ac:dyDescent="0.3">
      <c r="A15" s="85" t="s">
        <v>7</v>
      </c>
      <c r="B15" s="86"/>
      <c r="C15" s="86"/>
      <c r="D15" s="86"/>
      <c r="E15" s="87" t="s">
        <v>14</v>
      </c>
      <c r="F15" s="88"/>
    </row>
    <row r="16" spans="1:6" ht="16.5" thickBot="1" x14ac:dyDescent="0.3">
      <c r="A16" s="23" t="s">
        <v>0</v>
      </c>
      <c r="B16" s="24" t="s">
        <v>1</v>
      </c>
      <c r="C16" s="24" t="s">
        <v>2</v>
      </c>
      <c r="D16" s="26" t="s">
        <v>3</v>
      </c>
      <c r="E16" s="32"/>
      <c r="F16" s="2"/>
    </row>
    <row r="17" spans="1:6" ht="15" x14ac:dyDescent="0.2">
      <c r="A17" s="15">
        <v>0</v>
      </c>
      <c r="B17" s="22">
        <v>1.03</v>
      </c>
      <c r="C17" s="22">
        <v>2.0499999999999998</v>
      </c>
      <c r="D17" s="27">
        <v>0.09</v>
      </c>
      <c r="E17" s="32"/>
      <c r="F17" s="2"/>
    </row>
    <row r="18" spans="1:6" ht="15" x14ac:dyDescent="0.2">
      <c r="A18" s="3">
        <v>1</v>
      </c>
      <c r="B18" s="1">
        <f>((14-2*C17-D17)/10)</f>
        <v>0.98100000000000009</v>
      </c>
      <c r="C18" s="1">
        <f>((11-B17-D17)/5)</f>
        <v>1.9760000000000002</v>
      </c>
      <c r="D18" s="28">
        <f>((8-2*B17-3*C17)/10)</f>
        <v>-2.0999999999999998E-2</v>
      </c>
      <c r="E18" s="32"/>
      <c r="F18" s="2"/>
    </row>
    <row r="19" spans="1:6" ht="15" x14ac:dyDescent="0.2">
      <c r="A19" s="3">
        <v>2</v>
      </c>
      <c r="B19" s="1">
        <f>((14-2*C18-D18)/10)</f>
        <v>1.0069000000000001</v>
      </c>
      <c r="C19" s="1">
        <f>((11-B18-D18)/5)</f>
        <v>2.008</v>
      </c>
      <c r="D19" s="28">
        <f>((8-2*B18-3*C18)/10)</f>
        <v>1.0999999999999944E-2</v>
      </c>
      <c r="E19" s="32"/>
      <c r="F19" s="2"/>
    </row>
    <row r="20" spans="1:6" ht="15.75" thickBot="1" x14ac:dyDescent="0.25">
      <c r="A20" s="8">
        <v>3</v>
      </c>
      <c r="B20" s="9">
        <f>((14-2*C19-D19)/10)</f>
        <v>0.99730000000000008</v>
      </c>
      <c r="C20" s="9">
        <f>((11-B19-D19)/5)</f>
        <v>1.9964200000000001</v>
      </c>
      <c r="D20" s="29">
        <f>((8-2*B19-3*C19)/10)</f>
        <v>-3.7799999999999835E-3</v>
      </c>
      <c r="E20" s="33"/>
      <c r="F20" s="30"/>
    </row>
    <row r="21" spans="1:6" ht="16.5" thickBot="1" x14ac:dyDescent="0.3">
      <c r="A21" s="89" t="s">
        <v>9</v>
      </c>
      <c r="B21" s="90"/>
      <c r="C21" s="90"/>
      <c r="D21" s="90"/>
      <c r="E21" s="91"/>
      <c r="F21" s="14" t="s">
        <v>11</v>
      </c>
    </row>
    <row r="22" spans="1:6" ht="16.5" thickBot="1" x14ac:dyDescent="0.3">
      <c r="A22" s="18" t="s">
        <v>0</v>
      </c>
      <c r="B22" s="19" t="s">
        <v>4</v>
      </c>
      <c r="C22" s="19" t="s">
        <v>5</v>
      </c>
      <c r="D22" s="19" t="s">
        <v>6</v>
      </c>
      <c r="E22" s="20" t="s">
        <v>16</v>
      </c>
      <c r="F22" s="21">
        <v>0.01</v>
      </c>
    </row>
    <row r="23" spans="1:6" ht="15.75" x14ac:dyDescent="0.25">
      <c r="A23" s="15">
        <v>1</v>
      </c>
      <c r="B23" s="16">
        <f>B18-B17</f>
        <v>-4.8999999999999932E-2</v>
      </c>
      <c r="C23" s="16">
        <f>PRODUCT(C18-C17,-1)</f>
        <v>7.3999999999999622E-2</v>
      </c>
      <c r="D23" s="16">
        <f>D18-D17</f>
        <v>-0.11099999999999999</v>
      </c>
      <c r="E23" s="4">
        <f>MAX(ABS(B23),ABS(C23),ABS(D23))/MAX(ABS(B18),ABS(C18),ABS(D18))</f>
        <v>5.61740890688259E-2</v>
      </c>
      <c r="F23" s="10" t="str">
        <f>IF(E23&lt;$F$22,"PARA","CONTINUA")</f>
        <v>CONTINUA</v>
      </c>
    </row>
    <row r="24" spans="1:6" ht="15.75" x14ac:dyDescent="0.25">
      <c r="A24" s="3">
        <v>2</v>
      </c>
      <c r="B24" s="1">
        <f>PRODUCT(B19-B18,-1)</f>
        <v>-2.5900000000000034E-2</v>
      </c>
      <c r="C24" s="1">
        <f>PRODUCT(C19-C18,-1)</f>
        <v>-3.1999999999999806E-2</v>
      </c>
      <c r="D24" s="1">
        <f>PRODUCT(D19-D18,-1)</f>
        <v>-3.1999999999999945E-2</v>
      </c>
      <c r="E24" s="4">
        <f>MAX(ABS(B24),ABS(C24),ABS(D24))/MAX(ABS(B19),ABS(C19),ABS(D19))</f>
        <v>1.5936254980079653E-2</v>
      </c>
      <c r="F24" s="10" t="str">
        <f>IF(E24&lt;$F$22,"PARA","CONTINUA")</f>
        <v>CONTINUA</v>
      </c>
    </row>
    <row r="25" spans="1:6" ht="16.5" thickBot="1" x14ac:dyDescent="0.3">
      <c r="A25" s="5">
        <v>3</v>
      </c>
      <c r="B25" s="6">
        <f>B20-B19</f>
        <v>-9.6000000000000529E-3</v>
      </c>
      <c r="C25" s="6">
        <f>C20-C19</f>
        <v>-1.1579999999999924E-2</v>
      </c>
      <c r="D25" s="6">
        <f>D20-D19</f>
        <v>-1.4779999999999927E-2</v>
      </c>
      <c r="E25" s="4">
        <f>MAX(ABS(B25),ABS(C25),ABS(D25))/MAX(ABS(B20),ABS(C20),ABS(D20))</f>
        <v>7.4032518207591217E-3</v>
      </c>
      <c r="F25" s="10" t="str">
        <f>IF(E25&lt;$F$9,"PARA","CONTINUA")</f>
        <v>PARA</v>
      </c>
    </row>
    <row r="27" spans="1:6" ht="16.5" thickBot="1" x14ac:dyDescent="0.3">
      <c r="A27" s="12"/>
      <c r="B27" s="13" t="s">
        <v>17</v>
      </c>
    </row>
    <row r="28" spans="1:6" ht="15.75" thickBot="1" x14ac:dyDescent="0.3">
      <c r="A28" s="85" t="s">
        <v>7</v>
      </c>
      <c r="B28" s="86"/>
      <c r="C28" s="86"/>
      <c r="D28" s="92"/>
      <c r="E28" s="93" t="s">
        <v>14</v>
      </c>
      <c r="F28" s="88"/>
    </row>
    <row r="29" spans="1:6" ht="16.5" thickBot="1" x14ac:dyDescent="0.3">
      <c r="A29" s="23" t="s">
        <v>0</v>
      </c>
      <c r="B29" s="24" t="s">
        <v>1</v>
      </c>
      <c r="C29" s="24" t="s">
        <v>2</v>
      </c>
      <c r="D29" s="25" t="s">
        <v>3</v>
      </c>
      <c r="E29" s="31"/>
      <c r="F29" s="2"/>
    </row>
    <row r="30" spans="1:6" ht="15" x14ac:dyDescent="0.2">
      <c r="A30" s="15">
        <v>0</v>
      </c>
      <c r="B30" s="55">
        <v>0</v>
      </c>
      <c r="C30" s="55">
        <v>0</v>
      </c>
      <c r="D30" s="105">
        <v>0</v>
      </c>
      <c r="E30" s="31"/>
      <c r="F30" s="2"/>
    </row>
    <row r="31" spans="1:6" ht="15" x14ac:dyDescent="0.2">
      <c r="A31" s="3">
        <v>1</v>
      </c>
      <c r="B31" s="56">
        <f>($K$37-$I$37*C30-$J$37*D30)/$H$37</f>
        <v>1.25</v>
      </c>
      <c r="C31" s="56">
        <f>($K$39-$H$39*B30-$J$39*D30)/$I$39</f>
        <v>0</v>
      </c>
      <c r="D31" s="106">
        <f>($K$38-$H$38*B30-$I$38*C30)/$J$38</f>
        <v>-1.0833333333333333</v>
      </c>
      <c r="E31" s="31"/>
      <c r="F31" s="2"/>
    </row>
    <row r="32" spans="1:6" ht="15" x14ac:dyDescent="0.2">
      <c r="A32" s="3">
        <v>2</v>
      </c>
      <c r="B32" s="56">
        <f>($K$37-$I$37*C31-$J$37*D31)/$H$37</f>
        <v>1.5208333333333333</v>
      </c>
      <c r="C32" s="56">
        <f>($K$39-$H$39*B31-$J$39*D31)/$I$39</f>
        <v>0.71666666666666656</v>
      </c>
      <c r="D32" s="106">
        <f>($K$38-$H$38*B31-$I$38*C31)/$J$38</f>
        <v>-1.7083333333333333</v>
      </c>
      <c r="E32" s="31"/>
      <c r="F32" s="2"/>
    </row>
    <row r="33" spans="1:11" ht="15.75" thickBot="1" x14ac:dyDescent="0.25">
      <c r="A33" s="77">
        <v>3</v>
      </c>
      <c r="B33" s="56">
        <f>($K$37-$I$37*C32-$J$37*D32)/$H$37</f>
        <v>1.4979166666666666</v>
      </c>
      <c r="C33" s="56">
        <f>($K$39-$H$39*B32-$J$39*D32)/$I$39</f>
        <v>0.95</v>
      </c>
      <c r="D33" s="106">
        <f>($K$38-$H$38*B32-$I$38*C32)/$J$38</f>
        <v>-1.9631944444444445</v>
      </c>
      <c r="E33" s="40"/>
      <c r="F33" s="30"/>
    </row>
    <row r="34" spans="1:11" ht="15.75" thickBot="1" x14ac:dyDescent="0.25">
      <c r="A34" s="112">
        <v>4</v>
      </c>
      <c r="B34" s="113">
        <f>($K$37-$I$37*C33-$J$37*D33)/$H$37</f>
        <v>1.5032986111111111</v>
      </c>
      <c r="C34" s="113">
        <f>($K$39-$H$39*B33-$J$39*D33)/$I$39</f>
        <v>0.99180555555555538</v>
      </c>
      <c r="D34" s="114">
        <f>($K$38-$H$38*B33-$I$38*C33)/$J$38</f>
        <v>-1.9906249999999996</v>
      </c>
      <c r="E34" s="31"/>
      <c r="F34" s="31"/>
    </row>
    <row r="35" spans="1:11" ht="16.5" thickBot="1" x14ac:dyDescent="0.3">
      <c r="A35" s="94" t="s">
        <v>9</v>
      </c>
      <c r="B35" s="95"/>
      <c r="C35" s="95"/>
      <c r="D35" s="95"/>
      <c r="E35" s="96"/>
      <c r="F35" s="38" t="s">
        <v>11</v>
      </c>
    </row>
    <row r="36" spans="1:11" ht="16.5" thickBot="1" x14ac:dyDescent="0.3">
      <c r="A36" s="62" t="s">
        <v>0</v>
      </c>
      <c r="B36" s="63" t="s">
        <v>4</v>
      </c>
      <c r="C36" s="63" t="s">
        <v>5</v>
      </c>
      <c r="D36" s="63" t="s">
        <v>6</v>
      </c>
      <c r="E36" s="64" t="s">
        <v>18</v>
      </c>
      <c r="F36" s="65">
        <v>7.0000000000000007E-2</v>
      </c>
      <c r="H36" s="61" t="s">
        <v>20</v>
      </c>
      <c r="I36" s="61" t="s">
        <v>21</v>
      </c>
      <c r="J36" s="61" t="s">
        <v>22</v>
      </c>
    </row>
    <row r="37" spans="1:11" ht="15.75" x14ac:dyDescent="0.25">
      <c r="A37" s="100">
        <v>1</v>
      </c>
      <c r="B37" s="101">
        <f>PRODUCT(B31-B30,-1)</f>
        <v>-1.25</v>
      </c>
      <c r="C37" s="101">
        <f>PRODUCT(C31-C30,-1)</f>
        <v>0</v>
      </c>
      <c r="D37" s="101">
        <f>PRODUCT(D31-D30,-1)</f>
        <v>1.0833333333333333</v>
      </c>
      <c r="E37" s="102">
        <f>MAX(ABS(B37),ABS(C37),ABS(D37))/MAX(ABS(B31),ABS(C31),ABS(D31))</f>
        <v>1</v>
      </c>
      <c r="F37" s="103" t="str">
        <f>IF(E37&lt;$F$36,"PARA","CONTINUA")</f>
        <v>CONTINUA</v>
      </c>
      <c r="H37" s="75">
        <v>4</v>
      </c>
      <c r="I37" s="46">
        <v>1</v>
      </c>
      <c r="J37" s="45">
        <v>1</v>
      </c>
      <c r="K37" s="51">
        <v>5</v>
      </c>
    </row>
    <row r="38" spans="1:11" ht="16.5" thickBot="1" x14ac:dyDescent="0.3">
      <c r="A38" s="5">
        <v>2</v>
      </c>
      <c r="B38" s="1">
        <f>PRODUCT(B32-B31,-1)</f>
        <v>-0.27083333333333326</v>
      </c>
      <c r="C38" s="1">
        <f>PRODUCT(C32-C31,-1)</f>
        <v>-0.71666666666666656</v>
      </c>
      <c r="D38" s="1">
        <f>PRODUCT(D32-D31,-1)</f>
        <v>0.625</v>
      </c>
      <c r="E38" s="4">
        <f>MAX(ABS(B38),ABS(C38),ABS(D38))/MAX(ABS(B32),ABS(C32),ABS(D32))</f>
        <v>0.4195121951219512</v>
      </c>
      <c r="F38" s="39" t="str">
        <f>IF(E38&lt;$F$36,"PARA","CONTINUA")</f>
        <v>CONTINUA</v>
      </c>
      <c r="H38" s="50">
        <v>3</v>
      </c>
      <c r="I38" s="46">
        <v>1</v>
      </c>
      <c r="J38" s="46">
        <v>6</v>
      </c>
      <c r="K38" s="51">
        <v>-6.5</v>
      </c>
    </row>
    <row r="39" spans="1:11" ht="16.5" thickBot="1" x14ac:dyDescent="0.3">
      <c r="A39" s="5">
        <v>3</v>
      </c>
      <c r="B39" s="1">
        <f>PRODUCT(B33-B32,-1)</f>
        <v>2.2916666666666696E-2</v>
      </c>
      <c r="C39" s="1">
        <f>PRODUCT(C33-C32,-1)</f>
        <v>-0.23333333333333339</v>
      </c>
      <c r="D39" s="1">
        <f>PRODUCT(D33-D32,-1)</f>
        <v>0.2548611111111112</v>
      </c>
      <c r="E39" s="4">
        <f>MAX(ABS(B39),ABS(C39),ABS(D39))/MAX(ABS(B33),ABS(C33),ABS(D33))</f>
        <v>0.12981959674566684</v>
      </c>
      <c r="F39" s="39" t="str">
        <f>IF(E39&lt;$F$36,"PARA","CONTINUA")</f>
        <v>CONTINUA</v>
      </c>
      <c r="H39" s="52">
        <v>-2</v>
      </c>
      <c r="I39" s="53">
        <v>5</v>
      </c>
      <c r="J39" s="53">
        <v>1</v>
      </c>
      <c r="K39" s="54">
        <v>0</v>
      </c>
    </row>
    <row r="40" spans="1:11" ht="16.5" thickBot="1" x14ac:dyDescent="0.3">
      <c r="A40" s="5">
        <v>4</v>
      </c>
      <c r="B40" s="6">
        <f>PRODUCT(B34-B33,-1)</f>
        <v>-5.3819444444445086E-3</v>
      </c>
      <c r="C40" s="6">
        <f>PRODUCT(C34-C33,-1)</f>
        <v>-4.1805555555555429E-2</v>
      </c>
      <c r="D40" s="6">
        <f>PRODUCT(D34-D33,-1)</f>
        <v>2.7430555555555181E-2</v>
      </c>
      <c r="E40" s="7">
        <f>MAX(ABS(B40),ABS(C40),ABS(D40))/MAX(ABS(B34),ABS(C34),ABS(D34))</f>
        <v>2.100122100122094E-2</v>
      </c>
      <c r="F40" s="104" t="str">
        <f>IF(E40&lt;$F$36,"PARA","CONTINUA")</f>
        <v>PARA</v>
      </c>
    </row>
    <row r="42" spans="1:11" ht="16.5" thickBot="1" x14ac:dyDescent="0.3">
      <c r="A42" s="12"/>
      <c r="B42" s="13" t="s">
        <v>19</v>
      </c>
    </row>
    <row r="43" spans="1:11" ht="15.75" thickBot="1" x14ac:dyDescent="0.3">
      <c r="A43" s="85" t="s">
        <v>7</v>
      </c>
      <c r="B43" s="86"/>
      <c r="C43" s="86"/>
      <c r="D43" s="92"/>
      <c r="E43" s="93" t="s">
        <v>14</v>
      </c>
      <c r="F43" s="88"/>
    </row>
    <row r="44" spans="1:11" ht="16.5" thickBot="1" x14ac:dyDescent="0.3">
      <c r="A44" s="23" t="s">
        <v>0</v>
      </c>
      <c r="B44" s="24" t="s">
        <v>1</v>
      </c>
      <c r="C44" s="24" t="s">
        <v>2</v>
      </c>
      <c r="D44" s="25" t="s">
        <v>3</v>
      </c>
      <c r="E44" s="31"/>
      <c r="F44" s="2"/>
    </row>
    <row r="45" spans="1:11" ht="15" x14ac:dyDescent="0.2">
      <c r="A45" s="15">
        <v>0</v>
      </c>
      <c r="B45" s="37">
        <v>0</v>
      </c>
      <c r="C45" s="37">
        <v>0</v>
      </c>
      <c r="D45" s="41"/>
      <c r="E45" s="31"/>
      <c r="F45" s="2"/>
    </row>
    <row r="46" spans="1:11" ht="15" x14ac:dyDescent="0.2">
      <c r="A46" s="3">
        <v>1</v>
      </c>
      <c r="B46" s="36">
        <f>(3-C45)/1</f>
        <v>3</v>
      </c>
      <c r="C46" s="36">
        <f>(-3-B45)/-3</f>
        <v>1</v>
      </c>
      <c r="D46" s="41"/>
      <c r="E46" s="31"/>
      <c r="F46" s="2"/>
    </row>
    <row r="47" spans="1:11" ht="15" x14ac:dyDescent="0.2">
      <c r="A47" s="3">
        <v>2</v>
      </c>
      <c r="B47" s="36">
        <f t="shared" ref="B47:B49" si="1">(3-C46)/1</f>
        <v>2</v>
      </c>
      <c r="C47" s="36">
        <f t="shared" ref="C47:C49" si="2">(-3-B46)/-3</f>
        <v>2</v>
      </c>
      <c r="D47" s="41"/>
      <c r="E47" s="31"/>
      <c r="F47" s="2"/>
    </row>
    <row r="48" spans="1:11" ht="15.75" thickBot="1" x14ac:dyDescent="0.25">
      <c r="A48" s="3">
        <v>3</v>
      </c>
      <c r="B48" s="36">
        <f t="shared" si="1"/>
        <v>1</v>
      </c>
      <c r="C48" s="36">
        <f t="shared" si="2"/>
        <v>1.6666666666666667</v>
      </c>
      <c r="D48" s="41"/>
      <c r="E48" s="40"/>
      <c r="F48" s="30"/>
    </row>
    <row r="49" spans="1:6" ht="15.75" thickBot="1" x14ac:dyDescent="0.25">
      <c r="A49" s="42">
        <v>4</v>
      </c>
      <c r="B49" s="43">
        <f t="shared" si="1"/>
        <v>1.3333333333333333</v>
      </c>
      <c r="C49" s="43">
        <f t="shared" si="2"/>
        <v>1.3333333333333333</v>
      </c>
      <c r="D49" s="44"/>
    </row>
    <row r="50" spans="1:6" ht="16.5" thickBot="1" x14ac:dyDescent="0.3">
      <c r="A50" s="94" t="s">
        <v>9</v>
      </c>
      <c r="B50" s="95"/>
      <c r="C50" s="95"/>
      <c r="D50" s="95"/>
      <c r="E50" s="96"/>
      <c r="F50" s="38" t="s">
        <v>11</v>
      </c>
    </row>
    <row r="51" spans="1:6" ht="16.5" thickBot="1" x14ac:dyDescent="0.3">
      <c r="A51" s="18" t="s">
        <v>0</v>
      </c>
      <c r="B51" s="19" t="s">
        <v>4</v>
      </c>
      <c r="C51" s="19" t="s">
        <v>5</v>
      </c>
      <c r="D51" s="19" t="s">
        <v>6</v>
      </c>
      <c r="E51" s="20" t="s">
        <v>26</v>
      </c>
      <c r="F51" s="21">
        <v>0.5</v>
      </c>
    </row>
    <row r="52" spans="1:6" ht="15.75" x14ac:dyDescent="0.25">
      <c r="A52" s="15">
        <v>1</v>
      </c>
      <c r="B52" s="16">
        <f>B46-B45</f>
        <v>3</v>
      </c>
      <c r="C52" s="16">
        <f>PRODUCT(C46-C45,-1)</f>
        <v>-1</v>
      </c>
      <c r="D52" s="16"/>
      <c r="E52" s="4">
        <f>MAX(ABS(B52),ABS(C52))/MAX(ABS(B46),ABS(C46))</f>
        <v>1</v>
      </c>
      <c r="F52" s="39" t="str">
        <f>IF(E52&lt;$F$51,"PARA","CONTINUA")</f>
        <v>CONTINUA</v>
      </c>
    </row>
    <row r="53" spans="1:6" ht="15.75" x14ac:dyDescent="0.25">
      <c r="A53" s="3">
        <v>2</v>
      </c>
      <c r="B53" s="1">
        <f>PRODUCT(B47-B46,-1)</f>
        <v>1</v>
      </c>
      <c r="C53" s="1">
        <f>PRODUCT(C47-C46,-1)</f>
        <v>-1</v>
      </c>
      <c r="D53" s="1"/>
      <c r="E53" s="4">
        <f>MAX(ABS(B53),ABS(C53))/MAX(ABS(B47),ABS(C47))</f>
        <v>0.5</v>
      </c>
      <c r="F53" s="39" t="str">
        <f>IF(E53&lt;$F$51,"PARA","CONTINUA")</f>
        <v>CONTINUA</v>
      </c>
    </row>
    <row r="54" spans="1:6" ht="15.75" x14ac:dyDescent="0.25">
      <c r="A54" s="3">
        <v>3</v>
      </c>
      <c r="B54" s="1">
        <f>PRODUCT(B48-B47,-1)</f>
        <v>1</v>
      </c>
      <c r="C54" s="1">
        <f>PRODUCT(C48-C47,-1)</f>
        <v>0.33333333333333326</v>
      </c>
      <c r="D54" s="1"/>
      <c r="E54" s="4">
        <f>MAX(ABS(B54),ABS(C54))/MAX(ABS(B48),ABS(C48))</f>
        <v>0.6</v>
      </c>
      <c r="F54" s="39" t="str">
        <f>IF(E54&lt;$F$51,"PARA","CONTINUA")</f>
        <v>CONTINUA</v>
      </c>
    </row>
    <row r="55" spans="1:6" ht="15.75" x14ac:dyDescent="0.25">
      <c r="A55" s="3">
        <v>4</v>
      </c>
      <c r="B55" s="1">
        <f>PRODUCT(B49-B48,-1)</f>
        <v>-0.33333333333333326</v>
      </c>
      <c r="C55" s="1">
        <f>PRODUCT(C49-C48,-1)</f>
        <v>0.33333333333333348</v>
      </c>
      <c r="D55" s="1"/>
      <c r="E55" s="4">
        <f>MAX(ABS(B55),ABS(C55))/MAX(ABS(B49),ABS(C49))</f>
        <v>0.25000000000000011</v>
      </c>
      <c r="F55" s="39" t="str">
        <f>IF(E55&lt;$F$51,"PARA","CONTINUA")</f>
        <v>PARA</v>
      </c>
    </row>
    <row r="57" spans="1:6" x14ac:dyDescent="0.2">
      <c r="C57" s="11"/>
    </row>
    <row r="58" spans="1:6" ht="16.5" thickBot="1" x14ac:dyDescent="0.3">
      <c r="A58" s="12" t="s">
        <v>23</v>
      </c>
      <c r="B58" s="13" t="s">
        <v>12</v>
      </c>
    </row>
    <row r="59" spans="1:6" ht="15.75" thickBot="1" x14ac:dyDescent="0.3">
      <c r="A59" s="85" t="s">
        <v>10</v>
      </c>
      <c r="B59" s="86"/>
      <c r="C59" s="86"/>
      <c r="D59" s="86"/>
      <c r="E59" s="87" t="s">
        <v>14</v>
      </c>
      <c r="F59" s="88"/>
    </row>
    <row r="60" spans="1:6" ht="16.5" thickBot="1" x14ac:dyDescent="0.3">
      <c r="A60" s="23" t="s">
        <v>0</v>
      </c>
      <c r="B60" s="24" t="s">
        <v>1</v>
      </c>
      <c r="C60" s="24" t="s">
        <v>2</v>
      </c>
      <c r="D60" s="26" t="s">
        <v>3</v>
      </c>
      <c r="E60" s="32"/>
      <c r="F60" s="2"/>
    </row>
    <row r="61" spans="1:6" ht="15" x14ac:dyDescent="0.2">
      <c r="A61" s="15">
        <v>0</v>
      </c>
      <c r="B61" s="55">
        <v>0</v>
      </c>
      <c r="C61" s="55">
        <v>0</v>
      </c>
      <c r="D61" s="58">
        <v>0</v>
      </c>
      <c r="E61" s="32"/>
      <c r="F61" s="2"/>
    </row>
    <row r="62" spans="1:6" ht="15" x14ac:dyDescent="0.2">
      <c r="A62" s="3">
        <v>1</v>
      </c>
      <c r="B62" s="56">
        <f>($K$67-$I$67*C61-$J$67*D61)/$H$67</f>
        <v>1</v>
      </c>
      <c r="C62" s="56">
        <f>($K$68-$H$68*B62-$J$68*D61)/$I$68</f>
        <v>0.75</v>
      </c>
      <c r="D62" s="57">
        <f>($K$69-$H$69*B62-$I$69*C62)/$J$69</f>
        <v>-0.875</v>
      </c>
      <c r="E62" s="32"/>
      <c r="F62" s="2"/>
    </row>
    <row r="63" spans="1:6" ht="15" x14ac:dyDescent="0.2">
      <c r="A63" s="3">
        <v>2</v>
      </c>
      <c r="B63" s="56">
        <f>($K$67-$I$67*C62-$J$67*D62)/$H$67</f>
        <v>1.0249999999999999</v>
      </c>
      <c r="C63" s="56">
        <f>($K$68-$H$68*B63-$J$68*D62)/$I$68</f>
        <v>0.95000000000000007</v>
      </c>
      <c r="D63" s="57">
        <f>($K$69-$H$69*B63-$I$69*C63)/$J$69</f>
        <v>-0.98749999999999993</v>
      </c>
      <c r="E63" s="32"/>
      <c r="F63" s="2"/>
    </row>
    <row r="64" spans="1:6" ht="15.75" thickBot="1" x14ac:dyDescent="0.25">
      <c r="A64" s="8">
        <v>3</v>
      </c>
      <c r="B64" s="59">
        <f>($K$67-$I$67*C63-$J$67*D63)/$H$67</f>
        <v>1.0074999999999998</v>
      </c>
      <c r="C64" s="59">
        <f>($K$68-$H$68*B64-$J$68*D63)/$I$68</f>
        <v>0.99125000000000008</v>
      </c>
      <c r="D64" s="60">
        <f>($K$69-$H$69*B64-$I$69*C64)/$J$69</f>
        <v>-0.99937500000000001</v>
      </c>
      <c r="E64" s="33"/>
      <c r="F64" s="30"/>
    </row>
    <row r="65" spans="1:11" ht="16.5" thickBot="1" x14ac:dyDescent="0.3">
      <c r="A65" s="89" t="s">
        <v>9</v>
      </c>
      <c r="B65" s="90"/>
      <c r="C65" s="90"/>
      <c r="D65" s="90"/>
      <c r="E65" s="91"/>
      <c r="F65" s="14" t="s">
        <v>11</v>
      </c>
    </row>
    <row r="66" spans="1:11" ht="16.5" thickBot="1" x14ac:dyDescent="0.3">
      <c r="A66" s="18" t="s">
        <v>0</v>
      </c>
      <c r="B66" s="19" t="s">
        <v>4</v>
      </c>
      <c r="C66" s="19" t="s">
        <v>5</v>
      </c>
      <c r="D66" s="19" t="s">
        <v>6</v>
      </c>
      <c r="E66" s="20" t="s">
        <v>26</v>
      </c>
      <c r="F66" s="21">
        <v>0.05</v>
      </c>
      <c r="H66" s="61" t="s">
        <v>20</v>
      </c>
      <c r="I66" s="61" t="s">
        <v>21</v>
      </c>
      <c r="J66" s="61" t="s">
        <v>22</v>
      </c>
    </row>
    <row r="67" spans="1:11" ht="15.75" x14ac:dyDescent="0.25">
      <c r="A67" s="3">
        <v>1</v>
      </c>
      <c r="B67" s="1">
        <f>PRODUCT(B62-B61,-1)</f>
        <v>-1</v>
      </c>
      <c r="C67" s="1">
        <f>PRODUCT(C62-C61,-1)</f>
        <v>-0.75</v>
      </c>
      <c r="D67" s="1">
        <f>PRODUCT(D62-D61,-1)</f>
        <v>0.875</v>
      </c>
      <c r="E67" s="4">
        <f>MAX(ABS(B67),ABS(C67),ABS(D67))/MAX(ABS(B62),ABS(C62),ABS(D62))</f>
        <v>1</v>
      </c>
      <c r="F67" s="10" t="str">
        <f>IF(E67&lt;$F$66,"PARA","CONTINUA")</f>
        <v>CONTINUA</v>
      </c>
      <c r="H67" s="50">
        <v>5</v>
      </c>
      <c r="I67" s="46">
        <v>1</v>
      </c>
      <c r="J67" s="45">
        <v>1</v>
      </c>
      <c r="K67" s="51">
        <v>5</v>
      </c>
    </row>
    <row r="68" spans="1:11" ht="16.5" thickBot="1" x14ac:dyDescent="0.3">
      <c r="A68" s="5">
        <v>2</v>
      </c>
      <c r="B68" s="6">
        <f t="shared" ref="B68:D69" si="3">B63-B62</f>
        <v>2.4999999999999911E-2</v>
      </c>
      <c r="C68" s="84">
        <f>C63-C62</f>
        <v>0.20000000000000007</v>
      </c>
      <c r="D68" s="6">
        <f t="shared" si="3"/>
        <v>-0.11249999999999993</v>
      </c>
      <c r="E68" s="4">
        <f>MAX(ABS(B68),ABS(C68),ABS(D68))/MAX(ABS(B63),ABS(C63),ABS(D63))</f>
        <v>0.19512195121951229</v>
      </c>
      <c r="F68" s="10" t="str">
        <f>IF(E68&lt;$F$66,"PARA","CONTINUA")</f>
        <v>CONTINUA</v>
      </c>
      <c r="H68" s="50">
        <v>3</v>
      </c>
      <c r="I68" s="46">
        <v>4</v>
      </c>
      <c r="J68" s="46">
        <v>1</v>
      </c>
      <c r="K68" s="51">
        <v>6</v>
      </c>
    </row>
    <row r="69" spans="1:11" ht="16.5" thickBot="1" x14ac:dyDescent="0.3">
      <c r="A69" s="5">
        <v>3</v>
      </c>
      <c r="B69" s="6">
        <f t="shared" si="3"/>
        <v>-1.7500000000000071E-2</v>
      </c>
      <c r="C69" s="6">
        <f t="shared" si="3"/>
        <v>4.1250000000000009E-2</v>
      </c>
      <c r="D69" s="6">
        <f t="shared" si="3"/>
        <v>-1.187500000000008E-2</v>
      </c>
      <c r="E69" s="4">
        <f>MAX(ABS(B69),ABS(C69),ABS(D69))/MAX(ABS(B64),ABS(C64),ABS(D64))</f>
        <v>4.0942928039702252E-2</v>
      </c>
      <c r="F69" s="10" t="str">
        <f>IF(E69&lt;$F$66,"PARA","CONTINUA")</f>
        <v>PARA</v>
      </c>
      <c r="H69" s="52">
        <v>3</v>
      </c>
      <c r="I69" s="53">
        <v>3</v>
      </c>
      <c r="J69" s="53">
        <v>6</v>
      </c>
      <c r="K69" s="54">
        <v>0</v>
      </c>
    </row>
    <row r="71" spans="1:11" ht="16.5" thickBot="1" x14ac:dyDescent="0.3">
      <c r="A71" s="12"/>
      <c r="B71" s="13" t="s">
        <v>13</v>
      </c>
    </row>
    <row r="72" spans="1:11" ht="15.75" thickBot="1" x14ac:dyDescent="0.3">
      <c r="A72" s="85" t="s">
        <v>10</v>
      </c>
      <c r="B72" s="86"/>
      <c r="C72" s="86"/>
      <c r="D72" s="86"/>
      <c r="E72" s="87" t="s">
        <v>14</v>
      </c>
      <c r="F72" s="88"/>
    </row>
    <row r="73" spans="1:11" ht="16.5" thickBot="1" x14ac:dyDescent="0.3">
      <c r="A73" s="23" t="s">
        <v>0</v>
      </c>
      <c r="B73" s="24" t="s">
        <v>1</v>
      </c>
      <c r="C73" s="24" t="s">
        <v>2</v>
      </c>
      <c r="D73" s="26" t="s">
        <v>3</v>
      </c>
      <c r="E73" s="32"/>
      <c r="F73" s="2"/>
    </row>
    <row r="74" spans="1:11" ht="15" x14ac:dyDescent="0.2">
      <c r="A74" s="15">
        <v>0</v>
      </c>
      <c r="B74" s="55">
        <v>0</v>
      </c>
      <c r="C74" s="55">
        <v>0</v>
      </c>
      <c r="D74" s="58"/>
      <c r="E74" s="32"/>
      <c r="F74" s="2"/>
    </row>
    <row r="75" spans="1:11" ht="15" x14ac:dyDescent="0.2">
      <c r="A75" s="3">
        <v>1</v>
      </c>
      <c r="B75" s="56">
        <f>($K$80-$I$80*C74)/$H$80</f>
        <v>-0.6</v>
      </c>
      <c r="C75" s="56">
        <f>($K$81-$H$81*B75)/$I$81</f>
        <v>0.8666666666666667</v>
      </c>
      <c r="D75" s="57"/>
      <c r="E75" s="32"/>
      <c r="F75" s="2"/>
    </row>
    <row r="76" spans="1:11" ht="15" x14ac:dyDescent="0.2">
      <c r="A76" s="3">
        <v>2</v>
      </c>
      <c r="B76" s="56">
        <f t="shared" ref="B76:B77" si="4">($K$80-$I$80*C75)/$H$80</f>
        <v>-0.94666666666666666</v>
      </c>
      <c r="C76" s="56">
        <f t="shared" ref="C76:C77" si="5">($K$81-$H$81*B76)/$I$81</f>
        <v>0.98222222222222222</v>
      </c>
      <c r="D76" s="57"/>
      <c r="E76" s="32"/>
      <c r="F76" s="2"/>
    </row>
    <row r="77" spans="1:11" ht="15.75" thickBot="1" x14ac:dyDescent="0.25">
      <c r="A77" s="8">
        <v>3</v>
      </c>
      <c r="B77" s="59">
        <f t="shared" si="4"/>
        <v>-0.99288888888888882</v>
      </c>
      <c r="C77" s="59">
        <f t="shared" si="5"/>
        <v>0.99762962962962964</v>
      </c>
      <c r="D77" s="60"/>
      <c r="E77" s="33"/>
      <c r="F77" s="30"/>
    </row>
    <row r="78" spans="1:11" ht="16.5" thickBot="1" x14ac:dyDescent="0.3">
      <c r="A78" s="89" t="s">
        <v>9</v>
      </c>
      <c r="B78" s="90"/>
      <c r="C78" s="90"/>
      <c r="D78" s="90"/>
      <c r="E78" s="91"/>
      <c r="F78" s="14" t="s">
        <v>11</v>
      </c>
    </row>
    <row r="79" spans="1:11" ht="16.5" thickBot="1" x14ac:dyDescent="0.3">
      <c r="A79" s="62" t="s">
        <v>0</v>
      </c>
      <c r="B79" s="63" t="s">
        <v>4</v>
      </c>
      <c r="C79" s="63" t="s">
        <v>5</v>
      </c>
      <c r="D79" s="63" t="s">
        <v>6</v>
      </c>
      <c r="E79" s="64" t="s">
        <v>26</v>
      </c>
      <c r="F79" s="65">
        <v>0.05</v>
      </c>
      <c r="H79" s="61" t="s">
        <v>20</v>
      </c>
      <c r="I79" s="61" t="s">
        <v>21</v>
      </c>
      <c r="J79" s="61" t="s">
        <v>22</v>
      </c>
    </row>
    <row r="80" spans="1:11" ht="15.75" x14ac:dyDescent="0.25">
      <c r="A80" s="67">
        <v>1</v>
      </c>
      <c r="B80" s="68">
        <f>PRODUCT(B75-B74,-1)</f>
        <v>0.6</v>
      </c>
      <c r="C80" s="68">
        <f>PRODUCT(C75-C74,-1)</f>
        <v>-0.8666666666666667</v>
      </c>
      <c r="D80" s="68"/>
      <c r="E80" s="68">
        <f>MAX(ABS(B80),ABS(C80))/MAX(ABS(B75),ABS(C75))</f>
        <v>1</v>
      </c>
      <c r="F80" s="69" t="str">
        <f>IF(E80&lt;$F$66,"PARA","CONTINUA")</f>
        <v>CONTINUA</v>
      </c>
      <c r="H80" s="50">
        <v>5</v>
      </c>
      <c r="I80" s="46">
        <v>2</v>
      </c>
      <c r="J80" s="45"/>
      <c r="K80" s="51">
        <v>-3</v>
      </c>
    </row>
    <row r="81" spans="1:11" ht="15.75" x14ac:dyDescent="0.25">
      <c r="A81" s="70">
        <v>2</v>
      </c>
      <c r="B81" s="66">
        <f>B76-B75</f>
        <v>-0.34666666666666668</v>
      </c>
      <c r="C81" s="66">
        <f>C76-C75</f>
        <v>0.11555555555555552</v>
      </c>
      <c r="D81" s="66"/>
      <c r="E81" s="66">
        <f>MAX(ABS(B81),ABS(C81),ABS(D81))/MAX(ABS(B76),ABS(C76),ABS(D76))</f>
        <v>0.35294117647058826</v>
      </c>
      <c r="F81" s="71" t="str">
        <f>IF(E81&lt;$F$66,"PARA","CONTINUA")</f>
        <v>CONTINUA</v>
      </c>
      <c r="H81" s="50">
        <v>1</v>
      </c>
      <c r="I81" s="46">
        <v>3</v>
      </c>
      <c r="J81" s="46"/>
      <c r="K81" s="51">
        <v>2</v>
      </c>
    </row>
    <row r="82" spans="1:11" ht="16.5" thickBot="1" x14ac:dyDescent="0.3">
      <c r="A82" s="72">
        <v>3</v>
      </c>
      <c r="B82" s="73">
        <f>B77-B76</f>
        <v>-4.6222222222222165E-2</v>
      </c>
      <c r="C82" s="73">
        <f>C77-C76</f>
        <v>1.5407407407407425E-2</v>
      </c>
      <c r="D82" s="73"/>
      <c r="E82" s="73">
        <f>MAX(ABS(B82),ABS(C82),ABS(D82))/MAX(ABS(B77),ABS(C77),ABS(D77))</f>
        <v>4.6332046332046274E-2</v>
      </c>
      <c r="F82" s="74" t="str">
        <f>IF(E82&lt;$F$66,"PARA","CONTINUA")</f>
        <v>PARA</v>
      </c>
      <c r="H82" s="52"/>
      <c r="I82" s="53"/>
      <c r="J82" s="53"/>
      <c r="K82" s="54"/>
    </row>
    <row r="84" spans="1:11" ht="16.5" thickBot="1" x14ac:dyDescent="0.3">
      <c r="A84" s="12"/>
      <c r="B84" s="13" t="s">
        <v>17</v>
      </c>
    </row>
    <row r="85" spans="1:11" ht="15.75" thickBot="1" x14ac:dyDescent="0.3">
      <c r="A85" s="85" t="s">
        <v>10</v>
      </c>
      <c r="B85" s="86"/>
      <c r="C85" s="86"/>
      <c r="D85" s="86"/>
      <c r="E85" s="87" t="s">
        <v>14</v>
      </c>
      <c r="F85" s="88"/>
    </row>
    <row r="86" spans="1:11" ht="16.5" thickBot="1" x14ac:dyDescent="0.3">
      <c r="A86" s="23" t="s">
        <v>0</v>
      </c>
      <c r="B86" s="24" t="s">
        <v>1</v>
      </c>
      <c r="C86" s="24" t="s">
        <v>2</v>
      </c>
      <c r="D86" s="26" t="s">
        <v>3</v>
      </c>
      <c r="E86" s="32"/>
      <c r="F86" s="2"/>
    </row>
    <row r="87" spans="1:11" ht="15" x14ac:dyDescent="0.2">
      <c r="A87" s="15">
        <v>0</v>
      </c>
      <c r="B87" s="55">
        <v>0</v>
      </c>
      <c r="C87" s="55">
        <v>0</v>
      </c>
      <c r="D87" s="58">
        <v>0</v>
      </c>
      <c r="E87" s="32"/>
      <c r="F87" s="2"/>
    </row>
    <row r="88" spans="1:11" ht="15" x14ac:dyDescent="0.2">
      <c r="A88" s="3">
        <v>1</v>
      </c>
      <c r="B88" s="56">
        <f>($K$94-$I$94*C87-$J$94*D87)/$H$94</f>
        <v>6.5555555555555554</v>
      </c>
      <c r="C88" s="56">
        <f>($K$95-$H$95*B88-$J$95*D87)/$I$95</f>
        <v>-3.0277777777777777</v>
      </c>
      <c r="D88" s="57">
        <f>($K$96-$H$96*B88-$I$96*C88)/$J$96</f>
        <v>2.751851851851852</v>
      </c>
      <c r="E88" s="32"/>
      <c r="F88" s="2"/>
    </row>
    <row r="89" spans="1:11" ht="15" x14ac:dyDescent="0.2">
      <c r="A89" s="3">
        <v>2</v>
      </c>
      <c r="B89" s="56">
        <f t="shared" ref="B89:B90" si="6">($K$94-$I$94*C88-$J$94*D88)/$H$94</f>
        <v>6.3111111111111109</v>
      </c>
      <c r="C89" s="56">
        <f t="shared" ref="C89:C90" si="7">($K$95-$H$95*B89-$J$95*D88)/$I$95</f>
        <v>-2.2175925925925926</v>
      </c>
      <c r="D89" s="57">
        <f t="shared" ref="D89:D90" si="8">($K$96-$H$96*B89-$I$96*C89)/$J$96</f>
        <v>2.9087654320987655</v>
      </c>
      <c r="E89" s="32"/>
      <c r="F89" s="2"/>
    </row>
    <row r="90" spans="1:11" ht="15.75" thickBot="1" x14ac:dyDescent="0.25">
      <c r="A90" s="77">
        <v>3</v>
      </c>
      <c r="B90" s="56">
        <f t="shared" si="6"/>
        <v>6.0787654320987654</v>
      </c>
      <c r="C90" s="56">
        <f t="shared" si="7"/>
        <v>-2.0621913580246911</v>
      </c>
      <c r="D90" s="57">
        <f t="shared" si="8"/>
        <v>2.9759547325102882</v>
      </c>
      <c r="E90" s="33"/>
      <c r="F90" s="30"/>
    </row>
    <row r="91" spans="1:11" ht="15" x14ac:dyDescent="0.2">
      <c r="A91" s="76">
        <v>4</v>
      </c>
      <c r="B91" s="59">
        <f>($K$94-$I$94*C90-$J$94*D90)/$H$94</f>
        <v>6.0218353909465021</v>
      </c>
      <c r="C91" s="59">
        <f>($K$95-$H$95*B91-$J$95*D90)/$I$95</f>
        <v>-2.0169290123456789</v>
      </c>
      <c r="D91" s="60">
        <f>($K$96-$H$96*B91-$I$96*C91)/$J$96</f>
        <v>2.9933757201646092</v>
      </c>
      <c r="E91" s="31"/>
      <c r="F91" s="31"/>
    </row>
    <row r="92" spans="1:11" ht="16.5" thickBot="1" x14ac:dyDescent="0.3">
      <c r="A92" s="89" t="s">
        <v>9</v>
      </c>
      <c r="B92" s="90"/>
      <c r="C92" s="90"/>
      <c r="D92" s="90"/>
      <c r="E92" s="91"/>
      <c r="F92" s="14" t="s">
        <v>11</v>
      </c>
    </row>
    <row r="93" spans="1:11" ht="16.5" thickBot="1" x14ac:dyDescent="0.3">
      <c r="A93" s="62" t="s">
        <v>0</v>
      </c>
      <c r="B93" s="63" t="s">
        <v>4</v>
      </c>
      <c r="C93" s="63" t="s">
        <v>5</v>
      </c>
      <c r="D93" s="63" t="s">
        <v>6</v>
      </c>
      <c r="E93" s="64" t="s">
        <v>8</v>
      </c>
      <c r="F93" s="65">
        <v>0.03</v>
      </c>
      <c r="H93" s="61" t="s">
        <v>20</v>
      </c>
      <c r="I93" s="61" t="s">
        <v>21</v>
      </c>
      <c r="J93" s="61" t="s">
        <v>22</v>
      </c>
    </row>
    <row r="94" spans="1:11" ht="15.75" x14ac:dyDescent="0.25">
      <c r="A94" s="67">
        <v>1</v>
      </c>
      <c r="B94" s="68">
        <f>PRODUCT(B88-B87,-1)</f>
        <v>-6.5555555555555554</v>
      </c>
      <c r="C94" s="68">
        <f>PRODUCT(C88-C87,-1)</f>
        <v>3.0277777777777777</v>
      </c>
      <c r="D94" s="68">
        <f>PRODUCT(D88-D87,-1)</f>
        <v>-2.751851851851852</v>
      </c>
      <c r="E94" s="68">
        <f>MAX(ABS(B94),ABS(C94),ABS(D94))/MAX(ABS(B88),ABS(C88),ABS(D88))</f>
        <v>1</v>
      </c>
      <c r="F94" s="69" t="str">
        <f>IF(E94&lt;$F$93,"PARA","CONTINUA")</f>
        <v>CONTINUA</v>
      </c>
      <c r="H94" s="75">
        <v>9</v>
      </c>
      <c r="I94" s="46">
        <v>2</v>
      </c>
      <c r="J94" s="45">
        <v>3</v>
      </c>
      <c r="K94" s="51">
        <v>59</v>
      </c>
    </row>
    <row r="95" spans="1:11" ht="15.75" x14ac:dyDescent="0.25">
      <c r="A95" s="70">
        <v>2</v>
      </c>
      <c r="B95" s="66">
        <f t="shared" ref="B95:D95" si="9">PRODUCT(B89-B88,-1)</f>
        <v>0.24444444444444446</v>
      </c>
      <c r="C95" s="66">
        <f t="shared" si="9"/>
        <v>-0.81018518518518512</v>
      </c>
      <c r="D95" s="66">
        <f t="shared" si="9"/>
        <v>-0.15691358024691349</v>
      </c>
      <c r="E95" s="66">
        <f t="shared" ref="E95:E97" si="10">MAX(ABS(B95),ABS(C95),ABS(D95))/MAX(ABS(B89),ABS(C89),ABS(D89))</f>
        <v>0.12837441314553991</v>
      </c>
      <c r="F95" s="71" t="str">
        <f t="shared" ref="F95:F96" si="11">IF(E95&lt;$F$93,"PARA","CONTINUA")</f>
        <v>CONTINUA</v>
      </c>
      <c r="H95" s="50">
        <v>2</v>
      </c>
      <c r="I95" s="46">
        <v>4</v>
      </c>
      <c r="J95" s="46">
        <v>-1</v>
      </c>
      <c r="K95" s="51">
        <v>1</v>
      </c>
    </row>
    <row r="96" spans="1:11" ht="16.5" thickBot="1" x14ac:dyDescent="0.3">
      <c r="A96" s="70">
        <v>3</v>
      </c>
      <c r="B96" s="66">
        <f t="shared" ref="B96:D96" si="12">PRODUCT(B90-B89,-1)</f>
        <v>0.23234567901234549</v>
      </c>
      <c r="C96" s="66">
        <f t="shared" si="12"/>
        <v>-0.15540123456790145</v>
      </c>
      <c r="D96" s="66">
        <f t="shared" si="12"/>
        <v>-6.7189300411522712E-2</v>
      </c>
      <c r="E96" s="66">
        <f t="shared" si="10"/>
        <v>3.8222511068686751E-2</v>
      </c>
      <c r="F96" s="71" t="str">
        <f t="shared" si="11"/>
        <v>CONTINUA</v>
      </c>
      <c r="H96" s="52">
        <v>3</v>
      </c>
      <c r="I96" s="53">
        <v>-2</v>
      </c>
      <c r="J96" s="53">
        <v>15</v>
      </c>
      <c r="K96" s="54">
        <v>67</v>
      </c>
    </row>
    <row r="97" spans="1:12" ht="16.5" thickBot="1" x14ac:dyDescent="0.3">
      <c r="A97" s="72">
        <v>4</v>
      </c>
      <c r="B97" s="73">
        <f t="shared" ref="B97:D97" si="13">PRODUCT(B91-B90,-1)</f>
        <v>5.69300411522633E-2</v>
      </c>
      <c r="C97" s="73">
        <f t="shared" si="13"/>
        <v>-4.5262345679012217E-2</v>
      </c>
      <c r="D97" s="73">
        <f t="shared" si="13"/>
        <v>-1.7420987654320985E-2</v>
      </c>
      <c r="E97" s="73">
        <f t="shared" si="10"/>
        <v>9.4539351304511708E-3</v>
      </c>
      <c r="F97" s="74" t="str">
        <f>IF(E97&lt;$F$93,"PARA","CONTINUA")</f>
        <v>PARA</v>
      </c>
    </row>
    <row r="99" spans="1:12" ht="16.5" thickBot="1" x14ac:dyDescent="0.3">
      <c r="A99" s="12"/>
      <c r="B99" s="13" t="s">
        <v>19</v>
      </c>
    </row>
    <row r="100" spans="1:12" ht="15.75" thickBot="1" x14ac:dyDescent="0.3">
      <c r="A100" s="97" t="s">
        <v>10</v>
      </c>
      <c r="B100" s="98"/>
      <c r="C100" s="98"/>
      <c r="D100" s="98"/>
      <c r="E100" s="99"/>
      <c r="F100" s="87" t="s">
        <v>14</v>
      </c>
      <c r="G100" s="88"/>
    </row>
    <row r="101" spans="1:12" ht="16.5" thickBot="1" x14ac:dyDescent="0.3">
      <c r="A101" s="23" t="s">
        <v>0</v>
      </c>
      <c r="B101" s="24" t="s">
        <v>1</v>
      </c>
      <c r="C101" s="24" t="s">
        <v>2</v>
      </c>
      <c r="D101" s="26" t="s">
        <v>3</v>
      </c>
      <c r="E101" s="26" t="s">
        <v>25</v>
      </c>
      <c r="F101" s="32"/>
      <c r="G101" s="2"/>
    </row>
    <row r="102" spans="1:12" ht="15" x14ac:dyDescent="0.2">
      <c r="A102" s="15">
        <v>0</v>
      </c>
      <c r="B102" s="55">
        <v>0</v>
      </c>
      <c r="C102" s="55">
        <v>0</v>
      </c>
      <c r="D102" s="58">
        <v>0</v>
      </c>
      <c r="E102" s="58">
        <v>0</v>
      </c>
      <c r="F102" s="32"/>
      <c r="G102" s="2"/>
    </row>
    <row r="103" spans="1:12" ht="15" x14ac:dyDescent="0.2">
      <c r="A103" s="3">
        <v>1</v>
      </c>
      <c r="B103" s="56">
        <f>($L$109-$I$109*C102-$J$109*D102-$K$109*E102)/$H$109</f>
        <v>0.25</v>
      </c>
      <c r="C103" s="56">
        <f>($L$110-$H$110*B103-$J$110*D102-$K$110*E102)/$I$110</f>
        <v>0.3125</v>
      </c>
      <c r="D103" s="57">
        <f>($L$111-$H$111*B103-$I$111*C103-$K$111*E102)/$J$111</f>
        <v>0.328125</v>
      </c>
      <c r="E103" s="57">
        <f>($L$112-$H$112*B103-$I$112*C103-$J$112*D103)/$K$112</f>
        <v>0.33203125</v>
      </c>
      <c r="F103" s="32"/>
      <c r="G103" s="2"/>
    </row>
    <row r="104" spans="1:12" ht="15" x14ac:dyDescent="0.2">
      <c r="A104" s="3">
        <v>2</v>
      </c>
      <c r="B104" s="56">
        <f t="shared" ref="B104:B106" si="14">($L$109-$I$109*C103-$J$109*D103-$K$109*E103)/$H$109</f>
        <v>0.328125</v>
      </c>
      <c r="C104" s="56">
        <f t="shared" ref="C104:C106" si="15">($L$110-$H$110*B104-$J$110*D103-$K$110*E103)/$I$110</f>
        <v>0.4140625</v>
      </c>
      <c r="D104" s="57">
        <f t="shared" ref="D104:D106" si="16">($L$111-$H$111*B104-$I$111*C104-$K$111*E103)/$J$111</f>
        <v>0.4365234375</v>
      </c>
      <c r="E104" s="57">
        <f t="shared" ref="E104:E106" si="17">($L$112-$H$112*B104-$I$112*C104-$J$112*D104)/$K$112</f>
        <v>0.359130859375</v>
      </c>
      <c r="F104" s="32"/>
      <c r="G104" s="2"/>
    </row>
    <row r="105" spans="1:12" ht="15.75" thickBot="1" x14ac:dyDescent="0.25">
      <c r="A105" s="3">
        <v>3</v>
      </c>
      <c r="B105" s="56">
        <f t="shared" si="14"/>
        <v>0.353515625</v>
      </c>
      <c r="C105" s="56">
        <f t="shared" si="15"/>
        <v>0.447509765625</v>
      </c>
      <c r="D105" s="57">
        <f t="shared" si="16"/>
        <v>0.45166015625</v>
      </c>
      <c r="E105" s="57">
        <f t="shared" si="17"/>
        <v>0.3629150390625</v>
      </c>
      <c r="F105" s="33"/>
      <c r="G105" s="30"/>
    </row>
    <row r="106" spans="1:12" ht="15.75" thickBot="1" x14ac:dyDescent="0.25">
      <c r="A106" s="8">
        <v>4</v>
      </c>
      <c r="B106" s="59">
        <f t="shared" si="14"/>
        <v>0.36187744140625</v>
      </c>
      <c r="C106" s="59">
        <f t="shared" si="15"/>
        <v>0.4533843994140625</v>
      </c>
      <c r="D106" s="60">
        <f t="shared" si="16"/>
        <v>0.45407485961914063</v>
      </c>
      <c r="E106" s="60">
        <f t="shared" si="17"/>
        <v>0.36351871490478516</v>
      </c>
      <c r="F106" s="31"/>
    </row>
    <row r="107" spans="1:12" ht="16.5" thickBot="1" x14ac:dyDescent="0.3">
      <c r="A107" s="94" t="s">
        <v>9</v>
      </c>
      <c r="B107" s="95"/>
      <c r="C107" s="95"/>
      <c r="D107" s="95"/>
      <c r="E107" s="96"/>
      <c r="F107" s="38" t="s">
        <v>11</v>
      </c>
    </row>
    <row r="108" spans="1:12" ht="16.5" thickBot="1" x14ac:dyDescent="0.3">
      <c r="A108" s="62" t="s">
        <v>0</v>
      </c>
      <c r="B108" s="63" t="s">
        <v>4</v>
      </c>
      <c r="C108" s="63" t="s">
        <v>5</v>
      </c>
      <c r="D108" s="63" t="s">
        <v>6</v>
      </c>
      <c r="E108" s="64" t="s">
        <v>26</v>
      </c>
      <c r="F108" s="65">
        <v>0.05</v>
      </c>
      <c r="H108" s="79" t="s">
        <v>20</v>
      </c>
      <c r="I108" s="80" t="s">
        <v>21</v>
      </c>
      <c r="J108" s="80" t="s">
        <v>22</v>
      </c>
      <c r="K108" s="81" t="s">
        <v>24</v>
      </c>
    </row>
    <row r="109" spans="1:12" ht="15.75" x14ac:dyDescent="0.25">
      <c r="A109" s="70">
        <v>1</v>
      </c>
      <c r="B109" s="66">
        <f>PRODUCT(B103-B102,-1)</f>
        <v>-0.25</v>
      </c>
      <c r="C109" s="66">
        <f>PRODUCT(C103-C102,-1)</f>
        <v>-0.3125</v>
      </c>
      <c r="D109" s="66">
        <f>PRODUCT(D103-D102,-1)</f>
        <v>-0.328125</v>
      </c>
      <c r="E109" s="66">
        <f>MAX(ABS(B109),ABS(C109),ABS(D109))/MAX(ABS(B103),ABS(C103),ABS(D103))</f>
        <v>1</v>
      </c>
      <c r="F109" s="71" t="str">
        <f>IF(E109&lt;$F$93,"PARA","CONTINUA")</f>
        <v>CONTINUA</v>
      </c>
      <c r="H109" s="47">
        <v>4</v>
      </c>
      <c r="I109" s="78">
        <v>-1</v>
      </c>
      <c r="J109" s="48">
        <v>0</v>
      </c>
      <c r="K109" s="48">
        <v>0</v>
      </c>
      <c r="L109" s="49">
        <v>1</v>
      </c>
    </row>
    <row r="110" spans="1:12" ht="15.75" x14ac:dyDescent="0.25">
      <c r="A110" s="70">
        <v>2</v>
      </c>
      <c r="B110" s="66">
        <f t="shared" ref="B110:D110" si="18">PRODUCT(B104-B103,-1)</f>
        <v>-7.8125E-2</v>
      </c>
      <c r="C110" s="66">
        <f t="shared" si="18"/>
        <v>-0.1015625</v>
      </c>
      <c r="D110" s="66">
        <f t="shared" si="18"/>
        <v>-0.1083984375</v>
      </c>
      <c r="E110" s="66">
        <f t="shared" ref="E110:E112" si="19">MAX(ABS(B110),ABS(C110),ABS(D110))/MAX(ABS(B104),ABS(C104),ABS(D104))</f>
        <v>0.24832214765100671</v>
      </c>
      <c r="F110" s="71" t="str">
        <f t="shared" ref="F110:F111" si="20">IF(E110&lt;$F$93,"PARA","CONTINUA")</f>
        <v>CONTINUA</v>
      </c>
      <c r="H110" s="50">
        <v>-1</v>
      </c>
      <c r="I110" s="46">
        <v>4</v>
      </c>
      <c r="J110" s="46">
        <v>-1</v>
      </c>
      <c r="K110" s="46">
        <v>0</v>
      </c>
      <c r="L110" s="51">
        <v>1</v>
      </c>
    </row>
    <row r="111" spans="1:12" ht="15.75" x14ac:dyDescent="0.25">
      <c r="A111" s="70">
        <v>3</v>
      </c>
      <c r="B111" s="66">
        <f t="shared" ref="B111:D111" si="21">PRODUCT(B105-B104,-1)</f>
        <v>-2.5390625E-2</v>
      </c>
      <c r="C111" s="66">
        <f t="shared" si="21"/>
        <v>-3.3447265625E-2</v>
      </c>
      <c r="D111" s="66">
        <f t="shared" si="21"/>
        <v>-1.513671875E-2</v>
      </c>
      <c r="E111" s="66">
        <f t="shared" si="19"/>
        <v>7.4054054054054061E-2</v>
      </c>
      <c r="F111" s="71" t="str">
        <f t="shared" si="20"/>
        <v>CONTINUA</v>
      </c>
      <c r="H111" s="50">
        <v>0</v>
      </c>
      <c r="I111" s="46">
        <v>-1</v>
      </c>
      <c r="J111" s="46">
        <v>4</v>
      </c>
      <c r="K111" s="46">
        <v>-1</v>
      </c>
      <c r="L111" s="51">
        <v>1</v>
      </c>
    </row>
    <row r="112" spans="1:12" ht="16.5" thickBot="1" x14ac:dyDescent="0.3">
      <c r="A112" s="72">
        <v>4</v>
      </c>
      <c r="B112" s="73">
        <f t="shared" ref="B112:D112" si="22">PRODUCT(B106-B105,-1)</f>
        <v>-8.36181640625E-3</v>
      </c>
      <c r="C112" s="73">
        <f t="shared" si="22"/>
        <v>-5.8746337890625E-3</v>
      </c>
      <c r="D112" s="73">
        <f t="shared" si="22"/>
        <v>-2.414703369140625E-3</v>
      </c>
      <c r="E112" s="73">
        <f t="shared" si="19"/>
        <v>1.8415061369536179E-2</v>
      </c>
      <c r="F112" s="74" t="str">
        <f>IF(E112&lt;$F$93,"PARA","CONTINUA")</f>
        <v>PARA</v>
      </c>
      <c r="H112" s="52">
        <v>0</v>
      </c>
      <c r="I112" s="53">
        <v>0</v>
      </c>
      <c r="J112" s="53">
        <v>-1</v>
      </c>
      <c r="K112" s="53">
        <v>4</v>
      </c>
      <c r="L112" s="54">
        <v>1</v>
      </c>
    </row>
  </sheetData>
  <mergeCells count="24">
    <mergeCell ref="A85:D85"/>
    <mergeCell ref="E85:F85"/>
    <mergeCell ref="A92:E92"/>
    <mergeCell ref="F100:G100"/>
    <mergeCell ref="A107:E107"/>
    <mergeCell ref="A100:E100"/>
    <mergeCell ref="A72:D72"/>
    <mergeCell ref="E72:F72"/>
    <mergeCell ref="A78:E78"/>
    <mergeCell ref="A43:D43"/>
    <mergeCell ref="E43:F43"/>
    <mergeCell ref="A50:E50"/>
    <mergeCell ref="A59:D59"/>
    <mergeCell ref="E59:F59"/>
    <mergeCell ref="A65:E65"/>
    <mergeCell ref="A35:E35"/>
    <mergeCell ref="A28:D28"/>
    <mergeCell ref="E28:F28"/>
    <mergeCell ref="A2:D2"/>
    <mergeCell ref="A8:E8"/>
    <mergeCell ref="A15:D15"/>
    <mergeCell ref="A21:E21"/>
    <mergeCell ref="E15:F15"/>
    <mergeCell ref="E2:F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METODOS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 Neves</cp:lastModifiedBy>
  <dcterms:modified xsi:type="dcterms:W3CDTF">2021-03-31T22:50:49Z</dcterms:modified>
</cp:coreProperties>
</file>