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eu Drive\Faculdade\2021\2Semestre\Otimização linear\"/>
    </mc:Choice>
  </mc:AlternateContent>
  <xr:revisionPtr revIDLastSave="0" documentId="8_{17F0D74A-6209-4B0E-B658-E543FD6A40D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ista 01" sheetId="1" r:id="rId1"/>
    <sheet name="Lista 02" sheetId="5" r:id="rId2"/>
    <sheet name="__Solver__" sheetId="3" state="hidden" r:id="rId3"/>
    <sheet name="__Solver___conflict1694735961" sheetId="4" state="hidden" r:id="rId4"/>
  </sheets>
  <definedNames>
    <definedName name="solver_adj" localSheetId="0" hidden="1">'Lista 01'!$B$138:$D$138</definedName>
    <definedName name="solver_adj" localSheetId="1" hidden="1">'Lista 02'!$B$140:$C$140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50</definedName>
    <definedName name="solver_itr" localSheetId="1" hidden="1">50</definedName>
    <definedName name="solver_lhs1" localSheetId="0" hidden="1">'Lista 01'!$E$131:$E$133</definedName>
    <definedName name="solver_lhs1" localSheetId="1" hidden="1">'Lista 02'!$E$133:$E$135</definedName>
    <definedName name="solver_lhs2" localSheetId="0" hidden="1">'Lista 01'!$E$151</definedName>
    <definedName name="solver_lhs2" localSheetId="1" hidden="1">'Lista 02'!$E$136</definedName>
    <definedName name="solver_lhs3" localSheetId="0" hidden="1">'Lista 01'!$B$28:$C$28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'Lista 01'!$B$139</definedName>
    <definedName name="solver_opt" localSheetId="1" hidden="1">'Lista 02'!$B$141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2</definedName>
    <definedName name="solver_rel3" localSheetId="0" hidden="1">3</definedName>
    <definedName name="solver_rhs1" localSheetId="0" hidden="1">'Lista 01'!$F$131:$F$133</definedName>
    <definedName name="solver_rhs1" localSheetId="1" hidden="1">'Lista 02'!$F$133:$F$135</definedName>
    <definedName name="solver_rhs2" localSheetId="0" hidden="1">'Lista 01'!$F$151</definedName>
    <definedName name="solver_rhs2" localSheetId="1" hidden="1">'Lista 02'!$F$136</definedName>
    <definedName name="solver_rhs3" localSheetId="0" hidden="1">'Lista 01'!$F$28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1</definedName>
    <definedName name="solver_sho" localSheetId="1" hidden="1">1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B70" i="5" l="1"/>
  <c r="E115" i="5"/>
  <c r="E116" i="5"/>
  <c r="E117" i="5"/>
  <c r="E133" i="5"/>
  <c r="E134" i="5"/>
  <c r="E135" i="5"/>
  <c r="E136" i="5"/>
  <c r="B139" i="1"/>
  <c r="E133" i="1"/>
  <c r="E132" i="1"/>
  <c r="E131" i="1"/>
  <c r="B157" i="1"/>
  <c r="E151" i="1"/>
  <c r="E150" i="1"/>
  <c r="E149" i="1"/>
  <c r="B141" i="5"/>
  <c r="B123" i="5" l="1"/>
  <c r="E97" i="5" l="1"/>
  <c r="E98" i="5"/>
  <c r="E99" i="5"/>
  <c r="E81" i="5"/>
  <c r="B87" i="5"/>
  <c r="E79" i="5"/>
  <c r="E80" i="5"/>
  <c r="B105" i="5"/>
  <c r="F63" i="5"/>
  <c r="F64" i="5"/>
  <c r="F62" i="5"/>
  <c r="E46" i="5"/>
  <c r="E45" i="5"/>
  <c r="E44" i="5"/>
  <c r="B52" i="5"/>
  <c r="E27" i="5"/>
  <c r="E28" i="5"/>
  <c r="B34" i="5"/>
  <c r="E26" i="5"/>
  <c r="E9" i="5"/>
  <c r="B16" i="5"/>
  <c r="E8" i="5"/>
  <c r="B122" i="1"/>
  <c r="E116" i="1"/>
  <c r="E115" i="1"/>
  <c r="E114" i="1"/>
  <c r="E98" i="1"/>
  <c r="B104" i="1"/>
  <c r="E97" i="1"/>
  <c r="E96" i="1"/>
  <c r="E81" i="1"/>
  <c r="E80" i="1"/>
  <c r="E79" i="1"/>
  <c r="B87" i="1"/>
  <c r="E64" i="1"/>
  <c r="E63" i="1"/>
  <c r="B70" i="1"/>
  <c r="E62" i="1"/>
  <c r="E26" i="1"/>
  <c r="B34" i="1"/>
  <c r="E27" i="1"/>
  <c r="B53" i="1"/>
  <c r="E47" i="1"/>
  <c r="E46" i="1"/>
  <c r="E45" i="1"/>
  <c r="B16" i="1" l="1"/>
  <c r="A2" i="3" s="1"/>
  <c r="E8" i="1"/>
  <c r="A7" i="3" s="1"/>
  <c r="E9" i="1"/>
  <c r="A8" i="3" s="1"/>
  <c r="A3" i="3"/>
</calcChain>
</file>

<file path=xl/sharedStrings.xml><?xml version="1.0" encoding="utf-8"?>
<sst xmlns="http://schemas.openxmlformats.org/spreadsheetml/2006/main" count="369" uniqueCount="28">
  <si>
    <t>Função Objetivo</t>
  </si>
  <si>
    <t>Restrições</t>
  </si>
  <si>
    <t>x1</t>
  </si>
  <si>
    <t>x2</t>
  </si>
  <si>
    <t>x3</t>
  </si>
  <si>
    <t>LEE</t>
  </si>
  <si>
    <t>LDE</t>
  </si>
  <si>
    <t>Coeficientes</t>
  </si>
  <si>
    <t>Linha 1</t>
  </si>
  <si>
    <t>Linha 2</t>
  </si>
  <si>
    <t>Linha 3</t>
  </si>
  <si>
    <t>Linha 4</t>
  </si>
  <si>
    <t>Resultados</t>
  </si>
  <si>
    <t>X1</t>
  </si>
  <si>
    <t>Valor de Variável</t>
  </si>
  <si>
    <t>z=</t>
  </si>
  <si>
    <t>20217251629934528629</t>
  </si>
  <si>
    <t>ck7ucmbccHCxXmu3</t>
  </si>
  <si>
    <t>Lzs=</t>
  </si>
  <si>
    <t>U0UHRVNdUlJPeW9IdFxZA01bB0VSQVJPUnhzVGhBRR1TXAJZUF1OU095</t>
  </si>
  <si>
    <t>Ulo=</t>
  </si>
  <si>
    <t>x4</t>
  </si>
  <si>
    <t>1.1</t>
  </si>
  <si>
    <t>1.2</t>
  </si>
  <si>
    <t>1.3</t>
  </si>
  <si>
    <t>1.4</t>
  </si>
  <si>
    <t>1.5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</si>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</sst>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2"/>
      <color rgb="FFFFFF00"/>
      <name val="Arial"/>
      <family val="2"/>
      <scheme val="minor"/>
    </font>
    <font>
      <b/>
      <sz val="14"/>
      <color rgb="FFFFFF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rgb="FFFFFF00"/>
      <name val="Arial"/>
      <family val="2"/>
    </font>
    <font>
      <b/>
      <sz val="11"/>
      <color theme="2"/>
      <name val="Calibri"/>
      <family val="2"/>
    </font>
    <font>
      <sz val="9"/>
      <color theme="2"/>
      <name val="Calibri"/>
      <family val="2"/>
    </font>
    <font>
      <sz val="11"/>
      <color theme="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D0D0D"/>
        <bgColor rgb="FF0D0D0D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6A6A6"/>
      </patternFill>
    </fill>
    <fill>
      <patternFill patternType="solid">
        <fgColor theme="1"/>
        <bgColor rgb="FFE26B0A"/>
      </patternFill>
    </fill>
    <fill>
      <patternFill patternType="solid">
        <fgColor theme="1"/>
        <bgColor rgb="FF76933C"/>
      </patternFill>
    </fill>
    <fill>
      <patternFill patternType="solid">
        <fgColor theme="1"/>
        <bgColor rgb="FFB1A0C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4" fillId="2" borderId="2" xfId="0" applyFont="1" applyFill="1" applyBorder="1" applyAlignment="1"/>
    <xf numFmtId="0" fontId="2" fillId="0" borderId="4" xfId="0" applyFont="1" applyBorder="1" applyAlignment="1">
      <alignment horizontal="right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/>
    <xf numFmtId="0" fontId="0" fillId="3" borderId="0" xfId="0" applyFont="1" applyFill="1" applyAlignment="1"/>
    <xf numFmtId="0" fontId="2" fillId="3" borderId="0" xfId="0" applyFont="1" applyFill="1" applyAlignment="1"/>
    <xf numFmtId="0" fontId="7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3" fillId="0" borderId="0" xfId="0" applyFont="1" applyFill="1" applyAlignment="1"/>
    <xf numFmtId="0" fontId="2" fillId="0" borderId="1" xfId="0" applyFont="1" applyFill="1" applyBorder="1" applyAlignment="1"/>
    <xf numFmtId="0" fontId="2" fillId="0" borderId="4" xfId="0" applyFont="1" applyFill="1" applyBorder="1" applyAlignment="1">
      <alignment horizontal="right"/>
    </xf>
    <xf numFmtId="0" fontId="5" fillId="0" borderId="3" xfId="0" applyFont="1" applyFill="1" applyBorder="1" applyAlignment="1"/>
    <xf numFmtId="0" fontId="2" fillId="0" borderId="3" xfId="0" applyFont="1" applyFill="1" applyBorder="1" applyAlignment="1">
      <alignment horizontal="right"/>
    </xf>
    <xf numFmtId="0" fontId="1" fillId="0" borderId="0" xfId="0" applyFont="1" applyFill="1" applyAlignment="1"/>
    <xf numFmtId="0" fontId="12" fillId="4" borderId="2" xfId="0" applyFont="1" applyFill="1" applyBorder="1" applyAlignment="1"/>
    <xf numFmtId="0" fontId="4" fillId="4" borderId="2" xfId="0" applyFont="1" applyFill="1" applyBorder="1" applyAlignment="1"/>
    <xf numFmtId="0" fontId="13" fillId="4" borderId="3" xfId="0" applyFont="1" applyFill="1" applyBorder="1" applyAlignment="1"/>
    <xf numFmtId="0" fontId="14" fillId="4" borderId="3" xfId="0" applyFont="1" applyFill="1" applyBorder="1" applyAlignment="1">
      <alignment horizontal="right"/>
    </xf>
    <xf numFmtId="0" fontId="14" fillId="4" borderId="3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2" fillId="0" borderId="9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5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0" fillId="0" borderId="9" xfId="0" applyFont="1" applyFill="1" applyBorder="1" applyAlignment="1"/>
    <xf numFmtId="0" fontId="14" fillId="4" borderId="11" xfId="0" applyFont="1" applyFill="1" applyBorder="1" applyAlignment="1"/>
    <xf numFmtId="0" fontId="14" fillId="0" borderId="11" xfId="0" applyFont="1" applyFill="1" applyBorder="1" applyAlignment="1"/>
    <xf numFmtId="0" fontId="13" fillId="4" borderId="11" xfId="0" applyFont="1" applyFill="1" applyBorder="1" applyAlignment="1"/>
    <xf numFmtId="0" fontId="14" fillId="4" borderId="12" xfId="0" applyFont="1" applyFill="1" applyBorder="1" applyAlignment="1">
      <alignment horizontal="right"/>
    </xf>
    <xf numFmtId="0" fontId="2" fillId="0" borderId="13" xfId="0" applyFont="1" applyFill="1" applyBorder="1" applyAlignment="1">
      <alignment horizontal="right"/>
    </xf>
    <xf numFmtId="0" fontId="2" fillId="0" borderId="14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Fill="1" applyBorder="1" applyAlignment="1"/>
    <xf numFmtId="0" fontId="12" fillId="5" borderId="2" xfId="0" applyFont="1" applyFill="1" applyBorder="1" applyAlignment="1"/>
    <xf numFmtId="0" fontId="12" fillId="6" borderId="2" xfId="0" applyFont="1" applyFill="1" applyBorder="1" applyAlignment="1"/>
    <xf numFmtId="0" fontId="12" fillId="7" borderId="2" xfId="0" applyFont="1" applyFill="1" applyBorder="1" applyAlignment="1"/>
    <xf numFmtId="0" fontId="12" fillId="8" borderId="2" xfId="0" applyFont="1" applyFill="1" applyBorder="1" applyAlignment="1"/>
    <xf numFmtId="0" fontId="3" fillId="5" borderId="2" xfId="0" applyFont="1" applyFill="1" applyBorder="1" applyAlignment="1"/>
    <xf numFmtId="0" fontId="14" fillId="3" borderId="0" xfId="0" applyFont="1" applyFill="1" applyAlignment="1"/>
    <xf numFmtId="0" fontId="10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 applyAlignment="1"/>
    <xf numFmtId="0" fontId="7" fillId="0" borderId="0" xfId="0" applyFont="1" applyFill="1" applyAlignment="1"/>
    <xf numFmtId="0" fontId="1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G1360"/>
  <sheetViews>
    <sheetView tabSelected="1" workbookViewId="0">
      <selection activeCell="D157" sqref="D157"/>
    </sheetView>
  </sheetViews>
  <sheetFormatPr defaultColWidth="14.42578125" defaultRowHeight="15.75" customHeight="1" x14ac:dyDescent="0.2"/>
  <cols>
    <col min="1" max="16384" width="14.42578125" style="13"/>
  </cols>
  <sheetData>
    <row r="1" spans="1:11" ht="15.75" customHeight="1" x14ac:dyDescent="0.25">
      <c r="A1" s="30">
        <v>1</v>
      </c>
      <c r="B1" s="31"/>
      <c r="C1" s="31"/>
      <c r="D1" s="31"/>
      <c r="E1" s="32"/>
      <c r="F1" s="32"/>
      <c r="G1" s="33"/>
    </row>
    <row r="2" spans="1:11" ht="15.75" customHeight="1" x14ac:dyDescent="0.25">
      <c r="A2" s="34"/>
      <c r="B2" s="35" t="s">
        <v>0</v>
      </c>
      <c r="C2" s="36"/>
      <c r="D2" s="37"/>
      <c r="E2" s="36"/>
      <c r="F2" s="36"/>
      <c r="G2" s="38"/>
    </row>
    <row r="3" spans="1:11" ht="15.75" customHeight="1" x14ac:dyDescent="0.25">
      <c r="A3" s="39"/>
      <c r="B3" s="26" t="s">
        <v>2</v>
      </c>
      <c r="C3" s="26" t="s">
        <v>3</v>
      </c>
      <c r="D3" s="26" t="s">
        <v>4</v>
      </c>
      <c r="E3" s="36"/>
      <c r="F3" s="36"/>
      <c r="G3" s="38"/>
    </row>
    <row r="4" spans="1:11" ht="15.75" customHeight="1" x14ac:dyDescent="0.25">
      <c r="A4" s="40" t="s">
        <v>7</v>
      </c>
      <c r="B4" s="21">
        <v>5</v>
      </c>
      <c r="C4" s="21">
        <v>2</v>
      </c>
      <c r="D4" s="21"/>
      <c r="E4" s="36"/>
      <c r="F4" s="36"/>
      <c r="G4" s="38"/>
    </row>
    <row r="5" spans="1:11" ht="15.75" customHeight="1" x14ac:dyDescent="0.2">
      <c r="A5" s="41"/>
      <c r="B5" s="36"/>
      <c r="C5" s="36"/>
      <c r="D5" s="36"/>
      <c r="E5" s="36"/>
      <c r="F5" s="36"/>
      <c r="G5" s="38"/>
    </row>
    <row r="6" spans="1:11" ht="15.75" customHeight="1" x14ac:dyDescent="0.25">
      <c r="A6" s="34"/>
      <c r="B6" s="35" t="s">
        <v>1</v>
      </c>
      <c r="C6" s="36"/>
      <c r="D6" s="37"/>
      <c r="E6" s="37"/>
      <c r="F6" s="37"/>
      <c r="G6" s="38"/>
    </row>
    <row r="7" spans="1:11" ht="15.75" customHeight="1" x14ac:dyDescent="0.25">
      <c r="A7" s="39"/>
      <c r="B7" s="25" t="s">
        <v>2</v>
      </c>
      <c r="C7" s="25" t="s">
        <v>3</v>
      </c>
      <c r="D7" s="25" t="s">
        <v>4</v>
      </c>
      <c r="E7" s="25" t="s">
        <v>5</v>
      </c>
      <c r="F7" s="25" t="s">
        <v>6</v>
      </c>
      <c r="G7" s="38"/>
    </row>
    <row r="8" spans="1:11" ht="15.75" customHeight="1" x14ac:dyDescent="0.25">
      <c r="A8" s="42" t="s">
        <v>8</v>
      </c>
      <c r="B8" s="21">
        <v>10</v>
      </c>
      <c r="C8" s="21">
        <v>12</v>
      </c>
      <c r="D8" s="21"/>
      <c r="E8" s="21">
        <f>(B8*$B15)+(C8*$C15)</f>
        <v>30</v>
      </c>
      <c r="F8" s="21">
        <v>60</v>
      </c>
      <c r="G8" s="38"/>
    </row>
    <row r="9" spans="1:11" ht="15.75" customHeight="1" x14ac:dyDescent="0.25">
      <c r="A9" s="42" t="s">
        <v>9</v>
      </c>
      <c r="B9" s="21">
        <v>2</v>
      </c>
      <c r="C9" s="21">
        <v>1</v>
      </c>
      <c r="D9" s="21"/>
      <c r="E9" s="21">
        <f>(B9*$B15)+(C9*$C15)</f>
        <v>6</v>
      </c>
      <c r="F9" s="21">
        <v>6</v>
      </c>
      <c r="G9" s="38"/>
    </row>
    <row r="10" spans="1:11" ht="15.75" customHeight="1" x14ac:dyDescent="0.25">
      <c r="A10" s="43"/>
      <c r="B10" s="21"/>
      <c r="C10" s="21"/>
      <c r="D10" s="21"/>
      <c r="E10" s="21"/>
      <c r="F10" s="21"/>
      <c r="G10" s="38"/>
    </row>
    <row r="11" spans="1:11" ht="15.75" customHeight="1" x14ac:dyDescent="0.25">
      <c r="A11" s="43"/>
      <c r="B11" s="21"/>
      <c r="C11" s="21"/>
      <c r="D11" s="21"/>
      <c r="E11" s="21"/>
      <c r="F11" s="21"/>
      <c r="G11" s="38"/>
      <c r="H11" s="14"/>
      <c r="I11" s="14"/>
      <c r="J11" s="14"/>
      <c r="K11" s="14"/>
    </row>
    <row r="12" spans="1:11" ht="15.75" customHeight="1" x14ac:dyDescent="0.25">
      <c r="A12" s="41"/>
      <c r="B12" s="37"/>
      <c r="C12" s="37"/>
      <c r="D12" s="36"/>
      <c r="E12" s="36"/>
      <c r="F12" s="36"/>
      <c r="G12" s="38"/>
      <c r="K12" s="14"/>
    </row>
    <row r="13" spans="1:11" ht="15.75" customHeight="1" x14ac:dyDescent="0.25">
      <c r="A13" s="34"/>
      <c r="B13" s="35" t="s">
        <v>12</v>
      </c>
      <c r="C13" s="36"/>
      <c r="D13" s="37"/>
      <c r="E13" s="36"/>
      <c r="F13" s="36"/>
      <c r="G13" s="38"/>
      <c r="K13" s="14"/>
    </row>
    <row r="14" spans="1:11" ht="15.75" customHeight="1" x14ac:dyDescent="0.25">
      <c r="A14" s="39"/>
      <c r="B14" s="25" t="s">
        <v>13</v>
      </c>
      <c r="C14" s="25" t="s">
        <v>3</v>
      </c>
      <c r="D14" s="25" t="s">
        <v>4</v>
      </c>
      <c r="E14" s="36"/>
      <c r="F14" s="36"/>
      <c r="G14" s="38"/>
      <c r="K14" s="14"/>
    </row>
    <row r="15" spans="1:11" ht="15.75" customHeight="1" x14ac:dyDescent="0.25">
      <c r="A15" s="44" t="s">
        <v>14</v>
      </c>
      <c r="B15" s="21">
        <v>3</v>
      </c>
      <c r="C15" s="21">
        <v>0</v>
      </c>
      <c r="D15" s="21"/>
      <c r="E15" s="36"/>
      <c r="F15" s="36"/>
      <c r="G15" s="38"/>
      <c r="K15" s="14"/>
    </row>
    <row r="16" spans="1:11" ht="15.75" customHeight="1" x14ac:dyDescent="0.25">
      <c r="A16" s="45" t="s">
        <v>15</v>
      </c>
      <c r="B16" s="46">
        <f>(B4*$B15)+(C4*$C15)</f>
        <v>15</v>
      </c>
      <c r="C16" s="47"/>
      <c r="D16" s="47"/>
      <c r="E16" s="48"/>
      <c r="F16" s="48"/>
      <c r="G16" s="49"/>
      <c r="K16" s="14"/>
    </row>
    <row r="17" spans="1:11" ht="15.75" customHeight="1" x14ac:dyDescent="0.25">
      <c r="A17" s="14"/>
      <c r="B17" s="14"/>
      <c r="C17" s="14"/>
      <c r="D17" s="14"/>
      <c r="K17" s="14"/>
    </row>
    <row r="18" spans="1:11" ht="15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5" x14ac:dyDescent="0.25">
      <c r="A19" s="14">
        <v>2</v>
      </c>
      <c r="B19" s="14"/>
      <c r="C19" s="14"/>
      <c r="D19" s="14"/>
      <c r="H19" s="14"/>
      <c r="I19" s="14"/>
      <c r="J19" s="14"/>
      <c r="K19" s="14"/>
    </row>
    <row r="20" spans="1:11" ht="15.75" customHeight="1" x14ac:dyDescent="0.25">
      <c r="A20" s="14"/>
      <c r="B20" s="19" t="s">
        <v>0</v>
      </c>
      <c r="D20" s="14"/>
    </row>
    <row r="21" spans="1:11" ht="15.75" customHeight="1" x14ac:dyDescent="0.25">
      <c r="A21" s="20"/>
      <c r="B21" s="25" t="s">
        <v>2</v>
      </c>
      <c r="C21" s="25" t="s">
        <v>3</v>
      </c>
      <c r="D21" s="25" t="s">
        <v>4</v>
      </c>
    </row>
    <row r="22" spans="1:11" ht="15.75" customHeight="1" x14ac:dyDescent="0.25">
      <c r="A22" s="29" t="s">
        <v>7</v>
      </c>
      <c r="B22" s="21">
        <v>8</v>
      </c>
      <c r="C22" s="21">
        <v>15</v>
      </c>
      <c r="D22" s="21"/>
    </row>
    <row r="24" spans="1:11" ht="15.75" customHeight="1" x14ac:dyDescent="0.25">
      <c r="A24" s="14"/>
      <c r="B24" s="19" t="s">
        <v>1</v>
      </c>
      <c r="D24" s="14"/>
      <c r="E24" s="14"/>
      <c r="F24" s="14"/>
    </row>
    <row r="25" spans="1:11" ht="15.75" customHeight="1" x14ac:dyDescent="0.25">
      <c r="A25" s="20"/>
      <c r="B25" s="25" t="s">
        <v>2</v>
      </c>
      <c r="C25" s="25" t="s">
        <v>3</v>
      </c>
      <c r="D25" s="25" t="s">
        <v>4</v>
      </c>
      <c r="E25" s="25" t="s">
        <v>5</v>
      </c>
      <c r="F25" s="25" t="s">
        <v>6</v>
      </c>
    </row>
    <row r="26" spans="1:11" ht="15.75" customHeight="1" x14ac:dyDescent="0.25">
      <c r="A26" s="29" t="s">
        <v>8</v>
      </c>
      <c r="B26" s="21">
        <v>3</v>
      </c>
      <c r="C26" s="21">
        <v>5</v>
      </c>
      <c r="D26" s="21"/>
      <c r="E26" s="21">
        <f>(B26*$B33)+(C26*$C33)</f>
        <v>15</v>
      </c>
      <c r="F26" s="21">
        <v>15</v>
      </c>
    </row>
    <row r="27" spans="1:11" ht="15.75" customHeight="1" x14ac:dyDescent="0.25">
      <c r="A27" s="29" t="s">
        <v>9</v>
      </c>
      <c r="B27" s="21">
        <v>5</v>
      </c>
      <c r="C27" s="21">
        <v>2</v>
      </c>
      <c r="D27" s="21"/>
      <c r="E27" s="21">
        <f>(B27*$B33)+(C27*$C33)</f>
        <v>6</v>
      </c>
      <c r="F27" s="21">
        <v>10</v>
      </c>
    </row>
    <row r="28" spans="1:11" ht="15.75" customHeight="1" x14ac:dyDescent="0.25">
      <c r="A28" s="29" t="s">
        <v>10</v>
      </c>
      <c r="B28" s="21"/>
      <c r="C28" s="21"/>
      <c r="D28" s="21"/>
      <c r="E28" s="21"/>
      <c r="F28" s="21"/>
    </row>
    <row r="29" spans="1:11" ht="15.75" customHeight="1" x14ac:dyDescent="0.25">
      <c r="A29" s="29" t="s">
        <v>11</v>
      </c>
      <c r="B29" s="21"/>
      <c r="C29" s="21"/>
      <c r="D29" s="21"/>
      <c r="E29" s="21"/>
      <c r="F29" s="21"/>
    </row>
    <row r="30" spans="1:11" ht="15.75" customHeight="1" x14ac:dyDescent="0.25">
      <c r="B30" s="14"/>
      <c r="C30" s="14"/>
    </row>
    <row r="31" spans="1:11" ht="15.75" customHeight="1" x14ac:dyDescent="0.25">
      <c r="A31" s="14"/>
      <c r="B31" s="19" t="s">
        <v>12</v>
      </c>
      <c r="D31" s="14"/>
    </row>
    <row r="32" spans="1:11" ht="15.75" customHeight="1" x14ac:dyDescent="0.25">
      <c r="A32" s="20"/>
      <c r="B32" s="25" t="s">
        <v>13</v>
      </c>
      <c r="C32" s="25" t="s">
        <v>3</v>
      </c>
      <c r="D32" s="25" t="s">
        <v>4</v>
      </c>
    </row>
    <row r="33" spans="1:6" ht="15.75" customHeight="1" x14ac:dyDescent="0.25">
      <c r="A33" s="22" t="s">
        <v>14</v>
      </c>
      <c r="B33" s="21">
        <v>0</v>
      </c>
      <c r="C33" s="21">
        <v>3</v>
      </c>
      <c r="D33" s="21"/>
    </row>
    <row r="34" spans="1:6" ht="15.75" customHeight="1" x14ac:dyDescent="0.25">
      <c r="A34" s="23" t="s">
        <v>15</v>
      </c>
      <c r="B34" s="21">
        <f>(B22*$B33)+(C22*$C33)</f>
        <v>45</v>
      </c>
      <c r="C34" s="14"/>
      <c r="D34" s="14"/>
    </row>
    <row r="38" spans="1:6" ht="15.75" customHeight="1" x14ac:dyDescent="0.25">
      <c r="A38" s="14">
        <v>3</v>
      </c>
      <c r="B38" s="14"/>
      <c r="C38" s="14"/>
      <c r="D38" s="14"/>
    </row>
    <row r="39" spans="1:6" ht="15.75" customHeight="1" x14ac:dyDescent="0.25">
      <c r="A39" s="14"/>
      <c r="B39" s="19" t="s">
        <v>0</v>
      </c>
      <c r="D39" s="14"/>
    </row>
    <row r="40" spans="1:6" ht="15.75" customHeight="1" x14ac:dyDescent="0.25">
      <c r="A40" s="20"/>
      <c r="B40" s="25" t="s">
        <v>2</v>
      </c>
      <c r="C40" s="25" t="s">
        <v>3</v>
      </c>
      <c r="D40" s="25" t="s">
        <v>4</v>
      </c>
    </row>
    <row r="41" spans="1:6" ht="15.75" customHeight="1" x14ac:dyDescent="0.25">
      <c r="A41" s="29" t="s">
        <v>7</v>
      </c>
      <c r="B41" s="21">
        <v>3</v>
      </c>
      <c r="C41" s="21">
        <v>2</v>
      </c>
      <c r="D41" s="21"/>
    </row>
    <row r="43" spans="1:6" ht="15.75" customHeight="1" x14ac:dyDescent="0.25">
      <c r="A43" s="14"/>
      <c r="B43" s="19" t="s">
        <v>1</v>
      </c>
      <c r="D43" s="14"/>
      <c r="E43" s="14"/>
      <c r="F43" s="14"/>
    </row>
    <row r="44" spans="1:6" ht="15.75" customHeight="1" x14ac:dyDescent="0.25">
      <c r="A44" s="20"/>
      <c r="B44" s="25" t="s">
        <v>2</v>
      </c>
      <c r="C44" s="25" t="s">
        <v>3</v>
      </c>
      <c r="D44" s="25" t="s">
        <v>4</v>
      </c>
      <c r="E44" s="25" t="s">
        <v>5</v>
      </c>
      <c r="F44" s="25" t="s">
        <v>6</v>
      </c>
    </row>
    <row r="45" spans="1:6" ht="15.75" customHeight="1" x14ac:dyDescent="0.25">
      <c r="A45" s="29" t="s">
        <v>8</v>
      </c>
      <c r="B45" s="21">
        <v>5</v>
      </c>
      <c r="C45" s="21">
        <v>6</v>
      </c>
      <c r="D45" s="21"/>
      <c r="E45" s="21">
        <f>(B45*$B52)+(C45*$C52)</f>
        <v>30</v>
      </c>
      <c r="F45" s="21">
        <v>30</v>
      </c>
    </row>
    <row r="46" spans="1:6" ht="15.75" customHeight="1" x14ac:dyDescent="0.25">
      <c r="A46" s="29" t="s">
        <v>9</v>
      </c>
      <c r="B46" s="21">
        <v>8</v>
      </c>
      <c r="C46" s="21">
        <v>3</v>
      </c>
      <c r="D46" s="21"/>
      <c r="E46" s="21">
        <f>(B46*$B52)+(C46*$C52)</f>
        <v>24</v>
      </c>
      <c r="F46" s="21">
        <v>24</v>
      </c>
    </row>
    <row r="47" spans="1:6" ht="15.75" customHeight="1" x14ac:dyDescent="0.25">
      <c r="A47" s="29" t="s">
        <v>10</v>
      </c>
      <c r="B47" s="21">
        <v>2</v>
      </c>
      <c r="C47" s="21">
        <v>5</v>
      </c>
      <c r="D47" s="21"/>
      <c r="E47" s="21">
        <f>(B47*$B52)+(C47*$C52)</f>
        <v>21.454545454545453</v>
      </c>
      <c r="F47" s="21">
        <v>21</v>
      </c>
    </row>
    <row r="48" spans="1:6" ht="15.75" customHeight="1" x14ac:dyDescent="0.25">
      <c r="A48" s="29" t="s">
        <v>11</v>
      </c>
      <c r="B48" s="21"/>
      <c r="C48" s="21"/>
      <c r="D48" s="21"/>
      <c r="E48" s="21"/>
      <c r="F48" s="21"/>
    </row>
    <row r="49" spans="1:6" ht="15.75" customHeight="1" x14ac:dyDescent="0.25">
      <c r="B49" s="14"/>
      <c r="C49" s="14"/>
    </row>
    <row r="50" spans="1:6" ht="15.75" customHeight="1" x14ac:dyDescent="0.25">
      <c r="A50" s="14"/>
      <c r="B50" s="19" t="s">
        <v>12</v>
      </c>
      <c r="D50" s="14"/>
    </row>
    <row r="51" spans="1:6" ht="15.75" customHeight="1" x14ac:dyDescent="0.25">
      <c r="A51" s="20"/>
      <c r="B51" s="25" t="s">
        <v>13</v>
      </c>
      <c r="C51" s="25" t="s">
        <v>3</v>
      </c>
      <c r="D51" s="25" t="s">
        <v>4</v>
      </c>
    </row>
    <row r="52" spans="1:6" ht="15.75" customHeight="1" x14ac:dyDescent="0.25">
      <c r="A52" s="27" t="s">
        <v>14</v>
      </c>
      <c r="B52" s="21">
        <v>1.6363636363636362</v>
      </c>
      <c r="C52" s="21">
        <v>3.6363636363636362</v>
      </c>
      <c r="D52" s="21"/>
    </row>
    <row r="53" spans="1:6" ht="15.75" customHeight="1" x14ac:dyDescent="0.25">
      <c r="A53" s="28" t="s">
        <v>15</v>
      </c>
      <c r="B53" s="21">
        <f>(B41*$B52)+(C41*$C52)</f>
        <v>12.18181818181818</v>
      </c>
      <c r="C53" s="14"/>
      <c r="D53" s="14"/>
    </row>
    <row r="55" spans="1:6" ht="15.75" customHeight="1" x14ac:dyDescent="0.25">
      <c r="A55" s="14">
        <v>4</v>
      </c>
      <c r="B55" s="14"/>
      <c r="C55" s="14"/>
      <c r="D55" s="14"/>
    </row>
    <row r="56" spans="1:6" ht="15.75" customHeight="1" x14ac:dyDescent="0.25">
      <c r="A56" s="14"/>
      <c r="B56" s="19" t="s">
        <v>0</v>
      </c>
      <c r="D56" s="14"/>
    </row>
    <row r="57" spans="1:6" ht="15.75" customHeight="1" x14ac:dyDescent="0.25">
      <c r="A57" s="20"/>
      <c r="B57" s="26" t="s">
        <v>2</v>
      </c>
      <c r="C57" s="26" t="s">
        <v>3</v>
      </c>
      <c r="D57" s="26" t="s">
        <v>4</v>
      </c>
    </row>
    <row r="58" spans="1:6" ht="15.75" customHeight="1" x14ac:dyDescent="0.25">
      <c r="A58" s="29" t="s">
        <v>7</v>
      </c>
      <c r="B58" s="21">
        <v>3</v>
      </c>
      <c r="C58" s="21">
        <v>5</v>
      </c>
      <c r="D58" s="21">
        <v>4</v>
      </c>
    </row>
    <row r="60" spans="1:6" ht="15.75" customHeight="1" x14ac:dyDescent="0.25">
      <c r="A60" s="14"/>
      <c r="B60" s="19" t="s">
        <v>1</v>
      </c>
      <c r="D60" s="14"/>
      <c r="E60" s="14"/>
      <c r="F60" s="14"/>
    </row>
    <row r="61" spans="1:6" ht="15.75" customHeight="1" x14ac:dyDescent="0.25">
      <c r="A61" s="20"/>
      <c r="B61" s="25" t="s">
        <v>2</v>
      </c>
      <c r="C61" s="25" t="s">
        <v>3</v>
      </c>
      <c r="D61" s="25" t="s">
        <v>4</v>
      </c>
      <c r="E61" s="25" t="s">
        <v>5</v>
      </c>
      <c r="F61" s="25" t="s">
        <v>6</v>
      </c>
    </row>
    <row r="62" spans="1:6" ht="15.75" customHeight="1" x14ac:dyDescent="0.25">
      <c r="A62" s="29" t="s">
        <v>8</v>
      </c>
      <c r="B62" s="21">
        <v>2</v>
      </c>
      <c r="C62" s="21">
        <v>3</v>
      </c>
      <c r="D62" s="21">
        <v>2</v>
      </c>
      <c r="E62" s="21">
        <f>(B62*$B69)+(C62*$C69)+(D62*$D69)</f>
        <v>19</v>
      </c>
      <c r="F62" s="21">
        <v>19</v>
      </c>
    </row>
    <row r="63" spans="1:6" ht="15.75" customHeight="1" x14ac:dyDescent="0.25">
      <c r="A63" s="29" t="s">
        <v>9</v>
      </c>
      <c r="B63" s="21">
        <v>5</v>
      </c>
      <c r="C63" s="21">
        <v>4</v>
      </c>
      <c r="D63" s="21">
        <v>1</v>
      </c>
      <c r="E63" s="21">
        <f>(B63*$B69)+(C63*$C69)+(D63*$D69)</f>
        <v>24.777777777777775</v>
      </c>
      <c r="F63" s="21">
        <v>24.78</v>
      </c>
    </row>
    <row r="64" spans="1:6" ht="15.75" customHeight="1" x14ac:dyDescent="0.25">
      <c r="A64" s="29" t="s">
        <v>10</v>
      </c>
      <c r="B64" s="21">
        <v>3</v>
      </c>
      <c r="C64" s="21">
        <v>3</v>
      </c>
      <c r="D64" s="21">
        <v>5</v>
      </c>
      <c r="E64" s="21">
        <f>(B64*$B69)+(C64*$C69)+(D64*$D69)</f>
        <v>20</v>
      </c>
      <c r="F64" s="21">
        <v>20</v>
      </c>
    </row>
    <row r="65" spans="1:6" ht="15.75" customHeight="1" x14ac:dyDescent="0.25">
      <c r="A65" s="29" t="s">
        <v>11</v>
      </c>
      <c r="B65" s="21"/>
      <c r="C65" s="21"/>
      <c r="D65" s="21"/>
      <c r="E65" s="21"/>
      <c r="F65" s="21"/>
    </row>
    <row r="66" spans="1:6" ht="15.75" customHeight="1" x14ac:dyDescent="0.25">
      <c r="B66" s="14"/>
      <c r="C66" s="14"/>
    </row>
    <row r="67" spans="1:6" ht="15.75" customHeight="1" x14ac:dyDescent="0.25">
      <c r="A67" s="14"/>
      <c r="B67" s="19" t="s">
        <v>12</v>
      </c>
      <c r="D67" s="14"/>
    </row>
    <row r="68" spans="1:6" ht="15.75" customHeight="1" x14ac:dyDescent="0.25">
      <c r="A68" s="20"/>
      <c r="B68" s="25" t="s">
        <v>13</v>
      </c>
      <c r="C68" s="25" t="s">
        <v>3</v>
      </c>
      <c r="D68" s="25" t="s">
        <v>4</v>
      </c>
    </row>
    <row r="69" spans="1:6" ht="15.75" customHeight="1" x14ac:dyDescent="0.25">
      <c r="A69" s="27" t="s">
        <v>14</v>
      </c>
      <c r="B69" s="21">
        <v>0</v>
      </c>
      <c r="C69" s="21">
        <v>6.1111111111111107</v>
      </c>
      <c r="D69" s="21">
        <v>0.33333333333333337</v>
      </c>
    </row>
    <row r="70" spans="1:6" ht="15.75" customHeight="1" x14ac:dyDescent="0.25">
      <c r="A70" s="28" t="s">
        <v>15</v>
      </c>
      <c r="B70" s="21">
        <f>(B58*$B69)+(C58*$C69)+(D58*$D69)</f>
        <v>31.888888888888886</v>
      </c>
      <c r="C70" s="14"/>
      <c r="D70" s="14"/>
    </row>
    <row r="72" spans="1:6" ht="15.75" customHeight="1" x14ac:dyDescent="0.25">
      <c r="A72" s="14">
        <v>5</v>
      </c>
      <c r="B72" s="14"/>
      <c r="C72" s="14"/>
      <c r="D72" s="14"/>
    </row>
    <row r="73" spans="1:6" ht="15.75" customHeight="1" x14ac:dyDescent="0.25">
      <c r="A73" s="14"/>
      <c r="B73" s="19" t="s">
        <v>0</v>
      </c>
      <c r="D73" s="14"/>
    </row>
    <row r="74" spans="1:6" ht="15.75" customHeight="1" x14ac:dyDescent="0.25">
      <c r="A74" s="20"/>
      <c r="B74" s="25" t="s">
        <v>2</v>
      </c>
      <c r="C74" s="25" t="s">
        <v>3</v>
      </c>
      <c r="D74" s="25" t="s">
        <v>4</v>
      </c>
    </row>
    <row r="75" spans="1:6" ht="15.75" customHeight="1" x14ac:dyDescent="0.25">
      <c r="A75" s="29" t="s">
        <v>7</v>
      </c>
      <c r="B75" s="21">
        <v>5</v>
      </c>
      <c r="C75" s="21">
        <v>2</v>
      </c>
      <c r="D75" s="21"/>
    </row>
    <row r="77" spans="1:6" ht="15.75" customHeight="1" x14ac:dyDescent="0.25">
      <c r="A77" s="14"/>
      <c r="B77" s="19" t="s">
        <v>1</v>
      </c>
      <c r="D77" s="14"/>
      <c r="E77" s="14"/>
      <c r="F77" s="14"/>
    </row>
    <row r="78" spans="1:6" ht="15.75" customHeight="1" x14ac:dyDescent="0.25">
      <c r="A78" s="20"/>
      <c r="B78" s="25" t="s">
        <v>2</v>
      </c>
      <c r="C78" s="25" t="s">
        <v>3</v>
      </c>
      <c r="D78" s="25" t="s">
        <v>4</v>
      </c>
      <c r="E78" s="25" t="s">
        <v>5</v>
      </c>
      <c r="F78" s="25" t="s">
        <v>6</v>
      </c>
    </row>
    <row r="79" spans="1:6" ht="15.75" customHeight="1" x14ac:dyDescent="0.25">
      <c r="A79" s="29" t="s">
        <v>8</v>
      </c>
      <c r="B79" s="21">
        <v>1</v>
      </c>
      <c r="C79" s="21">
        <v>2</v>
      </c>
      <c r="D79" s="21"/>
      <c r="E79" s="21">
        <f>(B79*$B86)+(C79*$C86)</f>
        <v>5</v>
      </c>
      <c r="F79" s="21">
        <v>9</v>
      </c>
    </row>
    <row r="80" spans="1:6" ht="15.75" customHeight="1" x14ac:dyDescent="0.25">
      <c r="A80" s="29" t="s">
        <v>9</v>
      </c>
      <c r="B80" s="21">
        <v>1</v>
      </c>
      <c r="C80" s="21">
        <v>3</v>
      </c>
      <c r="D80" s="21"/>
      <c r="E80" s="21">
        <f>(B80*$B86)+(C80*$C86)</f>
        <v>6</v>
      </c>
      <c r="F80" s="21">
        <v>6</v>
      </c>
    </row>
    <row r="81" spans="1:6" ht="15.75" customHeight="1" x14ac:dyDescent="0.25">
      <c r="A81" s="29" t="s">
        <v>10</v>
      </c>
      <c r="B81" s="21">
        <v>1</v>
      </c>
      <c r="C81" s="21"/>
      <c r="D81" s="21"/>
      <c r="E81" s="21">
        <f>(B81*$B86)</f>
        <v>3</v>
      </c>
      <c r="F81" s="21">
        <v>3</v>
      </c>
    </row>
    <row r="82" spans="1:6" ht="15.75" customHeight="1" x14ac:dyDescent="0.25">
      <c r="A82" s="29" t="s">
        <v>11</v>
      </c>
      <c r="B82" s="21"/>
      <c r="C82" s="21"/>
      <c r="D82" s="21"/>
      <c r="E82" s="21"/>
      <c r="F82" s="21"/>
    </row>
    <row r="83" spans="1:6" ht="15.75" customHeight="1" x14ac:dyDescent="0.25">
      <c r="B83" s="14"/>
      <c r="C83" s="14"/>
    </row>
    <row r="84" spans="1:6" ht="15.75" customHeight="1" x14ac:dyDescent="0.25">
      <c r="A84" s="14"/>
      <c r="B84" s="19" t="s">
        <v>12</v>
      </c>
      <c r="D84" s="14"/>
    </row>
    <row r="85" spans="1:6" ht="15.75" customHeight="1" x14ac:dyDescent="0.25">
      <c r="A85" s="20"/>
      <c r="B85" s="25" t="s">
        <v>13</v>
      </c>
      <c r="C85" s="25" t="s">
        <v>3</v>
      </c>
      <c r="D85" s="25" t="s">
        <v>4</v>
      </c>
    </row>
    <row r="86" spans="1:6" ht="15.75" customHeight="1" x14ac:dyDescent="0.25">
      <c r="A86" s="27" t="s">
        <v>14</v>
      </c>
      <c r="B86" s="21">
        <v>3</v>
      </c>
      <c r="C86" s="21">
        <v>1</v>
      </c>
      <c r="D86" s="21"/>
    </row>
    <row r="87" spans="1:6" ht="15.75" customHeight="1" x14ac:dyDescent="0.25">
      <c r="A87" s="28" t="s">
        <v>15</v>
      </c>
      <c r="B87" s="21">
        <f>(B75*$B86)+(C75*$C86)</f>
        <v>17</v>
      </c>
      <c r="C87" s="14"/>
      <c r="D87" s="14"/>
    </row>
    <row r="89" spans="1:6" ht="15.75" customHeight="1" x14ac:dyDescent="0.25">
      <c r="A89" s="14">
        <v>6</v>
      </c>
      <c r="B89" s="14"/>
      <c r="C89" s="14"/>
      <c r="D89" s="14"/>
    </row>
    <row r="90" spans="1:6" ht="15.75" customHeight="1" x14ac:dyDescent="0.25">
      <c r="A90" s="14"/>
      <c r="B90" s="19" t="s">
        <v>0</v>
      </c>
      <c r="D90" s="14"/>
    </row>
    <row r="91" spans="1:6" ht="15.75" customHeight="1" x14ac:dyDescent="0.25">
      <c r="A91" s="20"/>
      <c r="B91" s="25" t="s">
        <v>2</v>
      </c>
      <c r="C91" s="25" t="s">
        <v>3</v>
      </c>
      <c r="D91" s="25" t="s">
        <v>4</v>
      </c>
    </row>
    <row r="92" spans="1:6" ht="15.75" customHeight="1" x14ac:dyDescent="0.25">
      <c r="A92" s="29" t="s">
        <v>7</v>
      </c>
      <c r="B92" s="21">
        <v>4</v>
      </c>
      <c r="C92" s="21">
        <v>3</v>
      </c>
      <c r="D92" s="21"/>
    </row>
    <row r="94" spans="1:6" ht="15.75" customHeight="1" x14ac:dyDescent="0.25">
      <c r="A94" s="14"/>
      <c r="B94" s="19" t="s">
        <v>1</v>
      </c>
      <c r="D94" s="14"/>
      <c r="E94" s="14"/>
      <c r="F94" s="14"/>
    </row>
    <row r="95" spans="1:6" ht="15.75" customHeight="1" x14ac:dyDescent="0.25">
      <c r="A95" s="20"/>
      <c r="B95" s="25" t="s">
        <v>2</v>
      </c>
      <c r="C95" s="25" t="s">
        <v>3</v>
      </c>
      <c r="D95" s="25" t="s">
        <v>4</v>
      </c>
      <c r="E95" s="25" t="s">
        <v>5</v>
      </c>
      <c r="F95" s="25" t="s">
        <v>6</v>
      </c>
    </row>
    <row r="96" spans="1:6" ht="15.75" customHeight="1" x14ac:dyDescent="0.25">
      <c r="A96" s="29" t="s">
        <v>8</v>
      </c>
      <c r="B96" s="21">
        <v>3</v>
      </c>
      <c r="C96" s="21">
        <v>2</v>
      </c>
      <c r="D96" s="21"/>
      <c r="E96" s="21">
        <f>(B96*$B103)+(C96*$C103)</f>
        <v>15</v>
      </c>
      <c r="F96" s="21">
        <v>15</v>
      </c>
    </row>
    <row r="97" spans="1:6" ht="15.75" customHeight="1" x14ac:dyDescent="0.25">
      <c r="A97" s="29" t="s">
        <v>9</v>
      </c>
      <c r="B97" s="21">
        <v>2</v>
      </c>
      <c r="C97" s="21">
        <v>1</v>
      </c>
      <c r="D97" s="21"/>
      <c r="E97" s="21">
        <f>(B97*$B103)+(C97*$C103)</f>
        <v>7.5</v>
      </c>
      <c r="F97" s="21">
        <v>8</v>
      </c>
    </row>
    <row r="98" spans="1:6" ht="15.75" customHeight="1" x14ac:dyDescent="0.25">
      <c r="A98" s="29" t="s">
        <v>10</v>
      </c>
      <c r="B98" s="21">
        <v>1</v>
      </c>
      <c r="C98" s="21"/>
      <c r="D98" s="21"/>
      <c r="E98" s="21">
        <f>(B98*$B103)</f>
        <v>0</v>
      </c>
      <c r="F98" s="21">
        <v>6</v>
      </c>
    </row>
    <row r="99" spans="1:6" ht="15.75" customHeight="1" x14ac:dyDescent="0.25">
      <c r="A99" s="29" t="s">
        <v>11</v>
      </c>
      <c r="B99" s="21"/>
      <c r="C99" s="21"/>
      <c r="D99" s="21"/>
      <c r="E99" s="21"/>
      <c r="F99" s="21"/>
    </row>
    <row r="100" spans="1:6" ht="15.75" customHeight="1" x14ac:dyDescent="0.25">
      <c r="B100" s="14"/>
      <c r="C100" s="14"/>
    </row>
    <row r="101" spans="1:6" ht="15.75" customHeight="1" x14ac:dyDescent="0.25">
      <c r="A101" s="14"/>
      <c r="B101" s="19" t="s">
        <v>12</v>
      </c>
      <c r="D101" s="14"/>
    </row>
    <row r="102" spans="1:6" ht="15.75" customHeight="1" x14ac:dyDescent="0.25">
      <c r="A102" s="20"/>
      <c r="B102" s="25" t="s">
        <v>13</v>
      </c>
      <c r="C102" s="25" t="s">
        <v>3</v>
      </c>
      <c r="D102" s="25" t="s">
        <v>4</v>
      </c>
    </row>
    <row r="103" spans="1:6" ht="15.75" customHeight="1" x14ac:dyDescent="0.25">
      <c r="A103" s="27" t="s">
        <v>14</v>
      </c>
      <c r="B103" s="21">
        <v>0</v>
      </c>
      <c r="C103" s="21">
        <v>7.5</v>
      </c>
      <c r="D103" s="21"/>
    </row>
    <row r="104" spans="1:6" ht="15.75" customHeight="1" x14ac:dyDescent="0.25">
      <c r="A104" s="28" t="s">
        <v>15</v>
      </c>
      <c r="B104" s="21">
        <f>(B92*$B103)+(C92*$C103)</f>
        <v>22.5</v>
      </c>
      <c r="C104" s="14"/>
      <c r="D104" s="14"/>
    </row>
    <row r="107" spans="1:6" ht="15.75" customHeight="1" x14ac:dyDescent="0.25">
      <c r="A107" s="14">
        <v>7</v>
      </c>
      <c r="B107" s="14"/>
      <c r="C107" s="14"/>
      <c r="D107" s="14"/>
    </row>
    <row r="108" spans="1:6" ht="15.75" customHeight="1" x14ac:dyDescent="0.25">
      <c r="A108" s="14"/>
      <c r="B108" s="19" t="s">
        <v>0</v>
      </c>
      <c r="D108" s="14"/>
    </row>
    <row r="109" spans="1:6" ht="15.75" customHeight="1" x14ac:dyDescent="0.25">
      <c r="A109" s="20"/>
      <c r="B109" s="25" t="s">
        <v>2</v>
      </c>
      <c r="C109" s="25" t="s">
        <v>3</v>
      </c>
      <c r="D109" s="25" t="s">
        <v>4</v>
      </c>
    </row>
    <row r="110" spans="1:6" ht="15.75" customHeight="1" x14ac:dyDescent="0.25">
      <c r="A110" s="29" t="s">
        <v>7</v>
      </c>
      <c r="B110" s="21">
        <v>5</v>
      </c>
      <c r="C110" s="21">
        <v>5</v>
      </c>
      <c r="D110" s="21"/>
    </row>
    <row r="112" spans="1:6" ht="15.75" customHeight="1" x14ac:dyDescent="0.25">
      <c r="A112" s="14"/>
      <c r="B112" s="19" t="s">
        <v>1</v>
      </c>
      <c r="D112" s="14"/>
      <c r="E112" s="14"/>
      <c r="F112" s="14"/>
    </row>
    <row r="113" spans="1:6" ht="15.75" customHeight="1" x14ac:dyDescent="0.25">
      <c r="A113" s="20"/>
      <c r="B113" s="25" t="s">
        <v>2</v>
      </c>
      <c r="C113" s="25" t="s">
        <v>3</v>
      </c>
      <c r="D113" s="25" t="s">
        <v>4</v>
      </c>
      <c r="E113" s="25" t="s">
        <v>5</v>
      </c>
      <c r="F113" s="25" t="s">
        <v>6</v>
      </c>
    </row>
    <row r="114" spans="1:6" ht="15.75" customHeight="1" x14ac:dyDescent="0.25">
      <c r="A114" s="29" t="s">
        <v>8</v>
      </c>
      <c r="B114" s="21">
        <v>6</v>
      </c>
      <c r="C114" s="21">
        <v>4</v>
      </c>
      <c r="D114" s="21"/>
      <c r="E114" s="21">
        <f>(B114*$B121)+(C114*$C121)</f>
        <v>9</v>
      </c>
      <c r="F114" s="21">
        <v>9</v>
      </c>
    </row>
    <row r="115" spans="1:6" ht="15.75" customHeight="1" x14ac:dyDescent="0.25">
      <c r="A115" s="29" t="s">
        <v>9</v>
      </c>
      <c r="B115" s="21">
        <v>1</v>
      </c>
      <c r="C115" s="21">
        <v>2</v>
      </c>
      <c r="D115" s="21"/>
      <c r="E115" s="21">
        <f>(B115*$B121)+(C115*$C121)</f>
        <v>4.5</v>
      </c>
      <c r="F115" s="21">
        <v>6</v>
      </c>
    </row>
    <row r="116" spans="1:6" ht="15.75" customHeight="1" x14ac:dyDescent="0.25">
      <c r="A116" s="29" t="s">
        <v>10</v>
      </c>
      <c r="B116" s="21">
        <v>1</v>
      </c>
      <c r="C116" s="21"/>
      <c r="D116" s="21"/>
      <c r="E116" s="21">
        <f>(B116*$B121)</f>
        <v>0</v>
      </c>
      <c r="F116" s="21">
        <v>3</v>
      </c>
    </row>
    <row r="117" spans="1:6" ht="15.75" customHeight="1" x14ac:dyDescent="0.25">
      <c r="A117" s="29" t="s">
        <v>11</v>
      </c>
      <c r="B117" s="21"/>
      <c r="C117" s="21"/>
      <c r="D117" s="21"/>
      <c r="E117" s="21"/>
      <c r="F117" s="21"/>
    </row>
    <row r="118" spans="1:6" ht="15.75" customHeight="1" x14ac:dyDescent="0.25">
      <c r="B118" s="14"/>
      <c r="C118" s="14"/>
    </row>
    <row r="119" spans="1:6" ht="15.75" customHeight="1" x14ac:dyDescent="0.25">
      <c r="A119" s="14"/>
      <c r="B119" s="19" t="s">
        <v>12</v>
      </c>
      <c r="D119" s="14"/>
    </row>
    <row r="120" spans="1:6" ht="15.75" customHeight="1" x14ac:dyDescent="0.25">
      <c r="A120" s="20"/>
      <c r="B120" s="25" t="s">
        <v>13</v>
      </c>
      <c r="C120" s="25" t="s">
        <v>3</v>
      </c>
      <c r="D120" s="25" t="s">
        <v>4</v>
      </c>
    </row>
    <row r="121" spans="1:6" ht="15.75" customHeight="1" x14ac:dyDescent="0.25">
      <c r="A121" s="27" t="s">
        <v>14</v>
      </c>
      <c r="B121" s="21">
        <v>0</v>
      </c>
      <c r="C121" s="21">
        <v>2.25</v>
      </c>
      <c r="D121" s="21"/>
    </row>
    <row r="122" spans="1:6" ht="15.75" customHeight="1" x14ac:dyDescent="0.25">
      <c r="A122" s="28" t="s">
        <v>15</v>
      </c>
      <c r="B122" s="21">
        <f>(B110*$B121)+(C110*$C121)</f>
        <v>11.25</v>
      </c>
      <c r="C122" s="14"/>
      <c r="D122" s="14"/>
    </row>
    <row r="124" spans="1:6" ht="15.75" customHeight="1" x14ac:dyDescent="0.2">
      <c r="A124" s="13">
        <v>8</v>
      </c>
    </row>
    <row r="125" spans="1:6" ht="15.75" customHeight="1" x14ac:dyDescent="0.25">
      <c r="A125" s="14"/>
      <c r="B125" s="19" t="s">
        <v>0</v>
      </c>
      <c r="D125" s="14"/>
    </row>
    <row r="126" spans="1:6" ht="15.75" customHeight="1" x14ac:dyDescent="0.25">
      <c r="A126" s="20"/>
      <c r="B126" s="26" t="s">
        <v>2</v>
      </c>
      <c r="C126" s="26" t="s">
        <v>3</v>
      </c>
      <c r="D126" s="26" t="s">
        <v>4</v>
      </c>
    </row>
    <row r="127" spans="1:6" ht="15.75" customHeight="1" x14ac:dyDescent="0.25">
      <c r="A127" s="29" t="s">
        <v>7</v>
      </c>
      <c r="B127" s="21">
        <v>9</v>
      </c>
      <c r="C127" s="21">
        <v>3</v>
      </c>
      <c r="D127" s="21"/>
    </row>
    <row r="129" spans="1:6" ht="15.75" customHeight="1" x14ac:dyDescent="0.25">
      <c r="A129" s="14"/>
      <c r="B129" s="19" t="s">
        <v>1</v>
      </c>
      <c r="D129" s="14"/>
      <c r="E129" s="14"/>
      <c r="F129" s="14"/>
    </row>
    <row r="130" spans="1:6" ht="15.75" customHeight="1" x14ac:dyDescent="0.25">
      <c r="A130" s="20"/>
      <c r="B130" s="25" t="s">
        <v>2</v>
      </c>
      <c r="C130" s="25" t="s">
        <v>3</v>
      </c>
      <c r="D130" s="25" t="s">
        <v>4</v>
      </c>
      <c r="E130" s="25" t="s">
        <v>5</v>
      </c>
      <c r="F130" s="25" t="s">
        <v>6</v>
      </c>
    </row>
    <row r="131" spans="1:6" ht="15.75" customHeight="1" x14ac:dyDescent="0.25">
      <c r="A131" s="29" t="s">
        <v>8</v>
      </c>
      <c r="B131" s="21">
        <v>2</v>
      </c>
      <c r="C131" s="21">
        <v>1</v>
      </c>
      <c r="D131" s="21"/>
      <c r="E131" s="21">
        <f>(B131*$B138)+(C131*$C138)</f>
        <v>14</v>
      </c>
      <c r="F131" s="21">
        <v>14</v>
      </c>
    </row>
    <row r="132" spans="1:6" ht="15.75" customHeight="1" x14ac:dyDescent="0.25">
      <c r="A132" s="29" t="s">
        <v>9</v>
      </c>
      <c r="B132" s="21">
        <v>2</v>
      </c>
      <c r="C132" s="21">
        <v>3</v>
      </c>
      <c r="D132" s="21"/>
      <c r="E132" s="21">
        <f>(B132*$B138)+(C132*$C138)</f>
        <v>22</v>
      </c>
      <c r="F132" s="21">
        <v>22</v>
      </c>
    </row>
    <row r="133" spans="1:6" ht="15.75" customHeight="1" x14ac:dyDescent="0.25">
      <c r="A133" s="29" t="s">
        <v>10</v>
      </c>
      <c r="B133" s="21">
        <v>1</v>
      </c>
      <c r="C133" s="21"/>
      <c r="D133" s="21"/>
      <c r="E133" s="21">
        <f>(B133*$B138)</f>
        <v>5</v>
      </c>
      <c r="F133" s="21">
        <v>5</v>
      </c>
    </row>
    <row r="134" spans="1:6" ht="15.75" customHeight="1" x14ac:dyDescent="0.25">
      <c r="A134" s="29" t="s">
        <v>11</v>
      </c>
      <c r="B134" s="21"/>
      <c r="C134" s="21"/>
      <c r="D134" s="21"/>
      <c r="E134" s="21"/>
      <c r="F134" s="21"/>
    </row>
    <row r="135" spans="1:6" ht="15.75" customHeight="1" x14ac:dyDescent="0.25">
      <c r="B135" s="14"/>
      <c r="C135" s="14"/>
    </row>
    <row r="136" spans="1:6" ht="15.75" customHeight="1" x14ac:dyDescent="0.25">
      <c r="A136" s="14"/>
      <c r="B136" s="19" t="s">
        <v>12</v>
      </c>
      <c r="D136" s="14"/>
    </row>
    <row r="137" spans="1:6" ht="15.75" customHeight="1" x14ac:dyDescent="0.25">
      <c r="A137" s="20"/>
      <c r="B137" s="25" t="s">
        <v>13</v>
      </c>
      <c r="C137" s="25" t="s">
        <v>3</v>
      </c>
      <c r="D137" s="25" t="s">
        <v>4</v>
      </c>
    </row>
    <row r="138" spans="1:6" ht="15.75" customHeight="1" x14ac:dyDescent="0.25">
      <c r="A138" s="27" t="s">
        <v>14</v>
      </c>
      <c r="B138" s="21">
        <v>5</v>
      </c>
      <c r="C138" s="21">
        <v>4</v>
      </c>
      <c r="D138" s="21">
        <v>0</v>
      </c>
    </row>
    <row r="139" spans="1:6" ht="15.75" customHeight="1" x14ac:dyDescent="0.25">
      <c r="A139" s="28" t="s">
        <v>15</v>
      </c>
      <c r="B139" s="21">
        <f>(B127*$B138)+(C127*$C138)</f>
        <v>57</v>
      </c>
      <c r="C139" s="14"/>
      <c r="D139" s="14"/>
    </row>
    <row r="142" spans="1:6" ht="15.75" customHeight="1" x14ac:dyDescent="0.25">
      <c r="A142" s="14">
        <v>9</v>
      </c>
    </row>
    <row r="143" spans="1:6" ht="15.75" customHeight="1" x14ac:dyDescent="0.25">
      <c r="A143" s="14"/>
      <c r="B143" s="19" t="s">
        <v>0</v>
      </c>
      <c r="D143" s="14"/>
    </row>
    <row r="144" spans="1:6" ht="15.75" customHeight="1" x14ac:dyDescent="0.25">
      <c r="A144" s="20"/>
      <c r="B144" s="25" t="s">
        <v>2</v>
      </c>
      <c r="C144" s="25" t="s">
        <v>3</v>
      </c>
      <c r="D144" s="25" t="s">
        <v>4</v>
      </c>
    </row>
    <row r="145" spans="1:6" ht="15.75" customHeight="1" x14ac:dyDescent="0.25">
      <c r="A145" s="29" t="s">
        <v>7</v>
      </c>
      <c r="B145" s="21">
        <v>60</v>
      </c>
      <c r="C145" s="21">
        <v>45</v>
      </c>
      <c r="D145" s="21">
        <v>120</v>
      </c>
    </row>
    <row r="147" spans="1:6" ht="15.75" customHeight="1" x14ac:dyDescent="0.25">
      <c r="A147" s="14"/>
      <c r="B147" s="19" t="s">
        <v>1</v>
      </c>
      <c r="D147" s="14"/>
      <c r="E147" s="14"/>
      <c r="F147" s="14"/>
    </row>
    <row r="148" spans="1:6" ht="15.75" customHeight="1" x14ac:dyDescent="0.25">
      <c r="A148" s="20"/>
      <c r="B148" s="25" t="s">
        <v>2</v>
      </c>
      <c r="C148" s="25" t="s">
        <v>3</v>
      </c>
      <c r="D148" s="25" t="s">
        <v>4</v>
      </c>
      <c r="E148" s="25" t="s">
        <v>5</v>
      </c>
      <c r="F148" s="25" t="s">
        <v>6</v>
      </c>
    </row>
    <row r="149" spans="1:6" ht="15.75" customHeight="1" x14ac:dyDescent="0.25">
      <c r="A149" s="29" t="s">
        <v>8</v>
      </c>
      <c r="B149" s="21">
        <v>1.3</v>
      </c>
      <c r="C149" s="21">
        <v>1</v>
      </c>
      <c r="D149" s="21">
        <v>2.1</v>
      </c>
      <c r="E149" s="21">
        <f>(B149*$B156)+(C149*$C156)++(D149*$D156)</f>
        <v>59.999999999999979</v>
      </c>
      <c r="F149" s="21">
        <v>60</v>
      </c>
    </row>
    <row r="150" spans="1:6" ht="15.75" customHeight="1" x14ac:dyDescent="0.25">
      <c r="A150" s="29" t="s">
        <v>9</v>
      </c>
      <c r="B150" s="21">
        <v>0.3</v>
      </c>
      <c r="C150" s="21">
        <v>0.4</v>
      </c>
      <c r="D150" s="21">
        <v>1</v>
      </c>
      <c r="E150" s="21">
        <f>(B150*$B156)+(C150*$C156)+(D150*$D156)</f>
        <v>25</v>
      </c>
      <c r="F150" s="21">
        <v>25</v>
      </c>
    </row>
    <row r="151" spans="1:6" ht="15.75" customHeight="1" x14ac:dyDescent="0.25">
      <c r="A151" s="29" t="s">
        <v>10</v>
      </c>
      <c r="B151" s="21">
        <v>1</v>
      </c>
      <c r="C151" s="21">
        <v>1.5</v>
      </c>
      <c r="D151" s="21">
        <v>2</v>
      </c>
      <c r="E151" s="21">
        <f>(B151*$B156)+(C151*$C156)+(D151*$D156)</f>
        <v>54.477611940298495</v>
      </c>
      <c r="F151" s="21">
        <v>64</v>
      </c>
    </row>
    <row r="152" spans="1:6" ht="15.75" customHeight="1" x14ac:dyDescent="0.25">
      <c r="A152" s="29" t="s">
        <v>11</v>
      </c>
      <c r="B152" s="21"/>
      <c r="C152" s="21"/>
      <c r="D152" s="21"/>
      <c r="E152" s="21"/>
      <c r="F152" s="21"/>
    </row>
    <row r="153" spans="1:6" ht="15.75" customHeight="1" x14ac:dyDescent="0.25">
      <c r="B153" s="14"/>
      <c r="C153" s="14"/>
    </row>
    <row r="154" spans="1:6" ht="15.75" customHeight="1" x14ac:dyDescent="0.25">
      <c r="A154" s="14"/>
      <c r="B154" s="19" t="s">
        <v>12</v>
      </c>
      <c r="D154" s="14"/>
    </row>
    <row r="155" spans="1:6" ht="15.75" customHeight="1" x14ac:dyDescent="0.25">
      <c r="A155" s="20"/>
      <c r="B155" s="25" t="s">
        <v>13</v>
      </c>
      <c r="C155" s="25" t="s">
        <v>3</v>
      </c>
      <c r="D155" s="25" t="s">
        <v>4</v>
      </c>
    </row>
    <row r="156" spans="1:6" ht="15.75" customHeight="1" x14ac:dyDescent="0.25">
      <c r="A156" s="27" t="s">
        <v>14</v>
      </c>
      <c r="B156" s="21">
        <v>11.19402985074624</v>
      </c>
      <c r="C156" s="21">
        <v>0</v>
      </c>
      <c r="D156" s="21">
        <v>21.641791044776127</v>
      </c>
    </row>
    <row r="157" spans="1:6" ht="15.75" customHeight="1" x14ac:dyDescent="0.25">
      <c r="A157" s="28" t="s">
        <v>15</v>
      </c>
      <c r="B157" s="21">
        <f>(B145*$B156)+(C145*$C156)+(D145*$D156)</f>
        <v>3268.6567164179096</v>
      </c>
      <c r="C157" s="14"/>
      <c r="D157" s="14"/>
    </row>
    <row r="174" spans="4:9" ht="15.75" customHeight="1" x14ac:dyDescent="0.25">
      <c r="D174" s="18"/>
      <c r="E174" s="18"/>
      <c r="F174" s="15"/>
      <c r="G174" s="15"/>
      <c r="H174" s="15"/>
      <c r="I174" s="16"/>
    </row>
    <row r="175" spans="4:9" ht="15.75" customHeight="1" x14ac:dyDescent="0.25">
      <c r="D175" s="17"/>
      <c r="E175" s="15"/>
      <c r="F175" s="15"/>
      <c r="G175" s="15"/>
      <c r="H175" s="15"/>
      <c r="I175" s="15"/>
    </row>
    <row r="176" spans="4:9" ht="15.75" customHeight="1" x14ac:dyDescent="0.25">
      <c r="D176" s="17"/>
      <c r="E176" s="15"/>
      <c r="F176" s="15"/>
      <c r="G176" s="15"/>
      <c r="H176" s="15"/>
      <c r="I176" s="15"/>
    </row>
    <row r="177" spans="4:9" ht="15.75" customHeight="1" x14ac:dyDescent="0.25">
      <c r="D177" s="17"/>
      <c r="E177" s="15"/>
      <c r="F177" s="15"/>
      <c r="G177" s="15"/>
      <c r="H177" s="15"/>
      <c r="I177" s="15"/>
    </row>
    <row r="1360" spans="241:241" ht="12.75" x14ac:dyDescent="0.2">
      <c r="IG1360" s="2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3"/>
  <sheetViews>
    <sheetView topLeftCell="B1" zoomScaleNormal="100" workbookViewId="0">
      <selection activeCell="M105" sqref="M105"/>
    </sheetView>
  </sheetViews>
  <sheetFormatPr defaultRowHeight="12.75" x14ac:dyDescent="0.2"/>
  <cols>
    <col min="1" max="1" width="11" customWidth="1"/>
    <col min="2" max="2" width="13.85546875" customWidth="1"/>
    <col min="3" max="3" width="12.5703125" customWidth="1"/>
    <col min="4" max="4" width="14.5703125" bestFit="1" customWidth="1"/>
    <col min="5" max="5" width="9.85546875" customWidth="1"/>
    <col min="9" max="9" width="21.42578125" customWidth="1"/>
    <col min="10" max="10" width="21.7109375" customWidth="1"/>
    <col min="11" max="11" width="17.5703125" customWidth="1"/>
    <col min="12" max="12" width="19" customWidth="1"/>
    <col min="13" max="13" width="18.140625" customWidth="1"/>
    <col min="21" max="21" width="21.42578125" customWidth="1"/>
    <col min="22" max="22" width="21.7109375" customWidth="1"/>
    <col min="23" max="23" width="17.5703125" customWidth="1"/>
    <col min="24" max="24" width="19" customWidth="1"/>
    <col min="25" max="25" width="18.140625" customWidth="1"/>
  </cols>
  <sheetData>
    <row r="1" spans="1:15" ht="15" x14ac:dyDescent="0.25">
      <c r="A1" s="11"/>
      <c r="B1" s="55" t="s">
        <v>22</v>
      </c>
      <c r="C1" s="11"/>
      <c r="D1" s="11"/>
      <c r="E1" s="10"/>
      <c r="F1" s="10"/>
      <c r="J1" s="12"/>
      <c r="K1" s="12"/>
      <c r="L1" s="12"/>
      <c r="M1" s="12"/>
      <c r="N1" s="12"/>
      <c r="O1" s="12"/>
    </row>
    <row r="2" spans="1:15" ht="15" x14ac:dyDescent="0.25">
      <c r="A2" s="2"/>
      <c r="B2" s="3" t="s">
        <v>0</v>
      </c>
      <c r="D2" s="2"/>
      <c r="J2" s="13"/>
      <c r="K2" s="13"/>
      <c r="L2" s="13"/>
      <c r="M2" s="13"/>
      <c r="N2" s="13"/>
      <c r="O2" s="13"/>
    </row>
    <row r="3" spans="1:15" ht="15" x14ac:dyDescent="0.25">
      <c r="A3" s="4"/>
      <c r="B3" s="5" t="s">
        <v>2</v>
      </c>
      <c r="C3" s="5" t="s">
        <v>3</v>
      </c>
      <c r="D3" s="5" t="s">
        <v>4</v>
      </c>
      <c r="J3" s="13"/>
      <c r="K3" s="13"/>
      <c r="L3" s="13"/>
      <c r="M3" s="13"/>
      <c r="N3" s="13"/>
      <c r="O3" s="13"/>
    </row>
    <row r="4" spans="1:15" ht="15" x14ac:dyDescent="0.25">
      <c r="A4" s="29" t="s">
        <v>7</v>
      </c>
      <c r="B4" s="6">
        <v>10</v>
      </c>
      <c r="C4" s="6">
        <v>12</v>
      </c>
      <c r="D4" s="6"/>
    </row>
    <row r="6" spans="1:15" ht="15" x14ac:dyDescent="0.25">
      <c r="A6" s="2"/>
      <c r="B6" s="3" t="s">
        <v>1</v>
      </c>
      <c r="D6" s="2"/>
      <c r="E6" s="2"/>
      <c r="F6" s="2"/>
    </row>
    <row r="7" spans="1:15" ht="15" x14ac:dyDescent="0.25">
      <c r="A7" s="4"/>
      <c r="B7" s="50" t="s">
        <v>2</v>
      </c>
      <c r="C7" s="50" t="s">
        <v>3</v>
      </c>
      <c r="D7" s="50" t="s">
        <v>4</v>
      </c>
      <c r="E7" s="51" t="s">
        <v>5</v>
      </c>
      <c r="F7" s="52" t="s">
        <v>6</v>
      </c>
    </row>
    <row r="8" spans="1:15" ht="15" x14ac:dyDescent="0.25">
      <c r="A8" s="29" t="s">
        <v>8</v>
      </c>
      <c r="B8" s="6">
        <v>1</v>
      </c>
      <c r="C8" s="6">
        <v>1</v>
      </c>
      <c r="D8" s="6"/>
      <c r="E8" s="6">
        <f>(B8*$B15)+(C8*$C15)</f>
        <v>100</v>
      </c>
      <c r="F8" s="6">
        <v>100</v>
      </c>
    </row>
    <row r="9" spans="1:15" ht="15" x14ac:dyDescent="0.25">
      <c r="A9" s="29" t="s">
        <v>9</v>
      </c>
      <c r="B9" s="6">
        <v>2</v>
      </c>
      <c r="C9" s="6">
        <v>3</v>
      </c>
      <c r="D9" s="6"/>
      <c r="E9" s="6">
        <f>(B9*$B15)+(C9*$C15)</f>
        <v>270</v>
      </c>
      <c r="F9" s="6">
        <v>270</v>
      </c>
    </row>
    <row r="10" spans="1:15" ht="15" x14ac:dyDescent="0.25">
      <c r="A10" s="29" t="s">
        <v>10</v>
      </c>
      <c r="B10" s="6"/>
      <c r="C10" s="6"/>
      <c r="D10" s="6"/>
      <c r="E10" s="6"/>
      <c r="F10" s="6"/>
    </row>
    <row r="11" spans="1:15" ht="15" x14ac:dyDescent="0.25">
      <c r="A11" s="29" t="s">
        <v>11</v>
      </c>
      <c r="B11" s="6"/>
      <c r="C11" s="6"/>
      <c r="D11" s="6"/>
      <c r="E11" s="6"/>
      <c r="F11" s="6"/>
    </row>
    <row r="12" spans="1:15" ht="15" x14ac:dyDescent="0.25">
      <c r="B12" s="2"/>
      <c r="C12" s="2"/>
    </row>
    <row r="13" spans="1:15" ht="15" x14ac:dyDescent="0.25">
      <c r="A13" s="2"/>
      <c r="B13" s="3" t="s">
        <v>12</v>
      </c>
      <c r="D13" s="2"/>
    </row>
    <row r="14" spans="1:15" ht="15" x14ac:dyDescent="0.25">
      <c r="A14" s="4"/>
      <c r="B14" s="53" t="s">
        <v>13</v>
      </c>
      <c r="C14" s="53" t="s">
        <v>3</v>
      </c>
      <c r="D14" s="53" t="s">
        <v>4</v>
      </c>
    </row>
    <row r="15" spans="1:15" ht="15" x14ac:dyDescent="0.25">
      <c r="A15" s="27" t="s">
        <v>14</v>
      </c>
      <c r="B15" s="6">
        <v>29.999999999999996</v>
      </c>
      <c r="C15" s="6">
        <v>70</v>
      </c>
      <c r="D15" s="6"/>
    </row>
    <row r="16" spans="1:15" ht="15" x14ac:dyDescent="0.25">
      <c r="A16" s="28" t="s">
        <v>15</v>
      </c>
      <c r="B16" s="6">
        <f>(B4*$B15)+(C4*$C15)</f>
        <v>1140</v>
      </c>
      <c r="C16" s="2"/>
      <c r="D16" s="2"/>
    </row>
    <row r="19" spans="1:16" ht="15" x14ac:dyDescent="0.25">
      <c r="A19" s="11"/>
      <c r="B19" s="55" t="s">
        <v>23</v>
      </c>
      <c r="C19" s="11"/>
      <c r="D19" s="11"/>
      <c r="E19" s="10"/>
      <c r="F19" s="10"/>
      <c r="G19" s="59"/>
      <c r="K19" s="59"/>
      <c r="L19" s="59"/>
      <c r="M19" s="59"/>
      <c r="N19" s="59"/>
      <c r="O19" s="59"/>
      <c r="P19" s="13"/>
    </row>
    <row r="20" spans="1:16" ht="15" x14ac:dyDescent="0.25">
      <c r="A20" s="2"/>
      <c r="B20" s="3" t="s">
        <v>0</v>
      </c>
      <c r="D20" s="2"/>
      <c r="G20" s="13"/>
      <c r="K20" s="13"/>
      <c r="L20" s="13"/>
      <c r="M20" s="13"/>
      <c r="N20" s="13"/>
      <c r="O20" s="13"/>
      <c r="P20" s="13"/>
    </row>
    <row r="21" spans="1:16" ht="15" x14ac:dyDescent="0.25">
      <c r="A21" s="4"/>
      <c r="B21" s="5" t="s">
        <v>2</v>
      </c>
      <c r="C21" s="5" t="s">
        <v>3</v>
      </c>
      <c r="D21" s="5" t="s">
        <v>4</v>
      </c>
      <c r="G21" s="13"/>
      <c r="K21" s="13"/>
      <c r="L21" s="13"/>
      <c r="M21" s="13"/>
      <c r="N21" s="13"/>
      <c r="O21" s="13"/>
      <c r="P21" s="13"/>
    </row>
    <row r="22" spans="1:16" ht="15" x14ac:dyDescent="0.25">
      <c r="A22" s="29" t="s">
        <v>7</v>
      </c>
      <c r="B22" s="6">
        <v>2</v>
      </c>
      <c r="C22" s="6">
        <v>3</v>
      </c>
      <c r="D22" s="6">
        <v>4</v>
      </c>
    </row>
    <row r="24" spans="1:16" ht="15" x14ac:dyDescent="0.25">
      <c r="A24" s="2"/>
      <c r="B24" s="3" t="s">
        <v>1</v>
      </c>
      <c r="D24" s="2"/>
      <c r="E24" s="2"/>
      <c r="F24" s="2"/>
    </row>
    <row r="25" spans="1:16" ht="15" x14ac:dyDescent="0.25">
      <c r="A25" s="4"/>
      <c r="B25" s="50" t="s">
        <v>2</v>
      </c>
      <c r="C25" s="50" t="s">
        <v>3</v>
      </c>
      <c r="D25" s="50" t="s">
        <v>4</v>
      </c>
      <c r="E25" s="51" t="s">
        <v>5</v>
      </c>
      <c r="F25" s="52" t="s">
        <v>6</v>
      </c>
    </row>
    <row r="26" spans="1:16" ht="15" x14ac:dyDescent="0.25">
      <c r="A26" s="29" t="s">
        <v>8</v>
      </c>
      <c r="B26" s="6">
        <v>1</v>
      </c>
      <c r="C26" s="6">
        <v>1</v>
      </c>
      <c r="D26" s="6">
        <v>1</v>
      </c>
      <c r="E26" s="6">
        <f>(B26*$B33)+(C26*$C33)+(D26*$D33)</f>
        <v>100</v>
      </c>
      <c r="F26" s="6">
        <v>100</v>
      </c>
    </row>
    <row r="27" spans="1:16" ht="15" x14ac:dyDescent="0.25">
      <c r="A27" s="29" t="s">
        <v>9</v>
      </c>
      <c r="B27" s="6">
        <v>2</v>
      </c>
      <c r="C27" s="6">
        <v>1</v>
      </c>
      <c r="D27" s="6"/>
      <c r="E27" s="6">
        <f>(B27*$B33)+(C27*$C33)</f>
        <v>0</v>
      </c>
      <c r="F27" s="6">
        <v>210</v>
      </c>
    </row>
    <row r="28" spans="1:16" ht="15" x14ac:dyDescent="0.25">
      <c r="A28" s="29" t="s">
        <v>10</v>
      </c>
      <c r="B28" s="6">
        <v>3</v>
      </c>
      <c r="C28" s="6"/>
      <c r="D28" s="6"/>
      <c r="E28" s="6">
        <f>(B28*$B33)</f>
        <v>0</v>
      </c>
      <c r="F28" s="6">
        <v>80</v>
      </c>
    </row>
    <row r="29" spans="1:16" ht="15" x14ac:dyDescent="0.25">
      <c r="A29" s="29" t="s">
        <v>11</v>
      </c>
      <c r="B29" s="6"/>
      <c r="C29" s="6"/>
      <c r="D29" s="6"/>
      <c r="E29" s="6"/>
      <c r="F29" s="6"/>
    </row>
    <row r="30" spans="1:16" ht="15" x14ac:dyDescent="0.25">
      <c r="B30" s="2"/>
      <c r="C30" s="2"/>
    </row>
    <row r="31" spans="1:16" ht="15" x14ac:dyDescent="0.25">
      <c r="A31" s="2"/>
      <c r="B31" s="3" t="s">
        <v>12</v>
      </c>
      <c r="D31" s="2"/>
    </row>
    <row r="32" spans="1:16" ht="15" x14ac:dyDescent="0.25">
      <c r="A32" s="4"/>
      <c r="B32" s="53" t="s">
        <v>13</v>
      </c>
      <c r="C32" s="53" t="s">
        <v>3</v>
      </c>
      <c r="D32" s="53" t="s">
        <v>4</v>
      </c>
    </row>
    <row r="33" spans="1:16" ht="15" x14ac:dyDescent="0.25">
      <c r="A33" s="27" t="s">
        <v>14</v>
      </c>
      <c r="B33" s="6">
        <v>0</v>
      </c>
      <c r="C33" s="6">
        <v>0</v>
      </c>
      <c r="D33" s="6">
        <v>100</v>
      </c>
    </row>
    <row r="34" spans="1:16" ht="15" x14ac:dyDescent="0.25">
      <c r="A34" s="28" t="s">
        <v>15</v>
      </c>
      <c r="B34" s="6">
        <f>(B22*$B33)+(C22*$C33)+(D22*$D33)</f>
        <v>400</v>
      </c>
      <c r="C34" s="2"/>
      <c r="D34" s="2"/>
    </row>
    <row r="37" spans="1:16" ht="15" x14ac:dyDescent="0.25">
      <c r="A37" s="11"/>
      <c r="B37" s="55" t="s">
        <v>24</v>
      </c>
      <c r="C37" s="11"/>
      <c r="D37" s="11"/>
      <c r="E37" s="10"/>
      <c r="F37" s="10"/>
      <c r="G37" s="59"/>
      <c r="K37" s="59"/>
      <c r="L37" s="59"/>
      <c r="M37" s="59"/>
      <c r="N37" s="59"/>
      <c r="O37" s="59"/>
      <c r="P37" s="13"/>
    </row>
    <row r="38" spans="1:16" ht="15" x14ac:dyDescent="0.25">
      <c r="A38" s="2"/>
      <c r="B38" s="3" t="s">
        <v>0</v>
      </c>
      <c r="D38" s="2"/>
      <c r="G38" s="13"/>
      <c r="K38" s="13"/>
      <c r="L38" s="13"/>
      <c r="M38" s="13"/>
      <c r="N38" s="13"/>
      <c r="O38" s="13"/>
      <c r="P38" s="13"/>
    </row>
    <row r="39" spans="1:16" ht="15" x14ac:dyDescent="0.25">
      <c r="A39" s="4"/>
      <c r="B39" s="5" t="s">
        <v>2</v>
      </c>
      <c r="C39" s="5" t="s">
        <v>3</v>
      </c>
      <c r="D39" s="5" t="s">
        <v>4</v>
      </c>
      <c r="G39" s="13"/>
      <c r="K39" s="13"/>
      <c r="L39" s="13"/>
      <c r="M39" s="13"/>
      <c r="N39" s="13"/>
      <c r="O39" s="13"/>
      <c r="P39" s="13"/>
    </row>
    <row r="40" spans="1:16" ht="15" x14ac:dyDescent="0.25">
      <c r="A40" s="29" t="s">
        <v>7</v>
      </c>
      <c r="B40" s="6">
        <v>0.2</v>
      </c>
      <c r="C40" s="6">
        <v>2</v>
      </c>
      <c r="D40" s="6">
        <v>4</v>
      </c>
    </row>
    <row r="42" spans="1:16" ht="15" x14ac:dyDescent="0.25">
      <c r="A42" s="2"/>
      <c r="B42" s="3" t="s">
        <v>1</v>
      </c>
      <c r="D42" s="2"/>
      <c r="E42" s="2"/>
      <c r="F42" s="2"/>
    </row>
    <row r="43" spans="1:16" ht="15" x14ac:dyDescent="0.25">
      <c r="A43" s="4"/>
      <c r="B43" s="50" t="s">
        <v>2</v>
      </c>
      <c r="C43" s="50" t="s">
        <v>3</v>
      </c>
      <c r="D43" s="50" t="s">
        <v>4</v>
      </c>
      <c r="E43" s="51" t="s">
        <v>5</v>
      </c>
      <c r="F43" s="52" t="s">
        <v>6</v>
      </c>
    </row>
    <row r="44" spans="1:16" ht="15" x14ac:dyDescent="0.25">
      <c r="A44" s="29" t="s">
        <v>8</v>
      </c>
      <c r="B44" s="6">
        <v>1</v>
      </c>
      <c r="C44" s="6">
        <v>2</v>
      </c>
      <c r="D44" s="6"/>
      <c r="E44" s="6">
        <f>(B44*$B51)+(C44*$C51)</f>
        <v>20</v>
      </c>
      <c r="F44" s="6">
        <v>20</v>
      </c>
    </row>
    <row r="45" spans="1:16" ht="15" x14ac:dyDescent="0.25">
      <c r="A45" s="29" t="s">
        <v>9</v>
      </c>
      <c r="B45" s="6">
        <v>3</v>
      </c>
      <c r="C45" s="6"/>
      <c r="D45" s="6">
        <v>1</v>
      </c>
      <c r="E45" s="6">
        <f>(B45*$B51)+(D45*$D51)</f>
        <v>50</v>
      </c>
      <c r="F45" s="6">
        <v>50</v>
      </c>
    </row>
    <row r="46" spans="1:16" ht="15" x14ac:dyDescent="0.25">
      <c r="A46" s="29" t="s">
        <v>10</v>
      </c>
      <c r="B46" s="6">
        <v>1</v>
      </c>
      <c r="C46" s="6">
        <v>1</v>
      </c>
      <c r="D46" s="6">
        <v>1</v>
      </c>
      <c r="E46" s="6">
        <f>(B46*$B51)+(C46*$C51)-(D46*$D51)</f>
        <v>-40</v>
      </c>
      <c r="F46" s="6">
        <v>15</v>
      </c>
    </row>
    <row r="47" spans="1:16" ht="15" x14ac:dyDescent="0.25">
      <c r="A47" s="29" t="s">
        <v>11</v>
      </c>
      <c r="B47" s="6"/>
      <c r="C47" s="6"/>
      <c r="D47" s="6"/>
      <c r="E47" s="6"/>
      <c r="F47" s="6"/>
    </row>
    <row r="48" spans="1:16" ht="15" x14ac:dyDescent="0.25">
      <c r="B48" s="2"/>
      <c r="C48" s="2"/>
    </row>
    <row r="49" spans="1:16" ht="15" x14ac:dyDescent="0.25">
      <c r="A49" s="2"/>
      <c r="B49" s="3" t="s">
        <v>12</v>
      </c>
      <c r="D49" s="2"/>
    </row>
    <row r="50" spans="1:16" ht="15" x14ac:dyDescent="0.25">
      <c r="A50" s="4"/>
      <c r="B50" s="53" t="s">
        <v>13</v>
      </c>
      <c r="C50" s="53" t="s">
        <v>3</v>
      </c>
      <c r="D50" s="53" t="s">
        <v>4</v>
      </c>
    </row>
    <row r="51" spans="1:16" ht="15" x14ac:dyDescent="0.25">
      <c r="A51" s="27" t="s">
        <v>14</v>
      </c>
      <c r="B51" s="6">
        <v>0</v>
      </c>
      <c r="C51" s="6">
        <v>10</v>
      </c>
      <c r="D51" s="6">
        <v>50</v>
      </c>
    </row>
    <row r="52" spans="1:16" ht="15" x14ac:dyDescent="0.25">
      <c r="A52" s="28" t="s">
        <v>15</v>
      </c>
      <c r="B52" s="6">
        <f>(B40*$B51)+(C40*$C51)+(D40*$D51)</f>
        <v>220</v>
      </c>
      <c r="C52" s="2"/>
      <c r="D52" s="2"/>
    </row>
    <row r="55" spans="1:16" ht="15" x14ac:dyDescent="0.25">
      <c r="A55" s="11"/>
      <c r="B55" s="55" t="s">
        <v>25</v>
      </c>
      <c r="C55" s="11"/>
      <c r="D55" s="11"/>
      <c r="E55" s="10"/>
      <c r="F55" s="10"/>
      <c r="G55" s="59"/>
      <c r="K55" s="59"/>
      <c r="L55" s="59"/>
      <c r="M55" s="59"/>
      <c r="N55" s="59"/>
      <c r="O55" s="59"/>
      <c r="P55" s="13"/>
    </row>
    <row r="56" spans="1:16" ht="15" x14ac:dyDescent="0.25">
      <c r="A56" s="2"/>
      <c r="B56" s="3" t="s">
        <v>0</v>
      </c>
      <c r="D56" s="2"/>
      <c r="G56" s="13"/>
      <c r="K56" s="13"/>
      <c r="L56" s="13"/>
      <c r="M56" s="13"/>
      <c r="N56" s="13"/>
      <c r="O56" s="13"/>
      <c r="P56" s="13"/>
    </row>
    <row r="57" spans="1:16" ht="15" x14ac:dyDescent="0.25">
      <c r="A57" s="4"/>
      <c r="B57" s="5" t="s">
        <v>2</v>
      </c>
      <c r="C57" s="5" t="s">
        <v>3</v>
      </c>
      <c r="D57" s="5" t="s">
        <v>4</v>
      </c>
      <c r="E57" s="5" t="s">
        <v>4</v>
      </c>
      <c r="G57" s="13"/>
      <c r="K57" s="13"/>
      <c r="L57" s="13"/>
      <c r="M57" s="13"/>
      <c r="N57" s="13"/>
      <c r="O57" s="13"/>
      <c r="P57" s="13"/>
    </row>
    <row r="58" spans="1:16" ht="15" x14ac:dyDescent="0.25">
      <c r="A58" s="29" t="s">
        <v>7</v>
      </c>
      <c r="B58" s="6">
        <v>5</v>
      </c>
      <c r="C58" s="6">
        <v>3</v>
      </c>
      <c r="D58" s="6">
        <v>4</v>
      </c>
      <c r="E58" s="6">
        <v>1</v>
      </c>
    </row>
    <row r="60" spans="1:16" ht="15" x14ac:dyDescent="0.25">
      <c r="A60" s="2"/>
      <c r="B60" s="3" t="s">
        <v>1</v>
      </c>
      <c r="D60" s="2"/>
      <c r="E60" s="2"/>
      <c r="F60" s="2"/>
    </row>
    <row r="61" spans="1:16" ht="15" x14ac:dyDescent="0.25">
      <c r="A61" s="4"/>
      <c r="B61" s="50" t="s">
        <v>2</v>
      </c>
      <c r="C61" s="50" t="s">
        <v>3</v>
      </c>
      <c r="D61" s="50" t="s">
        <v>4</v>
      </c>
      <c r="E61" s="50" t="s">
        <v>21</v>
      </c>
      <c r="F61" s="51" t="s">
        <v>5</v>
      </c>
      <c r="G61" s="52" t="s">
        <v>6</v>
      </c>
    </row>
    <row r="62" spans="1:16" ht="15" x14ac:dyDescent="0.25">
      <c r="A62" s="29" t="s">
        <v>8</v>
      </c>
      <c r="B62" s="6">
        <v>1</v>
      </c>
      <c r="C62" s="6">
        <v>1</v>
      </c>
      <c r="D62" s="6">
        <v>1</v>
      </c>
      <c r="E62" s="6">
        <v>1</v>
      </c>
      <c r="F62" s="6">
        <f>(B62*$B69)+(C62*$C69)+(D62*$D69)+(E62*$E69)</f>
        <v>280</v>
      </c>
      <c r="G62" s="6">
        <v>600</v>
      </c>
    </row>
    <row r="63" spans="1:16" ht="15" x14ac:dyDescent="0.25">
      <c r="A63" s="29" t="s">
        <v>9</v>
      </c>
      <c r="B63" s="6">
        <v>2</v>
      </c>
      <c r="C63" s="6"/>
      <c r="D63" s="6">
        <v>1</v>
      </c>
      <c r="E63" s="6"/>
      <c r="F63" s="6">
        <f>(B63*$B69)+(D63*$D69)</f>
        <v>280</v>
      </c>
      <c r="G63" s="6">
        <v>280</v>
      </c>
    </row>
    <row r="64" spans="1:16" ht="15" x14ac:dyDescent="0.25">
      <c r="A64" s="29" t="s">
        <v>10</v>
      </c>
      <c r="B64" s="6"/>
      <c r="C64" s="6">
        <v>1</v>
      </c>
      <c r="D64" s="6"/>
      <c r="E64" s="6">
        <v>3</v>
      </c>
      <c r="F64" s="6">
        <f>(C64*$C69)+(E64*$E69)</f>
        <v>0</v>
      </c>
      <c r="G64" s="6">
        <v>150</v>
      </c>
    </row>
    <row r="65" spans="1:16" ht="15" x14ac:dyDescent="0.25">
      <c r="A65" s="29" t="s">
        <v>11</v>
      </c>
      <c r="B65" s="6"/>
      <c r="C65" s="6"/>
      <c r="D65" s="6"/>
      <c r="E65" s="6"/>
      <c r="F65" s="6"/>
      <c r="G65" s="6"/>
    </row>
    <row r="66" spans="1:16" ht="15" x14ac:dyDescent="0.25">
      <c r="B66" s="2"/>
      <c r="C66" s="2"/>
    </row>
    <row r="67" spans="1:16" ht="15" x14ac:dyDescent="0.25">
      <c r="A67" s="2"/>
      <c r="B67" s="3" t="s">
        <v>12</v>
      </c>
      <c r="D67" s="2"/>
    </row>
    <row r="68" spans="1:16" ht="15" x14ac:dyDescent="0.25">
      <c r="A68" s="4"/>
      <c r="B68" s="53" t="s">
        <v>13</v>
      </c>
      <c r="C68" s="53" t="s">
        <v>3</v>
      </c>
      <c r="D68" s="53" t="s">
        <v>4</v>
      </c>
      <c r="E68" s="53" t="s">
        <v>4</v>
      </c>
    </row>
    <row r="69" spans="1:16" ht="15" x14ac:dyDescent="0.25">
      <c r="A69" s="27" t="s">
        <v>14</v>
      </c>
      <c r="B69" s="6">
        <v>0</v>
      </c>
      <c r="C69" s="6">
        <v>0</v>
      </c>
      <c r="D69" s="6">
        <v>280</v>
      </c>
      <c r="E69" s="6">
        <v>0</v>
      </c>
    </row>
    <row r="70" spans="1:16" ht="15" x14ac:dyDescent="0.25">
      <c r="A70" s="28" t="s">
        <v>15</v>
      </c>
      <c r="B70" s="6">
        <f>(B58*$B69)-(C58*$C69)+(D58*$D69)-(E58*$E69)</f>
        <v>1120</v>
      </c>
      <c r="C70" s="2"/>
      <c r="D70" s="2"/>
    </row>
    <row r="72" spans="1:16" ht="15" x14ac:dyDescent="0.25">
      <c r="A72" s="11"/>
      <c r="B72" s="55" t="s">
        <v>26</v>
      </c>
      <c r="C72" s="11"/>
      <c r="D72" s="11"/>
      <c r="E72" s="10"/>
      <c r="F72" s="10"/>
      <c r="G72" s="59"/>
      <c r="K72" s="59"/>
      <c r="L72" s="59"/>
      <c r="M72" s="59"/>
      <c r="N72" s="59"/>
      <c r="O72" s="59"/>
      <c r="P72" s="13"/>
    </row>
    <row r="73" spans="1:16" ht="15" x14ac:dyDescent="0.25">
      <c r="A73" s="2"/>
      <c r="B73" s="3" t="s">
        <v>0</v>
      </c>
      <c r="D73" s="2"/>
      <c r="G73" s="13"/>
      <c r="K73" s="13"/>
      <c r="L73" s="13"/>
      <c r="M73" s="13"/>
      <c r="N73" s="13"/>
      <c r="O73" s="13"/>
      <c r="P73" s="13"/>
    </row>
    <row r="74" spans="1:16" ht="15" x14ac:dyDescent="0.25">
      <c r="A74" s="4"/>
      <c r="B74" s="5" t="s">
        <v>2</v>
      </c>
      <c r="C74" s="5" t="s">
        <v>3</v>
      </c>
      <c r="D74" s="5" t="s">
        <v>4</v>
      </c>
      <c r="G74" s="13"/>
      <c r="K74" s="13"/>
      <c r="L74" s="13"/>
      <c r="M74" s="13"/>
      <c r="N74" s="13"/>
      <c r="O74" s="13"/>
      <c r="P74" s="13"/>
    </row>
    <row r="75" spans="1:16" ht="15" x14ac:dyDescent="0.25">
      <c r="A75" s="29" t="s">
        <v>7</v>
      </c>
      <c r="B75" s="6">
        <v>2</v>
      </c>
      <c r="C75" s="6"/>
      <c r="D75" s="6">
        <v>4</v>
      </c>
    </row>
    <row r="77" spans="1:16" ht="15" x14ac:dyDescent="0.25">
      <c r="A77" s="2"/>
      <c r="B77" s="3" t="s">
        <v>1</v>
      </c>
      <c r="D77" s="2"/>
      <c r="E77" s="2"/>
      <c r="F77" s="2"/>
    </row>
    <row r="78" spans="1:16" ht="15" x14ac:dyDescent="0.25">
      <c r="A78" s="4"/>
      <c r="B78" s="50" t="s">
        <v>2</v>
      </c>
      <c r="C78" s="50" t="s">
        <v>3</v>
      </c>
      <c r="D78" s="50" t="s">
        <v>4</v>
      </c>
      <c r="E78" s="51" t="s">
        <v>5</v>
      </c>
      <c r="F78" s="52" t="s">
        <v>6</v>
      </c>
    </row>
    <row r="79" spans="1:16" ht="15" x14ac:dyDescent="0.25">
      <c r="A79" s="29" t="s">
        <v>8</v>
      </c>
      <c r="B79" s="6">
        <v>1</v>
      </c>
      <c r="C79" s="6">
        <v>2</v>
      </c>
      <c r="D79" s="6">
        <v>1</v>
      </c>
      <c r="E79" s="6">
        <f>(B79*$B86)+(C79*$C86)+(D79*$D86)</f>
        <v>3620</v>
      </c>
      <c r="F79" s="6">
        <v>8000</v>
      </c>
    </row>
    <row r="80" spans="1:16" ht="15" x14ac:dyDescent="0.25">
      <c r="A80" s="29" t="s">
        <v>9</v>
      </c>
      <c r="B80" s="6">
        <v>2</v>
      </c>
      <c r="C80" s="6"/>
      <c r="D80" s="6"/>
      <c r="E80" s="6">
        <f>(B80*$B86)</f>
        <v>6000</v>
      </c>
      <c r="F80" s="6">
        <v>6000</v>
      </c>
    </row>
    <row r="81" spans="1:16" ht="15" x14ac:dyDescent="0.25">
      <c r="A81" s="29" t="s">
        <v>10</v>
      </c>
      <c r="B81" s="6"/>
      <c r="C81" s="6">
        <v>1</v>
      </c>
      <c r="D81" s="6">
        <v>1</v>
      </c>
      <c r="E81" s="6">
        <f>(C81*$C86)+(D81*$D86)</f>
        <v>620</v>
      </c>
      <c r="F81" s="6">
        <v>620</v>
      </c>
    </row>
    <row r="82" spans="1:16" ht="15" x14ac:dyDescent="0.25">
      <c r="A82" s="29" t="s">
        <v>11</v>
      </c>
      <c r="B82" s="6"/>
      <c r="C82" s="6"/>
      <c r="D82" s="6"/>
      <c r="E82" s="6"/>
      <c r="F82" s="6"/>
    </row>
    <row r="83" spans="1:16" ht="15" x14ac:dyDescent="0.25">
      <c r="B83" s="2"/>
      <c r="C83" s="2"/>
    </row>
    <row r="84" spans="1:16" ht="15" x14ac:dyDescent="0.25">
      <c r="A84" s="2"/>
      <c r="B84" s="3" t="s">
        <v>12</v>
      </c>
      <c r="D84" s="2"/>
    </row>
    <row r="85" spans="1:16" ht="15" x14ac:dyDescent="0.25">
      <c r="A85" s="4"/>
      <c r="B85" s="53" t="s">
        <v>13</v>
      </c>
      <c r="C85" s="53" t="s">
        <v>3</v>
      </c>
      <c r="D85" s="53" t="s">
        <v>4</v>
      </c>
    </row>
    <row r="86" spans="1:16" ht="15" x14ac:dyDescent="0.25">
      <c r="A86" s="27" t="s">
        <v>14</v>
      </c>
      <c r="B86" s="6">
        <v>3000</v>
      </c>
      <c r="C86" s="6">
        <v>0</v>
      </c>
      <c r="D86" s="6">
        <v>620</v>
      </c>
    </row>
    <row r="87" spans="1:16" ht="15" x14ac:dyDescent="0.25">
      <c r="A87" s="28" t="s">
        <v>15</v>
      </c>
      <c r="B87" s="6">
        <f>(B75*$B86)+(D75*$D86)</f>
        <v>8480</v>
      </c>
      <c r="C87" s="2"/>
      <c r="D87" s="2"/>
    </row>
    <row r="90" spans="1:16" ht="15" x14ac:dyDescent="0.25">
      <c r="A90" s="11"/>
      <c r="B90" s="55" t="s">
        <v>27</v>
      </c>
      <c r="C90" s="11"/>
      <c r="D90" s="11"/>
      <c r="E90" s="10"/>
      <c r="F90" s="10"/>
      <c r="G90" s="59"/>
      <c r="K90" s="59"/>
      <c r="L90" s="59"/>
      <c r="M90" s="59"/>
      <c r="N90" s="59"/>
      <c r="O90" s="59"/>
      <c r="P90" s="13"/>
    </row>
    <row r="91" spans="1:16" ht="15" x14ac:dyDescent="0.25">
      <c r="A91" s="2"/>
      <c r="B91" s="3" t="s">
        <v>0</v>
      </c>
      <c r="D91" s="2"/>
      <c r="G91" s="13"/>
      <c r="K91" s="13"/>
      <c r="L91" s="13"/>
      <c r="M91" s="13"/>
      <c r="N91" s="13"/>
      <c r="O91" s="13"/>
      <c r="P91" s="13"/>
    </row>
    <row r="92" spans="1:16" ht="15" x14ac:dyDescent="0.25">
      <c r="A92" s="4"/>
      <c r="B92" s="5" t="s">
        <v>2</v>
      </c>
      <c r="C92" s="5" t="s">
        <v>3</v>
      </c>
      <c r="D92" s="5" t="s">
        <v>4</v>
      </c>
      <c r="G92" s="13"/>
      <c r="K92" s="13"/>
      <c r="L92" s="13"/>
      <c r="M92" s="13"/>
      <c r="N92" s="13"/>
      <c r="O92" s="13"/>
      <c r="P92" s="13"/>
    </row>
    <row r="93" spans="1:16" ht="15" x14ac:dyDescent="0.25">
      <c r="A93" s="29" t="s">
        <v>7</v>
      </c>
      <c r="B93" s="6">
        <v>2</v>
      </c>
      <c r="C93" s="6">
        <v>4</v>
      </c>
      <c r="D93" s="6">
        <v>6</v>
      </c>
    </row>
    <row r="95" spans="1:16" ht="15" x14ac:dyDescent="0.25">
      <c r="A95" s="2"/>
      <c r="B95" s="3" t="s">
        <v>1</v>
      </c>
      <c r="D95" s="2"/>
      <c r="E95" s="2"/>
      <c r="F95" s="2"/>
    </row>
    <row r="96" spans="1:16" ht="15" x14ac:dyDescent="0.25">
      <c r="A96" s="4"/>
      <c r="B96" s="50" t="s">
        <v>2</v>
      </c>
      <c r="C96" s="50" t="s">
        <v>3</v>
      </c>
      <c r="D96" s="50" t="s">
        <v>4</v>
      </c>
      <c r="E96" s="51" t="s">
        <v>5</v>
      </c>
      <c r="F96" s="52" t="s">
        <v>6</v>
      </c>
    </row>
    <row r="97" spans="1:26" ht="15" x14ac:dyDescent="0.25">
      <c r="A97" s="29" t="s">
        <v>8</v>
      </c>
      <c r="B97" s="6">
        <v>1</v>
      </c>
      <c r="C97" s="6">
        <v>1</v>
      </c>
      <c r="D97" s="6">
        <v>1</v>
      </c>
      <c r="E97" s="6">
        <f>(B97*$B104)+(C97*$C104)+(D97*$D104)</f>
        <v>100</v>
      </c>
      <c r="F97" s="6">
        <v>100</v>
      </c>
    </row>
    <row r="98" spans="1:26" ht="15" x14ac:dyDescent="0.25">
      <c r="A98" s="29" t="s">
        <v>9</v>
      </c>
      <c r="B98" s="6">
        <v>2</v>
      </c>
      <c r="C98" s="6">
        <v>1</v>
      </c>
      <c r="D98" s="6">
        <v>5</v>
      </c>
      <c r="E98" s="6">
        <f>(B98*$B104)-(C98*$C104)+(D98*$D104)</f>
        <v>50</v>
      </c>
      <c r="F98" s="6">
        <v>50</v>
      </c>
    </row>
    <row r="99" spans="1:26" ht="15" x14ac:dyDescent="0.25">
      <c r="A99" s="29" t="s">
        <v>10</v>
      </c>
      <c r="B99" s="6">
        <v>3</v>
      </c>
      <c r="C99" s="6"/>
      <c r="D99" s="6">
        <v>1</v>
      </c>
      <c r="E99" s="6">
        <f>(B99*$B104)+(D99*$D104)</f>
        <v>25</v>
      </c>
      <c r="F99" s="6">
        <v>200</v>
      </c>
    </row>
    <row r="100" spans="1:26" ht="15" x14ac:dyDescent="0.25">
      <c r="A100" s="29" t="s">
        <v>11</v>
      </c>
      <c r="B100" s="6"/>
      <c r="C100" s="6"/>
      <c r="D100" s="6"/>
      <c r="E100" s="6"/>
      <c r="F100" s="6"/>
    </row>
    <row r="101" spans="1:26" ht="15" x14ac:dyDescent="0.25">
      <c r="B101" s="2"/>
      <c r="C101" s="2"/>
      <c r="S101" s="36"/>
      <c r="T101" s="36"/>
      <c r="U101" s="36"/>
      <c r="V101" s="36"/>
      <c r="W101" s="36"/>
      <c r="X101" s="36"/>
      <c r="Y101" s="36"/>
      <c r="Z101" s="36"/>
    </row>
    <row r="102" spans="1:26" ht="15" x14ac:dyDescent="0.25">
      <c r="A102" s="2"/>
      <c r="B102" s="3" t="s">
        <v>12</v>
      </c>
      <c r="D102" s="2"/>
      <c r="S102" s="36"/>
      <c r="T102" s="36"/>
      <c r="U102" s="36"/>
      <c r="V102" s="36"/>
      <c r="W102" s="36"/>
      <c r="X102" s="36"/>
      <c r="Y102" s="36"/>
      <c r="Z102" s="36"/>
    </row>
    <row r="103" spans="1:26" ht="15" x14ac:dyDescent="0.25">
      <c r="A103" s="4"/>
      <c r="B103" s="53" t="s">
        <v>13</v>
      </c>
      <c r="C103" s="53" t="s">
        <v>3</v>
      </c>
      <c r="D103" s="53" t="s">
        <v>4</v>
      </c>
      <c r="S103" s="36"/>
      <c r="T103" s="36"/>
      <c r="U103" s="36"/>
      <c r="V103" s="36"/>
      <c r="W103" s="36"/>
      <c r="X103" s="36"/>
      <c r="Y103" s="36"/>
      <c r="Z103" s="36"/>
    </row>
    <row r="104" spans="1:26" ht="15" x14ac:dyDescent="0.25">
      <c r="A104" s="27" t="s">
        <v>14</v>
      </c>
      <c r="B104" s="6">
        <v>0</v>
      </c>
      <c r="C104" s="6">
        <v>75</v>
      </c>
      <c r="D104" s="6">
        <v>25</v>
      </c>
      <c r="S104" s="36"/>
      <c r="T104" s="36"/>
      <c r="U104" s="36"/>
      <c r="V104" s="36"/>
      <c r="W104" s="36"/>
      <c r="X104" s="36"/>
      <c r="Y104" s="36"/>
      <c r="Z104" s="36"/>
    </row>
    <row r="105" spans="1:26" ht="15" x14ac:dyDescent="0.25">
      <c r="A105" s="28" t="s">
        <v>15</v>
      </c>
      <c r="B105" s="6">
        <f>(B93*$B104)+(C93*$C104)+(D93*$D104)</f>
        <v>450</v>
      </c>
      <c r="C105" s="2"/>
      <c r="D105" s="2"/>
      <c r="S105" s="36"/>
      <c r="T105" s="36"/>
      <c r="U105" s="36"/>
      <c r="V105" s="36"/>
      <c r="W105" s="36"/>
      <c r="X105" s="36"/>
      <c r="Y105" s="36"/>
      <c r="Z105" s="36"/>
    </row>
    <row r="106" spans="1:26" ht="15.75" x14ac:dyDescent="0.25">
      <c r="S106" s="36"/>
      <c r="T106" s="18"/>
      <c r="U106" s="18"/>
      <c r="V106" s="15"/>
      <c r="W106" s="15"/>
      <c r="X106" s="15"/>
      <c r="Y106" s="16"/>
      <c r="Z106" s="36"/>
    </row>
    <row r="107" spans="1:26" ht="18" x14ac:dyDescent="0.25">
      <c r="S107" s="36"/>
      <c r="T107" s="17"/>
      <c r="U107" s="15"/>
      <c r="V107" s="15"/>
      <c r="W107" s="15"/>
      <c r="X107" s="15"/>
      <c r="Y107" s="15"/>
      <c r="Z107" s="36"/>
    </row>
    <row r="108" spans="1:26" ht="18" x14ac:dyDescent="0.25">
      <c r="A108" s="10"/>
      <c r="B108" s="55">
        <v>3</v>
      </c>
      <c r="C108" s="11"/>
      <c r="D108" s="11"/>
      <c r="E108" s="11"/>
      <c r="F108" s="11"/>
      <c r="S108" s="36"/>
      <c r="T108" s="17"/>
      <c r="U108" s="15"/>
      <c r="V108" s="15"/>
      <c r="W108" s="15"/>
      <c r="X108" s="15"/>
      <c r="Y108" s="15"/>
      <c r="Z108" s="36"/>
    </row>
    <row r="109" spans="1:26" ht="15" x14ac:dyDescent="0.25">
      <c r="A109" s="2"/>
      <c r="B109" s="3" t="s">
        <v>0</v>
      </c>
      <c r="D109" s="2"/>
      <c r="G109" s="12"/>
      <c r="H109" s="12"/>
      <c r="I109" s="12"/>
      <c r="J109" s="12"/>
      <c r="K109" s="12"/>
      <c r="L109" s="12"/>
      <c r="M109" s="12"/>
      <c r="N109" s="13"/>
      <c r="S109" s="36"/>
      <c r="T109" s="57"/>
      <c r="U109" s="57"/>
      <c r="V109" s="57"/>
      <c r="W109" s="57"/>
      <c r="X109" s="57"/>
      <c r="Y109" s="57"/>
      <c r="Z109" s="36"/>
    </row>
    <row r="110" spans="1:26" ht="15" x14ac:dyDescent="0.25">
      <c r="A110" s="4"/>
      <c r="B110" s="5" t="s">
        <v>2</v>
      </c>
      <c r="C110" s="5" t="s">
        <v>3</v>
      </c>
      <c r="D110" s="5" t="s">
        <v>4</v>
      </c>
      <c r="G110" s="13"/>
      <c r="H110" s="13"/>
      <c r="I110" s="13"/>
      <c r="J110" s="13"/>
      <c r="K110" s="13"/>
      <c r="L110" s="13"/>
      <c r="M110" s="13"/>
      <c r="N110" s="13"/>
      <c r="S110" s="36"/>
      <c r="T110" s="57"/>
      <c r="U110" s="57"/>
      <c r="V110" s="57"/>
      <c r="W110" s="57"/>
      <c r="X110" s="57"/>
      <c r="Y110" s="57"/>
      <c r="Z110" s="36"/>
    </row>
    <row r="111" spans="1:26" ht="15.75" x14ac:dyDescent="0.25">
      <c r="A111" s="29" t="s">
        <v>7</v>
      </c>
      <c r="B111" s="6">
        <v>6000</v>
      </c>
      <c r="C111" s="6">
        <v>10000</v>
      </c>
      <c r="D111" s="6"/>
      <c r="G111" s="13"/>
      <c r="H111" s="13"/>
      <c r="I111" s="13"/>
      <c r="J111" s="13"/>
      <c r="K111" s="13"/>
      <c r="L111" s="13"/>
      <c r="M111" s="13"/>
      <c r="N111" s="13"/>
      <c r="S111" s="36"/>
      <c r="T111" s="57"/>
      <c r="U111" s="18"/>
      <c r="V111" s="18"/>
      <c r="W111" s="56"/>
      <c r="X111" s="57"/>
      <c r="Y111" s="57"/>
      <c r="Z111" s="36"/>
    </row>
    <row r="112" spans="1:26" ht="15.75" x14ac:dyDescent="0.25">
      <c r="S112" s="36"/>
      <c r="T112" s="57"/>
      <c r="U112" s="58"/>
      <c r="V112" s="58"/>
      <c r="W112" s="57"/>
      <c r="X112" s="57"/>
      <c r="Y112" s="57"/>
      <c r="Z112" s="36"/>
    </row>
    <row r="113" spans="1:26" ht="15.75" x14ac:dyDescent="0.25">
      <c r="A113" s="2"/>
      <c r="B113" s="3" t="s">
        <v>1</v>
      </c>
      <c r="D113" s="2"/>
      <c r="E113" s="2"/>
      <c r="F113" s="2"/>
      <c r="S113" s="36"/>
      <c r="T113" s="57"/>
      <c r="U113" s="58"/>
      <c r="V113" s="58"/>
      <c r="W113" s="57"/>
      <c r="X113" s="57"/>
      <c r="Y113" s="57"/>
      <c r="Z113" s="36"/>
    </row>
    <row r="114" spans="1:26" ht="15.75" x14ac:dyDescent="0.25">
      <c r="A114" s="4"/>
      <c r="B114" s="54" t="s">
        <v>2</v>
      </c>
      <c r="C114" s="54" t="s">
        <v>3</v>
      </c>
      <c r="D114" s="54" t="s">
        <v>4</v>
      </c>
      <c r="E114" s="51" t="s">
        <v>5</v>
      </c>
      <c r="F114" s="52" t="s">
        <v>6</v>
      </c>
      <c r="S114" s="36"/>
      <c r="T114" s="57"/>
      <c r="U114" s="58"/>
      <c r="V114" s="58"/>
      <c r="W114" s="57"/>
      <c r="X114" s="57"/>
      <c r="Y114" s="57"/>
      <c r="Z114" s="36"/>
    </row>
    <row r="115" spans="1:26" ht="15.75" x14ac:dyDescent="0.25">
      <c r="A115" s="29" t="s">
        <v>8</v>
      </c>
      <c r="B115" s="6">
        <v>4</v>
      </c>
      <c r="C115" s="6">
        <v>2</v>
      </c>
      <c r="D115" s="6"/>
      <c r="E115" s="6">
        <f>(B115*$B122)+(C115*$C122)</f>
        <v>32</v>
      </c>
      <c r="F115" s="6">
        <v>32</v>
      </c>
      <c r="S115" s="36"/>
      <c r="T115" s="57"/>
      <c r="U115" s="58"/>
      <c r="V115" s="58"/>
      <c r="W115" s="57"/>
      <c r="X115" s="57"/>
      <c r="Y115" s="57"/>
      <c r="Z115" s="36"/>
    </row>
    <row r="116" spans="1:26" ht="15.75" x14ac:dyDescent="0.25">
      <c r="A116" s="29" t="s">
        <v>9</v>
      </c>
      <c r="B116" s="6">
        <v>2</v>
      </c>
      <c r="C116" s="6">
        <v>4</v>
      </c>
      <c r="D116" s="6"/>
      <c r="E116" s="6">
        <f>(B116*$B122)+(C116*$C122)</f>
        <v>22</v>
      </c>
      <c r="F116" s="6">
        <v>22</v>
      </c>
      <c r="S116" s="36"/>
      <c r="T116" s="57"/>
      <c r="U116" s="58"/>
      <c r="V116" s="58"/>
      <c r="W116" s="57"/>
      <c r="X116" s="57"/>
      <c r="Y116" s="57"/>
      <c r="Z116" s="36"/>
    </row>
    <row r="117" spans="1:26" ht="15" x14ac:dyDescent="0.25">
      <c r="A117" s="29" t="s">
        <v>10</v>
      </c>
      <c r="B117" s="6">
        <v>2</v>
      </c>
      <c r="C117" s="6">
        <v>6</v>
      </c>
      <c r="D117" s="6"/>
      <c r="E117" s="6">
        <f>(B117*$B122)+(C117*$C122)</f>
        <v>25.999999999999996</v>
      </c>
      <c r="F117" s="6">
        <v>30</v>
      </c>
      <c r="S117" s="36"/>
      <c r="T117" s="57"/>
      <c r="U117" s="57"/>
      <c r="V117" s="57"/>
      <c r="W117" s="57"/>
      <c r="X117" s="57"/>
      <c r="Y117" s="57"/>
      <c r="Z117" s="36"/>
    </row>
    <row r="118" spans="1:26" ht="15.75" x14ac:dyDescent="0.25">
      <c r="A118" s="29" t="s">
        <v>11</v>
      </c>
      <c r="B118" s="6"/>
      <c r="C118" s="6"/>
      <c r="D118" s="6"/>
      <c r="E118" s="6"/>
      <c r="F118" s="6"/>
      <c r="S118" s="36"/>
      <c r="T118" s="57"/>
      <c r="U118" s="18"/>
      <c r="V118" s="18"/>
      <c r="W118" s="57"/>
      <c r="X118" s="57"/>
      <c r="Y118" s="57"/>
      <c r="Z118" s="36"/>
    </row>
    <row r="119" spans="1:26" ht="15.75" x14ac:dyDescent="0.25">
      <c r="B119" s="2"/>
      <c r="C119" s="2"/>
      <c r="S119" s="36"/>
      <c r="T119" s="57"/>
      <c r="U119" s="58"/>
      <c r="V119" s="58"/>
      <c r="W119" s="57"/>
      <c r="X119" s="57"/>
      <c r="Y119" s="57"/>
      <c r="Z119" s="36"/>
    </row>
    <row r="120" spans="1:26" ht="15" x14ac:dyDescent="0.25">
      <c r="A120" s="2"/>
      <c r="B120" s="3" t="s">
        <v>12</v>
      </c>
      <c r="D120" s="2"/>
      <c r="S120" s="36"/>
      <c r="T120" s="36"/>
      <c r="U120" s="36"/>
      <c r="V120" s="36"/>
      <c r="W120" s="36"/>
      <c r="X120" s="36"/>
      <c r="Y120" s="36"/>
      <c r="Z120" s="36"/>
    </row>
    <row r="121" spans="1:26" ht="15" x14ac:dyDescent="0.25">
      <c r="A121" s="4"/>
      <c r="B121" s="53" t="s">
        <v>13</v>
      </c>
      <c r="C121" s="53" t="s">
        <v>3</v>
      </c>
      <c r="D121" s="53" t="s">
        <v>4</v>
      </c>
      <c r="S121" s="36"/>
      <c r="T121" s="36"/>
      <c r="U121" s="36"/>
      <c r="V121" s="36"/>
      <c r="W121" s="36"/>
      <c r="X121" s="36"/>
      <c r="Y121" s="36"/>
      <c r="Z121" s="36"/>
    </row>
    <row r="122" spans="1:26" ht="15.75" x14ac:dyDescent="0.25">
      <c r="A122" s="27" t="s">
        <v>14</v>
      </c>
      <c r="B122" s="6">
        <v>7</v>
      </c>
      <c r="C122" s="6">
        <v>1.9999999999999996</v>
      </c>
      <c r="D122" s="6"/>
      <c r="H122" s="18"/>
      <c r="I122" s="18"/>
      <c r="J122" s="15"/>
      <c r="K122" s="15"/>
      <c r="L122" s="15"/>
      <c r="M122" s="16"/>
      <c r="S122" s="36"/>
      <c r="T122" s="36"/>
      <c r="U122" s="36"/>
      <c r="V122" s="36"/>
      <c r="W122" s="36"/>
      <c r="X122" s="36"/>
      <c r="Y122" s="36"/>
      <c r="Z122" s="36"/>
    </row>
    <row r="123" spans="1:26" ht="18" x14ac:dyDescent="0.25">
      <c r="A123" s="28" t="s">
        <v>15</v>
      </c>
      <c r="B123" s="6">
        <f>(B111*$B122)+(C111*$C122)</f>
        <v>62000</v>
      </c>
      <c r="C123" s="2"/>
      <c r="D123" s="2"/>
      <c r="H123" s="17"/>
      <c r="I123" s="15"/>
      <c r="J123" s="15"/>
      <c r="K123" s="15"/>
      <c r="L123" s="15"/>
      <c r="M123" s="15"/>
    </row>
    <row r="124" spans="1:26" ht="18" x14ac:dyDescent="0.25">
      <c r="H124" s="17"/>
      <c r="I124" s="15"/>
      <c r="J124" s="15"/>
      <c r="K124" s="15"/>
      <c r="L124" s="15"/>
      <c r="M124" s="15"/>
    </row>
    <row r="126" spans="1:26" ht="15" x14ac:dyDescent="0.25">
      <c r="A126" s="10"/>
      <c r="B126" s="55">
        <v>4</v>
      </c>
      <c r="C126" s="11"/>
      <c r="D126" s="11"/>
      <c r="E126" s="11"/>
      <c r="F126" s="11"/>
      <c r="G126" s="12"/>
      <c r="H126" s="12"/>
      <c r="I126" s="12"/>
      <c r="J126" s="12"/>
      <c r="K126" s="12"/>
      <c r="L126" s="12"/>
      <c r="M126" s="12"/>
    </row>
    <row r="127" spans="1:26" ht="15" x14ac:dyDescent="0.25">
      <c r="A127" s="2"/>
      <c r="B127" s="3" t="s">
        <v>0</v>
      </c>
      <c r="D127" s="2"/>
      <c r="G127" s="13"/>
      <c r="H127" s="13"/>
      <c r="I127" s="13"/>
      <c r="J127" s="13"/>
      <c r="K127" s="13"/>
      <c r="L127" s="13"/>
      <c r="M127" s="13"/>
    </row>
    <row r="128" spans="1:26" ht="15" x14ac:dyDescent="0.25">
      <c r="A128" s="4"/>
      <c r="B128" s="5" t="s">
        <v>2</v>
      </c>
      <c r="C128" s="5" t="s">
        <v>3</v>
      </c>
      <c r="D128" s="5" t="s">
        <v>4</v>
      </c>
      <c r="G128" s="13"/>
      <c r="H128" s="13"/>
      <c r="I128" s="13"/>
      <c r="J128" s="13"/>
      <c r="K128" s="13"/>
      <c r="L128" s="13"/>
      <c r="M128" s="13"/>
    </row>
    <row r="129" spans="1:6" ht="15" x14ac:dyDescent="0.25">
      <c r="A129" s="29" t="s">
        <v>7</v>
      </c>
      <c r="B129" s="6">
        <v>20</v>
      </c>
      <c r="C129" s="6">
        <v>26</v>
      </c>
      <c r="D129" s="6"/>
    </row>
    <row r="131" spans="1:6" ht="15" x14ac:dyDescent="0.25">
      <c r="A131" s="2"/>
      <c r="B131" s="3" t="s">
        <v>1</v>
      </c>
      <c r="D131" s="2"/>
      <c r="E131" s="2"/>
      <c r="F131" s="2"/>
    </row>
    <row r="132" spans="1:6" ht="15" x14ac:dyDescent="0.25">
      <c r="A132" s="4"/>
      <c r="B132" s="25" t="s">
        <v>2</v>
      </c>
      <c r="C132" s="25" t="s">
        <v>3</v>
      </c>
      <c r="D132" s="25" t="s">
        <v>4</v>
      </c>
      <c r="E132" s="25" t="s">
        <v>5</v>
      </c>
      <c r="F132" s="25" t="s">
        <v>6</v>
      </c>
    </row>
    <row r="133" spans="1:6" ht="15" x14ac:dyDescent="0.25">
      <c r="A133" s="29" t="s">
        <v>8</v>
      </c>
      <c r="B133" s="6">
        <v>2</v>
      </c>
      <c r="C133" s="6">
        <v>3</v>
      </c>
      <c r="D133" s="6"/>
      <c r="E133" s="6">
        <f>(B133*$B140)+(C133*$C140)</f>
        <v>2875</v>
      </c>
      <c r="F133" s="6">
        <v>3000</v>
      </c>
    </row>
    <row r="134" spans="1:6" ht="15" x14ac:dyDescent="0.25">
      <c r="A134" s="29" t="s">
        <v>9</v>
      </c>
      <c r="B134" s="6">
        <v>4</v>
      </c>
      <c r="C134" s="6">
        <v>2</v>
      </c>
      <c r="D134" s="6"/>
      <c r="E134" s="6">
        <f>(B134*$B140)+(C134*$C140)</f>
        <v>2250</v>
      </c>
      <c r="F134" s="6">
        <v>4000</v>
      </c>
    </row>
    <row r="135" spans="1:6" ht="15" x14ac:dyDescent="0.25">
      <c r="A135" s="29" t="s">
        <v>10</v>
      </c>
      <c r="B135" s="6">
        <v>1</v>
      </c>
      <c r="C135" s="6">
        <v>5</v>
      </c>
      <c r="D135" s="6"/>
      <c r="E135" s="6">
        <f>(B135*$B140)+(C135*$C140)</f>
        <v>4500</v>
      </c>
      <c r="F135" s="6">
        <v>4500</v>
      </c>
    </row>
    <row r="136" spans="1:6" ht="15" x14ac:dyDescent="0.25">
      <c r="A136" s="29" t="s">
        <v>11</v>
      </c>
      <c r="B136" s="6">
        <v>1</v>
      </c>
      <c r="C136" s="6">
        <v>1</v>
      </c>
      <c r="D136" s="6"/>
      <c r="E136" s="6">
        <f>(B136*$B140)+(C136*$C140)</f>
        <v>1000</v>
      </c>
      <c r="F136" s="6">
        <v>1000</v>
      </c>
    </row>
    <row r="137" spans="1:6" ht="15" x14ac:dyDescent="0.25">
      <c r="B137" s="2"/>
      <c r="C137" s="2"/>
    </row>
    <row r="138" spans="1:6" ht="15" x14ac:dyDescent="0.25">
      <c r="A138" s="2"/>
      <c r="B138" s="3" t="s">
        <v>12</v>
      </c>
      <c r="D138" s="2"/>
    </row>
    <row r="139" spans="1:6" ht="15" x14ac:dyDescent="0.25">
      <c r="A139" s="4"/>
      <c r="B139" s="53" t="s">
        <v>13</v>
      </c>
      <c r="C139" s="53" t="s">
        <v>3</v>
      </c>
      <c r="D139" s="53" t="s">
        <v>4</v>
      </c>
    </row>
    <row r="140" spans="1:6" ht="15" x14ac:dyDescent="0.25">
      <c r="A140" s="27" t="s">
        <v>14</v>
      </c>
      <c r="B140" s="6">
        <v>125</v>
      </c>
      <c r="C140" s="6">
        <v>875</v>
      </c>
      <c r="D140" s="6"/>
    </row>
    <row r="141" spans="1:6" ht="15" x14ac:dyDescent="0.25">
      <c r="A141" s="28" t="s">
        <v>15</v>
      </c>
      <c r="B141" s="6">
        <f>(B129*$B140)+(C129*$C140)</f>
        <v>25250</v>
      </c>
      <c r="C141" s="2"/>
      <c r="D141" s="2"/>
    </row>
    <row r="143" spans="1:6" x14ac:dyDescent="0.2">
      <c r="A143" s="60"/>
      <c r="B143" s="60"/>
      <c r="C143" s="60"/>
      <c r="D143" s="60"/>
      <c r="E143" s="60"/>
    </row>
    <row r="144" spans="1:6" x14ac:dyDescent="0.2">
      <c r="A144" s="61"/>
      <c r="B144" s="15"/>
      <c r="C144" s="61"/>
      <c r="D144" s="61"/>
      <c r="E144" s="61"/>
    </row>
    <row r="145" spans="1:15" x14ac:dyDescent="0.2">
      <c r="A145" s="61"/>
      <c r="B145" s="15"/>
      <c r="C145" s="61"/>
      <c r="D145" s="61"/>
      <c r="E145" s="61"/>
    </row>
    <row r="155" spans="1:15" x14ac:dyDescent="0.2">
      <c r="G155" s="36"/>
      <c r="H155" s="36"/>
      <c r="I155" s="36"/>
      <c r="J155" s="36"/>
      <c r="K155" s="36"/>
      <c r="L155" s="36"/>
      <c r="M155" s="36"/>
      <c r="N155" s="36"/>
      <c r="O155" s="36"/>
    </row>
    <row r="156" spans="1:15" x14ac:dyDescent="0.2">
      <c r="G156" s="36"/>
      <c r="H156" s="36"/>
      <c r="I156" s="36"/>
      <c r="J156" s="36"/>
      <c r="K156" s="36"/>
      <c r="L156" s="36"/>
      <c r="M156" s="36"/>
      <c r="N156" s="36"/>
      <c r="O156" s="36"/>
    </row>
    <row r="157" spans="1:15" x14ac:dyDescent="0.2">
      <c r="G157" s="36"/>
      <c r="H157" s="36"/>
      <c r="I157" s="36"/>
      <c r="J157" s="36"/>
      <c r="K157" s="36"/>
      <c r="L157" s="36"/>
      <c r="M157" s="36"/>
      <c r="N157" s="36"/>
      <c r="O157" s="36"/>
    </row>
    <row r="158" spans="1:15" x14ac:dyDescent="0.2">
      <c r="G158" s="36"/>
      <c r="H158" s="36"/>
      <c r="I158" s="36"/>
      <c r="J158" s="36"/>
      <c r="K158" s="36"/>
      <c r="L158" s="36"/>
      <c r="M158" s="36"/>
      <c r="N158" s="36"/>
      <c r="O158" s="36"/>
    </row>
    <row r="159" spans="1:15" ht="15.75" x14ac:dyDescent="0.25">
      <c r="G159" s="36"/>
      <c r="H159" s="18"/>
      <c r="I159" s="18"/>
      <c r="J159" s="15"/>
      <c r="K159" s="15"/>
      <c r="L159" s="15"/>
      <c r="M159" s="16"/>
      <c r="N159" s="36"/>
      <c r="O159" s="36"/>
    </row>
    <row r="160" spans="1:15" ht="18" x14ac:dyDescent="0.25">
      <c r="G160" s="36"/>
      <c r="H160" s="17"/>
      <c r="I160" s="15"/>
      <c r="J160" s="15"/>
      <c r="K160" s="15"/>
      <c r="L160" s="15"/>
      <c r="M160" s="15"/>
      <c r="N160" s="36"/>
      <c r="O160" s="36"/>
    </row>
    <row r="161" spans="7:15" ht="18" x14ac:dyDescent="0.25">
      <c r="G161" s="36"/>
      <c r="H161" s="17"/>
      <c r="I161" s="15"/>
      <c r="J161" s="15"/>
      <c r="K161" s="15"/>
      <c r="L161" s="15"/>
      <c r="M161" s="15"/>
      <c r="N161" s="36"/>
      <c r="O161" s="36"/>
    </row>
    <row r="162" spans="7:15" x14ac:dyDescent="0.2">
      <c r="G162" s="36"/>
      <c r="H162" s="57"/>
      <c r="I162" s="57"/>
      <c r="J162" s="57"/>
      <c r="K162" s="57"/>
      <c r="L162" s="57"/>
      <c r="M162" s="57"/>
      <c r="N162" s="36"/>
      <c r="O162" s="36"/>
    </row>
    <row r="163" spans="7:15" x14ac:dyDescent="0.2">
      <c r="G163" s="36"/>
      <c r="H163" s="57"/>
      <c r="I163" s="57"/>
      <c r="J163" s="57"/>
      <c r="K163" s="57"/>
      <c r="L163" s="57"/>
      <c r="M163" s="57"/>
      <c r="N163" s="36"/>
      <c r="O163" s="36"/>
    </row>
    <row r="164" spans="7:15" ht="15.75" x14ac:dyDescent="0.25">
      <c r="G164" s="36"/>
      <c r="H164" s="57"/>
      <c r="I164" s="18"/>
      <c r="J164" s="18"/>
      <c r="K164" s="56"/>
      <c r="L164" s="18"/>
      <c r="M164" s="18"/>
      <c r="N164" s="36"/>
      <c r="O164" s="36"/>
    </row>
    <row r="165" spans="7:15" ht="15.75" x14ac:dyDescent="0.25">
      <c r="G165" s="36"/>
      <c r="H165" s="57"/>
      <c r="I165" s="58"/>
      <c r="J165" s="58"/>
      <c r="K165" s="57"/>
      <c r="L165" s="58"/>
      <c r="M165" s="58"/>
      <c r="N165" s="36"/>
      <c r="O165" s="36"/>
    </row>
    <row r="166" spans="7:15" ht="15.75" x14ac:dyDescent="0.25">
      <c r="G166" s="36"/>
      <c r="H166" s="57"/>
      <c r="I166" s="58"/>
      <c r="J166" s="58"/>
      <c r="K166" s="57"/>
      <c r="L166" s="57"/>
      <c r="M166" s="57"/>
      <c r="N166" s="36"/>
      <c r="O166" s="36"/>
    </row>
    <row r="167" spans="7:15" ht="15.75" x14ac:dyDescent="0.25">
      <c r="G167" s="36"/>
      <c r="H167" s="57"/>
      <c r="I167" s="58"/>
      <c r="J167" s="58"/>
      <c r="K167" s="57"/>
      <c r="L167" s="57"/>
      <c r="M167" s="57"/>
      <c r="N167" s="36"/>
      <c r="O167" s="36"/>
    </row>
    <row r="168" spans="7:15" ht="15.75" x14ac:dyDescent="0.25">
      <c r="G168" s="36"/>
      <c r="H168" s="57"/>
      <c r="I168" s="58"/>
      <c r="J168" s="58"/>
      <c r="K168" s="57"/>
      <c r="L168" s="57"/>
      <c r="M168" s="57"/>
      <c r="N168" s="36"/>
      <c r="O168" s="36"/>
    </row>
    <row r="169" spans="7:15" ht="15.75" x14ac:dyDescent="0.25">
      <c r="G169" s="36"/>
      <c r="H169" s="57"/>
      <c r="I169" s="58"/>
      <c r="J169" s="58"/>
      <c r="K169" s="57"/>
      <c r="L169" s="57"/>
      <c r="M169" s="57"/>
      <c r="N169" s="36"/>
      <c r="O169" s="36"/>
    </row>
    <row r="170" spans="7:15" x14ac:dyDescent="0.2"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7:15" x14ac:dyDescent="0.2">
      <c r="G171" s="36"/>
      <c r="H171" s="36"/>
      <c r="I171" s="36"/>
      <c r="J171" s="36"/>
      <c r="K171" s="36"/>
      <c r="L171" s="36"/>
      <c r="M171" s="36"/>
      <c r="N171" s="36"/>
      <c r="O171" s="36"/>
    </row>
    <row r="172" spans="7:15" x14ac:dyDescent="0.2">
      <c r="G172" s="36"/>
      <c r="H172" s="36"/>
      <c r="I172" s="36"/>
      <c r="J172" s="36"/>
      <c r="K172" s="36"/>
      <c r="L172" s="36"/>
      <c r="M172" s="36"/>
      <c r="N172" s="36"/>
      <c r="O172" s="36"/>
    </row>
    <row r="173" spans="7:15" x14ac:dyDescent="0.2">
      <c r="G173" s="36"/>
      <c r="H173" s="36"/>
      <c r="I173" s="36"/>
      <c r="J173" s="36"/>
      <c r="K173" s="36"/>
      <c r="L173" s="36"/>
      <c r="M173" s="36"/>
      <c r="N173" s="36"/>
      <c r="O173" s="36"/>
    </row>
  </sheetData>
  <mergeCells count="3">
    <mergeCell ref="G109:M109"/>
    <mergeCell ref="G126:M126"/>
    <mergeCell ref="J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4.42578125" defaultRowHeight="15.75" customHeight="1" x14ac:dyDescent="0.2"/>
  <sheetData>
    <row r="1" spans="1:10" x14ac:dyDescent="0.2">
      <c r="A1" s="7" t="s">
        <v>16</v>
      </c>
      <c r="D1" s="7" t="s">
        <v>17</v>
      </c>
      <c r="J1" s="8">
        <v>1</v>
      </c>
    </row>
    <row r="2" spans="1:10" x14ac:dyDescent="0.2">
      <c r="A2" s="9">
        <f>MAX('Lista 01'!B16)</f>
        <v>15</v>
      </c>
    </row>
    <row r="3" spans="1:10" x14ac:dyDescent="0.2">
      <c r="A3" s="9" t="e">
        <f>'Lista 01'!B15:C15</f>
        <v>#VALUE!</v>
      </c>
    </row>
    <row r="4" spans="1:10" x14ac:dyDescent="0.2">
      <c r="A4" s="7" t="s">
        <v>18</v>
      </c>
    </row>
    <row r="5" spans="1:10" x14ac:dyDescent="0.2">
      <c r="A5" s="1" t="s">
        <v>19</v>
      </c>
    </row>
    <row r="6" spans="1:10" x14ac:dyDescent="0.2">
      <c r="A6" s="7" t="s">
        <v>20</v>
      </c>
    </row>
    <row r="7" spans="1:10" x14ac:dyDescent="0.2">
      <c r="A7" s="9" t="b">
        <f>'Lista 01'!E8 &lt;= 'Lista 01'!F8</f>
        <v>1</v>
      </c>
    </row>
    <row r="8" spans="1:10" x14ac:dyDescent="0.2">
      <c r="A8" s="9" t="b">
        <f>'Lista 01'!E9 &lt;= 'Lista 01'!F9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01</vt:lpstr>
      <vt:lpstr>Lista 02</vt:lpstr>
      <vt:lpstr>__Solver__</vt:lpstr>
      <vt:lpstr>__Solver___conflict1694735961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Neves</dc:creator>
  <cp:lastModifiedBy>Vinicius</cp:lastModifiedBy>
  <dcterms:created xsi:type="dcterms:W3CDTF">2021-09-05T16:59:32Z</dcterms:created>
  <dcterms:modified xsi:type="dcterms:W3CDTF">2021-09-15T01:07:48Z</dcterms:modified>
</cp:coreProperties>
</file>