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8f8ed30de93035/TG3/TG/Resultados/"/>
    </mc:Choice>
  </mc:AlternateContent>
  <xr:revisionPtr revIDLastSave="485" documentId="5E305BD924317ECCFDE2ADACF241BA185A36A761" xr6:coauthVersionLast="23" xr6:coauthVersionMax="23" xr10:uidLastSave="{91DBA7E0-2312-4BBF-9C2F-1D502DAB3298}"/>
  <bookViews>
    <workbookView xWindow="0" yWindow="1350" windowWidth="16380" windowHeight="8190" firstSheet="1" activeTab="5" xr2:uid="{00000000-000D-0000-FFFF-FFFF00000000}"/>
  </bookViews>
  <sheets>
    <sheet name="8 Nós " sheetId="1" r:id="rId1"/>
    <sheet name="TCP(Antigo)" sheetId="2" r:id="rId2"/>
    <sheet name="Graficos TCP" sheetId="4" r:id="rId3"/>
    <sheet name="UDP" sheetId="3" r:id="rId4"/>
    <sheet name="Planilha15" sheetId="32" r:id="rId5"/>
    <sheet name="TCP(Novo)" sheetId="5" r:id="rId6"/>
    <sheet name="UDP(Novo)" sheetId="17" r:id="rId7"/>
  </sheets>
  <definedNames>
    <definedName name="DadosExternos_1" localSheetId="4" hidden="1">Planilha15!$A$1:$A$24</definedName>
  </definedNames>
  <calcPr calcId="171027" iterateDelta="1E-4"/>
  <fileRecoveryPr autoRecover="0"/>
</workbook>
</file>

<file path=xl/calcChain.xml><?xml version="1.0" encoding="utf-8"?>
<calcChain xmlns="http://schemas.openxmlformats.org/spreadsheetml/2006/main">
  <c r="E233" i="5" l="1"/>
  <c r="I26" i="17" l="1"/>
  <c r="I28" i="17"/>
  <c r="C32" i="5"/>
  <c r="B32" i="5"/>
  <c r="P116" i="5" l="1"/>
  <c r="O116" i="5"/>
  <c r="L116" i="5"/>
  <c r="K116" i="5"/>
  <c r="G116" i="5"/>
  <c r="F116" i="5"/>
  <c r="C116" i="5"/>
  <c r="B116" i="5"/>
  <c r="P115" i="5"/>
  <c r="O115" i="5"/>
  <c r="L115" i="5"/>
  <c r="K115" i="5"/>
  <c r="G115" i="5"/>
  <c r="F115" i="5"/>
  <c r="C115" i="5"/>
  <c r="B115" i="5"/>
  <c r="N94" i="5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J94" i="5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E94" i="5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A94" i="5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O7" i="17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K7" i="17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E7" i="17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N9" i="5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8" i="5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8" i="5"/>
  <c r="L28" i="17"/>
  <c r="L29" i="17"/>
  <c r="Q29" i="17"/>
  <c r="P29" i="17"/>
  <c r="M29" i="17"/>
  <c r="Q28" i="17"/>
  <c r="P28" i="17"/>
  <c r="M28" i="17"/>
  <c r="G29" i="17" l="1"/>
  <c r="F29" i="17"/>
  <c r="C29" i="17"/>
  <c r="B29" i="17"/>
  <c r="G28" i="17"/>
  <c r="F28" i="17"/>
  <c r="C28" i="17"/>
  <c r="B28" i="17"/>
  <c r="P30" i="5" l="1"/>
  <c r="O30" i="5"/>
  <c r="L30" i="5"/>
  <c r="K30" i="5"/>
  <c r="P29" i="5"/>
  <c r="O29" i="5"/>
  <c r="L29" i="5"/>
  <c r="K29" i="5"/>
  <c r="G30" i="5"/>
  <c r="F30" i="5"/>
  <c r="G29" i="5"/>
  <c r="F29" i="5"/>
  <c r="C30" i="5"/>
  <c r="B30" i="5"/>
  <c r="C29" i="5"/>
  <c r="B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ODV3TrDelay" description="Conexão com a consulta 'AODV3TrDelay' na pasta de trabalho." type="5" refreshedVersion="0" background="1">
    <dbPr connection="Provider=Microsoft.Mashup.OleDb.1;Data Source=$Workbook$;Location=AODV3TrDelay;Extended Properties=&quot;&quot;" command="SELECT * FROM [AODV3TrDelay]"/>
  </connection>
  <connection id="2" xr16:uid="{00000000-0015-0000-FFFF-FFFF01000000}" keepAlive="1" name="Consulta - AODV3TrThr" description="Conexão com a consulta 'AODV3TrThr' na pasta de trabalho." type="5" refreshedVersion="0" background="1">
    <dbPr connection="Provider=Microsoft.Mashup.OleDb.1;Data Source=$Workbook$;Location=AODV3TrThr;Extended Properties=&quot;&quot;" command="SELECT * FROM [AODV3TrThr]"/>
  </connection>
  <connection id="3" xr16:uid="{00000000-0015-0000-FFFF-FFFF02000000}" keepAlive="1" name="Consulta - DSR3TrDelay" description="Conexão com a consulta 'DSR3TrDelay' na pasta de trabalho." type="5" refreshedVersion="6" background="1" saveData="1">
    <dbPr connection="Provider=Microsoft.Mashup.OleDb.1;Data Source=$Workbook$;Location=DSR3TrDelay;Extended Properties=&quot;&quot;" command="SELECT * FROM [DSR3TrDelay]"/>
  </connection>
  <connection id="4" xr16:uid="{00000000-0015-0000-FFFF-FFFF03000000}" keepAlive="1" name="Consulta - DSR3TrThr" description="Conexão com a consulta 'DSR3TrThr' na pasta de trabalho." type="5" refreshedVersion="0" background="1">
    <dbPr connection="Provider=Microsoft.Mashup.OleDb.1;Data Source=$Workbook$;Location=DSR3TrThr;Extended Properties=&quot;&quot;" command="SELECT * FROM [DSR3TrThr]"/>
  </connection>
</connections>
</file>

<file path=xl/sharedStrings.xml><?xml version="1.0" encoding="utf-8"?>
<sst xmlns="http://schemas.openxmlformats.org/spreadsheetml/2006/main" count="359" uniqueCount="33">
  <si>
    <t>8 Nós Fixos</t>
  </si>
  <si>
    <t>Transmissão de 0 para 7</t>
  </si>
  <si>
    <t>UDP</t>
  </si>
  <si>
    <t>TCP</t>
  </si>
  <si>
    <t>AODV</t>
  </si>
  <si>
    <t>DSR</t>
  </si>
  <si>
    <t>WCETT</t>
  </si>
  <si>
    <t>Throughput[kbps]</t>
  </si>
  <si>
    <t>Delay(ms)</t>
  </si>
  <si>
    <t>Transmissão de: (0 para 7) e (1 para 6)</t>
  </si>
  <si>
    <t>8 Nós Aleatórios</t>
  </si>
  <si>
    <t>Transmissão de 1 para 3</t>
  </si>
  <si>
    <t>Transmissão de: (1 para 3) e (5 para 3)</t>
  </si>
  <si>
    <t>1 Nó Transmitindo</t>
  </si>
  <si>
    <t>3 Nós Transmitindo</t>
  </si>
  <si>
    <t>9 Nós</t>
  </si>
  <si>
    <t>12 Nós</t>
  </si>
  <si>
    <t>15 Nós</t>
  </si>
  <si>
    <t>18 Nós</t>
  </si>
  <si>
    <t>20 Nós</t>
  </si>
  <si>
    <t>25 Nós</t>
  </si>
  <si>
    <t>Com movimentação</t>
  </si>
  <si>
    <t>1 Nós transmitindo</t>
  </si>
  <si>
    <t>Numero de Nós</t>
  </si>
  <si>
    <t>Vazão(Kpbs)</t>
  </si>
  <si>
    <t>Média</t>
  </si>
  <si>
    <t>Desvio Padrão</t>
  </si>
  <si>
    <t>3 Nós transmitindo</t>
  </si>
  <si>
    <t>Column2</t>
  </si>
  <si>
    <t>Não Cognitivo</t>
  </si>
  <si>
    <t>Graficos 1 Transmissão</t>
  </si>
  <si>
    <t>Graficos 3 Transmissões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</si>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</sst>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Calibri"/>
      <family val="2"/>
    </font>
    <font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B84700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FFD966"/>
        <bgColor rgb="FFFFFF99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ADB9CA"/>
      </patternFill>
    </fill>
    <fill>
      <patternFill patternType="solid">
        <fgColor rgb="FFADB9CA"/>
        <bgColor rgb="FF99CCFF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0" borderId="0" xfId="0" applyFont="1" applyBorder="1"/>
    <xf numFmtId="0" fontId="2" fillId="5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8" borderId="10" xfId="0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12" xfId="0" applyFont="1" applyBorder="1"/>
    <xf numFmtId="0" fontId="1" fillId="8" borderId="11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0" fontId="7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164" fontId="8" fillId="11" borderId="6" xfId="0" applyNumberFormat="1" applyFont="1" applyFill="1" applyBorder="1" applyAlignment="1">
      <alignment horizontal="center"/>
    </xf>
    <xf numFmtId="0" fontId="8" fillId="11" borderId="6" xfId="0" applyFont="1" applyFill="1" applyBorder="1" applyAlignment="1">
      <alignment horizontal="center"/>
    </xf>
    <xf numFmtId="164" fontId="8" fillId="10" borderId="6" xfId="0" applyNumberFormat="1" applyFont="1" applyFill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/>
    <xf numFmtId="0" fontId="8" fillId="10" borderId="6" xfId="0" applyFont="1" applyFill="1" applyBorder="1"/>
    <xf numFmtId="164" fontId="8" fillId="11" borderId="6" xfId="0" applyNumberFormat="1" applyFont="1" applyFill="1" applyBorder="1"/>
    <xf numFmtId="0" fontId="8" fillId="11" borderId="6" xfId="0" applyFont="1" applyFill="1" applyBorder="1"/>
    <xf numFmtId="164" fontId="8" fillId="10" borderId="6" xfId="0" applyNumberFormat="1" applyFont="1" applyFill="1" applyBorder="1"/>
    <xf numFmtId="0" fontId="6" fillId="10" borderId="6" xfId="0" applyFont="1" applyFill="1" applyBorder="1"/>
    <xf numFmtId="0" fontId="6" fillId="11" borderId="6" xfId="0" applyFont="1" applyFill="1" applyBorder="1"/>
    <xf numFmtId="0" fontId="6" fillId="11" borderId="6" xfId="0" applyNumberFormat="1" applyFont="1" applyFill="1" applyBorder="1"/>
    <xf numFmtId="0" fontId="6" fillId="10" borderId="6" xfId="0" applyNumberFormat="1" applyFont="1" applyFill="1" applyBorder="1"/>
    <xf numFmtId="0" fontId="2" fillId="11" borderId="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10" fillId="10" borderId="6" xfId="0" applyFont="1" applyFill="1" applyBorder="1"/>
    <xf numFmtId="0" fontId="2" fillId="11" borderId="0" xfId="0" applyFont="1" applyFill="1"/>
    <xf numFmtId="0" fontId="10" fillId="11" borderId="6" xfId="0" applyFont="1" applyFill="1" applyBorder="1"/>
    <xf numFmtId="0" fontId="6" fillId="0" borderId="15" xfId="0" applyFont="1" applyBorder="1"/>
    <xf numFmtId="0" fontId="6" fillId="15" borderId="15" xfId="0" applyFont="1" applyFill="1" applyBorder="1"/>
    <xf numFmtId="2" fontId="10" fillId="11" borderId="6" xfId="0" applyNumberFormat="1" applyFont="1" applyFill="1" applyBorder="1"/>
    <xf numFmtId="2" fontId="10" fillId="10" borderId="6" xfId="0" applyNumberFormat="1" applyFont="1" applyFill="1" applyBorder="1"/>
    <xf numFmtId="0" fontId="11" fillId="10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16" borderId="0" xfId="0" applyFont="1" applyFill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DB9CA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B847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vazão AODV,DSR e WCETT com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'TCP(Antigo)'!$B$4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('TCP(Antigo)'!$B$5,'TCP(Antigo)'!$B$10,'TCP(Antigo)'!$B$15,'TCP(Antigo)'!$B$20,'TCP(Antigo)'!$B$25,'TCP(Antigo)'!$B$30)</c:f>
              <c:numCache>
                <c:formatCode>0.000</c:formatCode>
                <c:ptCount val="6"/>
                <c:pt idx="0">
                  <c:v>11613.44</c:v>
                </c:pt>
                <c:pt idx="1">
                  <c:v>9753.91</c:v>
                </c:pt>
                <c:pt idx="2">
                  <c:v>8775.34</c:v>
                </c:pt>
                <c:pt idx="3">
                  <c:v>5565.45</c:v>
                </c:pt>
                <c:pt idx="4">
                  <c:v>7887.97</c:v>
                </c:pt>
                <c:pt idx="5">
                  <c:v>2381.2399999999998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D-458F-A520-70E9592EBBEF}"/>
            </c:ext>
          </c:extLst>
        </c:ser>
        <c:ser>
          <c:idx val="1"/>
          <c:order val="1"/>
          <c:tx>
            <c:strRef>
              <c:f>'TCP(Antigo)'!$C$4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('TCP(Antigo)'!$C$5,'TCP(Antigo)'!$C$10,'TCP(Antigo)'!$C$15,'TCP(Antigo)'!$C$20,'TCP(Antigo)'!$C$26,'TCP(Antigo)'!$C$30)</c:f>
              <c:numCache>
                <c:formatCode>0.000</c:formatCode>
                <c:ptCount val="6"/>
                <c:pt idx="0">
                  <c:v>16039.96</c:v>
                </c:pt>
                <c:pt idx="1">
                  <c:v>16012.5</c:v>
                </c:pt>
                <c:pt idx="2">
                  <c:v>16038.08</c:v>
                </c:pt>
                <c:pt idx="3">
                  <c:v>16068.46</c:v>
                </c:pt>
                <c:pt idx="4">
                  <c:v>257.036</c:v>
                </c:pt>
                <c:pt idx="5">
                  <c:v>15883.77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58F-A520-70E9592EBBEF}"/>
            </c:ext>
          </c:extLst>
        </c:ser>
        <c:ser>
          <c:idx val="2"/>
          <c:order val="2"/>
          <c:tx>
            <c:strRef>
              <c:f>'TCP(Antigo)'!$D$4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('TCP(Antigo)'!$D$5,'TCP(Antigo)'!$D$10,'TCP(Antigo)'!$D$15,'TCP(Antigo)'!$D$20,'TCP(Antigo)'!$D$25,'TCP(Antigo)'!$D$30)</c:f>
              <c:numCache>
                <c:formatCode>0.000</c:formatCode>
                <c:ptCount val="6"/>
                <c:pt idx="0">
                  <c:v>11996.04</c:v>
                </c:pt>
                <c:pt idx="1">
                  <c:v>12083.19</c:v>
                </c:pt>
                <c:pt idx="2">
                  <c:v>11875.16</c:v>
                </c:pt>
                <c:pt idx="3">
                  <c:v>1677.07</c:v>
                </c:pt>
                <c:pt idx="4">
                  <c:v>18993.509999999998</c:v>
                </c:pt>
                <c:pt idx="5">
                  <c:v>5715.11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D-458F-A520-70E9592E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77663"/>
        <c:axId val="404031007"/>
      </c:scatterChart>
      <c:valAx>
        <c:axId val="403277663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031007"/>
        <c:crosses val="autoZero"/>
        <c:crossBetween val="midCat"/>
      </c:valAx>
      <c:valAx>
        <c:axId val="4040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27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'TCP(Novo)'!$A$91:$C$91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'TCP(Novo)'!$A$93:$A$114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'TCP(Novo)'!$C$93:$C$114</c:f>
              <c:numCache>
                <c:formatCode>General</c:formatCode>
                <c:ptCount val="22"/>
                <c:pt idx="0">
                  <c:v>378.54199999999997</c:v>
                </c:pt>
                <c:pt idx="1">
                  <c:v>378.54300000000001</c:v>
                </c:pt>
                <c:pt idx="2">
                  <c:v>375.36099999999999</c:v>
                </c:pt>
                <c:pt idx="3">
                  <c:v>373.76799999999997</c:v>
                </c:pt>
                <c:pt idx="4">
                  <c:v>373.76900000000001</c:v>
                </c:pt>
                <c:pt idx="5">
                  <c:v>373.95299999999997</c:v>
                </c:pt>
                <c:pt idx="6">
                  <c:v>383.91</c:v>
                </c:pt>
                <c:pt idx="7">
                  <c:v>381.67099999999999</c:v>
                </c:pt>
                <c:pt idx="8">
                  <c:v>380.57299999999998</c:v>
                </c:pt>
                <c:pt idx="9">
                  <c:v>381.44</c:v>
                </c:pt>
                <c:pt idx="10">
                  <c:v>382.101</c:v>
                </c:pt>
                <c:pt idx="11">
                  <c:v>378.185</c:v>
                </c:pt>
                <c:pt idx="12">
                  <c:v>378.20699999999999</c:v>
                </c:pt>
                <c:pt idx="13">
                  <c:v>378.20800000000003</c:v>
                </c:pt>
                <c:pt idx="14">
                  <c:v>379.95400000000001</c:v>
                </c:pt>
                <c:pt idx="15">
                  <c:v>390.28500000000003</c:v>
                </c:pt>
                <c:pt idx="16">
                  <c:v>379.28</c:v>
                </c:pt>
                <c:pt idx="17">
                  <c:v>373.096</c:v>
                </c:pt>
                <c:pt idx="18">
                  <c:v>377.87599999999998</c:v>
                </c:pt>
                <c:pt idx="19">
                  <c:v>382.702</c:v>
                </c:pt>
                <c:pt idx="20">
                  <c:v>382.90600000000001</c:v>
                </c:pt>
                <c:pt idx="21">
                  <c:v>381.51600000000002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1-4B1C-B504-CB0D8073DEC2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'TCP(Novo)'!$C$7:$C$28</c:f>
              <c:numCache>
                <c:formatCode>0.000</c:formatCode>
                <c:ptCount val="22"/>
                <c:pt idx="0">
                  <c:v>288.19600000000003</c:v>
                </c:pt>
                <c:pt idx="1">
                  <c:v>307.85300000000001</c:v>
                </c:pt>
                <c:pt idx="2">
                  <c:v>326.303</c:v>
                </c:pt>
                <c:pt idx="3">
                  <c:v>382.81200000000001</c:v>
                </c:pt>
                <c:pt idx="4">
                  <c:v>339.41500000000002</c:v>
                </c:pt>
                <c:pt idx="5">
                  <c:v>361.40300000000002</c:v>
                </c:pt>
                <c:pt idx="6">
                  <c:v>368.08300000000003</c:v>
                </c:pt>
                <c:pt idx="7">
                  <c:v>373.666</c:v>
                </c:pt>
                <c:pt idx="8">
                  <c:v>436.86200000000002</c:v>
                </c:pt>
                <c:pt idx="9">
                  <c:v>613.89</c:v>
                </c:pt>
                <c:pt idx="10">
                  <c:v>517.01</c:v>
                </c:pt>
                <c:pt idx="11">
                  <c:v>517.75</c:v>
                </c:pt>
                <c:pt idx="12">
                  <c:v>556.678</c:v>
                </c:pt>
                <c:pt idx="13">
                  <c:v>639.35900000000004</c:v>
                </c:pt>
                <c:pt idx="14">
                  <c:v>783.22400000000005</c:v>
                </c:pt>
                <c:pt idx="15">
                  <c:v>740.86599999999999</c:v>
                </c:pt>
                <c:pt idx="16">
                  <c:v>825.01300000000003</c:v>
                </c:pt>
                <c:pt idx="17">
                  <c:v>643.26099999999997</c:v>
                </c:pt>
                <c:pt idx="18">
                  <c:v>951.89599999999996</c:v>
                </c:pt>
                <c:pt idx="19">
                  <c:v>922.65200000000004</c:v>
                </c:pt>
                <c:pt idx="20">
                  <c:v>1044.58</c:v>
                </c:pt>
                <c:pt idx="21">
                  <c:v>965.26300000000003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1-4B1C-B504-CB0D8073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31904"/>
        <c:axId val="987289776"/>
      </c:scatterChart>
      <c:valAx>
        <c:axId val="103673190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289776"/>
        <c:crosses val="autoZero"/>
        <c:crossBetween val="midCat"/>
        <c:majorUnit val="1"/>
      </c:valAx>
      <c:valAx>
        <c:axId val="987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73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'TCP(Novo)'!$N$91:$P$91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'TCP(Novo)'!$N$93:$N$114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'TCP(Novo)'!$O$93:$O$114</c:f>
              <c:numCache>
                <c:formatCode>General</c:formatCode>
                <c:ptCount val="22"/>
                <c:pt idx="0">
                  <c:v>32305.86</c:v>
                </c:pt>
                <c:pt idx="1">
                  <c:v>34013.17</c:v>
                </c:pt>
                <c:pt idx="2">
                  <c:v>41213.839999999997</c:v>
                </c:pt>
                <c:pt idx="3">
                  <c:v>0</c:v>
                </c:pt>
                <c:pt idx="4">
                  <c:v>31403.32</c:v>
                </c:pt>
                <c:pt idx="5">
                  <c:v>3722.35</c:v>
                </c:pt>
                <c:pt idx="6">
                  <c:v>41753.449999999997</c:v>
                </c:pt>
                <c:pt idx="7">
                  <c:v>42584.76</c:v>
                </c:pt>
                <c:pt idx="8">
                  <c:v>43015.86</c:v>
                </c:pt>
                <c:pt idx="9">
                  <c:v>41578.15</c:v>
                </c:pt>
                <c:pt idx="10">
                  <c:v>41929.71</c:v>
                </c:pt>
                <c:pt idx="11">
                  <c:v>27677.96</c:v>
                </c:pt>
                <c:pt idx="12">
                  <c:v>0</c:v>
                </c:pt>
                <c:pt idx="13">
                  <c:v>30659.16</c:v>
                </c:pt>
                <c:pt idx="14">
                  <c:v>7598.85</c:v>
                </c:pt>
                <c:pt idx="15">
                  <c:v>28733.3</c:v>
                </c:pt>
                <c:pt idx="16">
                  <c:v>32709.4</c:v>
                </c:pt>
                <c:pt idx="17">
                  <c:v>33271.480000000003</c:v>
                </c:pt>
                <c:pt idx="18">
                  <c:v>44230.45</c:v>
                </c:pt>
                <c:pt idx="19">
                  <c:v>29644.62</c:v>
                </c:pt>
                <c:pt idx="20">
                  <c:v>45771.47</c:v>
                </c:pt>
                <c:pt idx="21">
                  <c:v>46353.68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E-4474-8EFB-1232DA9F06A6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'TCP(Novo)'!$O$7:$O$28</c:f>
              <c:numCache>
                <c:formatCode>General</c:formatCode>
                <c:ptCount val="22"/>
                <c:pt idx="0">
                  <c:v>30626.93</c:v>
                </c:pt>
                <c:pt idx="1">
                  <c:v>31094.14</c:v>
                </c:pt>
                <c:pt idx="2">
                  <c:v>42522.89</c:v>
                </c:pt>
                <c:pt idx="3">
                  <c:v>40976.51</c:v>
                </c:pt>
                <c:pt idx="4">
                  <c:v>39901.040000000001</c:v>
                </c:pt>
                <c:pt idx="5">
                  <c:v>37410.370000000003</c:v>
                </c:pt>
                <c:pt idx="6">
                  <c:v>27629.87</c:v>
                </c:pt>
                <c:pt idx="7">
                  <c:v>40184.559999999998</c:v>
                </c:pt>
                <c:pt idx="8">
                  <c:v>39552.67</c:v>
                </c:pt>
                <c:pt idx="9">
                  <c:v>28695.17</c:v>
                </c:pt>
                <c:pt idx="10">
                  <c:v>28102.17</c:v>
                </c:pt>
                <c:pt idx="11">
                  <c:v>41301.5</c:v>
                </c:pt>
                <c:pt idx="12">
                  <c:v>25131.08</c:v>
                </c:pt>
                <c:pt idx="13">
                  <c:v>26487.02</c:v>
                </c:pt>
                <c:pt idx="14">
                  <c:v>32645.59</c:v>
                </c:pt>
                <c:pt idx="15">
                  <c:v>29654.59</c:v>
                </c:pt>
                <c:pt idx="16">
                  <c:v>34552.31</c:v>
                </c:pt>
                <c:pt idx="17">
                  <c:v>31742.57</c:v>
                </c:pt>
                <c:pt idx="18">
                  <c:v>61745.11</c:v>
                </c:pt>
                <c:pt idx="19">
                  <c:v>31359.15</c:v>
                </c:pt>
                <c:pt idx="20">
                  <c:v>48640.07</c:v>
                </c:pt>
                <c:pt idx="21">
                  <c:v>60480.29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E-4474-8EFB-1232DA9F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15072"/>
        <c:axId val="993409296"/>
      </c:scatterChart>
      <c:valAx>
        <c:axId val="104941507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09296"/>
        <c:crosses val="autoZero"/>
        <c:crossBetween val="midCat"/>
        <c:majorUnit val="1"/>
      </c:valAx>
      <c:valAx>
        <c:axId val="993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4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'TCP(Novo)'!$N$91:$P$91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'TCP(Novo)'!$N$93:$N$114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'TCP(Novo)'!$P$93:$P$114</c:f>
              <c:numCache>
                <c:formatCode>General</c:formatCode>
                <c:ptCount val="22"/>
                <c:pt idx="0">
                  <c:v>688.44799999999998</c:v>
                </c:pt>
                <c:pt idx="1">
                  <c:v>370.84800000000001</c:v>
                </c:pt>
                <c:pt idx="2">
                  <c:v>275.274</c:v>
                </c:pt>
                <c:pt idx="3">
                  <c:v>999</c:v>
                </c:pt>
                <c:pt idx="4">
                  <c:v>596.43600000000004</c:v>
                </c:pt>
                <c:pt idx="5">
                  <c:v>368.38200000000001</c:v>
                </c:pt>
                <c:pt idx="6">
                  <c:v>319.61700000000002</c:v>
                </c:pt>
                <c:pt idx="7">
                  <c:v>315.26400000000001</c:v>
                </c:pt>
                <c:pt idx="8">
                  <c:v>297.654</c:v>
                </c:pt>
                <c:pt idx="9">
                  <c:v>316.27300000000002</c:v>
                </c:pt>
                <c:pt idx="10">
                  <c:v>314.49700000000001</c:v>
                </c:pt>
                <c:pt idx="11">
                  <c:v>456.32299999999998</c:v>
                </c:pt>
                <c:pt idx="12">
                  <c:v>999</c:v>
                </c:pt>
                <c:pt idx="13">
                  <c:v>837.56700000000001</c:v>
                </c:pt>
                <c:pt idx="14">
                  <c:v>837.97400000000005</c:v>
                </c:pt>
                <c:pt idx="15">
                  <c:v>1028.4100000000001</c:v>
                </c:pt>
                <c:pt idx="16">
                  <c:v>808.68899999999996</c:v>
                </c:pt>
                <c:pt idx="17">
                  <c:v>863.56600000000003</c:v>
                </c:pt>
                <c:pt idx="18">
                  <c:v>357.315</c:v>
                </c:pt>
                <c:pt idx="19">
                  <c:v>666.678</c:v>
                </c:pt>
                <c:pt idx="20">
                  <c:v>322.572</c:v>
                </c:pt>
                <c:pt idx="21">
                  <c:v>345.84800000000001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3-4B23-96EC-9FF525B71D9E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'TCP(Novo)'!$P$7:$P$28</c:f>
              <c:numCache>
                <c:formatCode>General</c:formatCode>
                <c:ptCount val="22"/>
                <c:pt idx="0">
                  <c:v>593.50699999999995</c:v>
                </c:pt>
                <c:pt idx="1">
                  <c:v>662.08500000000004</c:v>
                </c:pt>
                <c:pt idx="2">
                  <c:v>293.77300000000002</c:v>
                </c:pt>
                <c:pt idx="3">
                  <c:v>541.59799999999996</c:v>
                </c:pt>
                <c:pt idx="4">
                  <c:v>584.12900000000002</c:v>
                </c:pt>
                <c:pt idx="5">
                  <c:v>680.56700000000001</c:v>
                </c:pt>
                <c:pt idx="6">
                  <c:v>474.97500000000002</c:v>
                </c:pt>
                <c:pt idx="7">
                  <c:v>349.733</c:v>
                </c:pt>
                <c:pt idx="8">
                  <c:v>346.517</c:v>
                </c:pt>
                <c:pt idx="9">
                  <c:v>530.803</c:v>
                </c:pt>
                <c:pt idx="10">
                  <c:v>501.923</c:v>
                </c:pt>
                <c:pt idx="11">
                  <c:v>324.69900000000001</c:v>
                </c:pt>
                <c:pt idx="12">
                  <c:v>172.024</c:v>
                </c:pt>
                <c:pt idx="13">
                  <c:v>628.94100000000003</c:v>
                </c:pt>
                <c:pt idx="14">
                  <c:v>730.35</c:v>
                </c:pt>
                <c:pt idx="15">
                  <c:v>710.68799999999999</c:v>
                </c:pt>
                <c:pt idx="16">
                  <c:v>563.846</c:v>
                </c:pt>
                <c:pt idx="17">
                  <c:v>612.82399999999996</c:v>
                </c:pt>
                <c:pt idx="18">
                  <c:v>261.48899999999998</c:v>
                </c:pt>
                <c:pt idx="19">
                  <c:v>544.12400000000002</c:v>
                </c:pt>
                <c:pt idx="20">
                  <c:v>364.04500000000002</c:v>
                </c:pt>
                <c:pt idx="21">
                  <c:v>258.26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3-4B23-96EC-9FF525B7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664800"/>
        <c:axId val="987590096"/>
      </c:scatterChart>
      <c:valAx>
        <c:axId val="99566480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90096"/>
        <c:crosses val="autoZero"/>
        <c:crossBetween val="midCat"/>
        <c:majorUnit val="1"/>
      </c:valAx>
      <c:valAx>
        <c:axId val="987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6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'TCP(Novo)'!$J$91:$L$91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'TCP(Novo)'!$J$93:$J$114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'TCP(Novo)'!$L$93:$L$114</c:f>
              <c:numCache>
                <c:formatCode>General</c:formatCode>
                <c:ptCount val="22"/>
                <c:pt idx="0">
                  <c:v>700.01700000000005</c:v>
                </c:pt>
                <c:pt idx="1">
                  <c:v>311.55399999999997</c:v>
                </c:pt>
                <c:pt idx="2">
                  <c:v>655.54399999999998</c:v>
                </c:pt>
                <c:pt idx="3">
                  <c:v>547.89</c:v>
                </c:pt>
                <c:pt idx="4">
                  <c:v>758.12599999999998</c:v>
                </c:pt>
                <c:pt idx="5">
                  <c:v>310.28300000000002</c:v>
                </c:pt>
                <c:pt idx="6">
                  <c:v>296.07</c:v>
                </c:pt>
                <c:pt idx="7">
                  <c:v>308.92700000000002</c:v>
                </c:pt>
                <c:pt idx="8">
                  <c:v>351.62400000000002</c:v>
                </c:pt>
                <c:pt idx="9">
                  <c:v>414.11200000000002</c:v>
                </c:pt>
                <c:pt idx="10">
                  <c:v>313.238</c:v>
                </c:pt>
                <c:pt idx="11">
                  <c:v>466.10199999999998</c:v>
                </c:pt>
                <c:pt idx="12">
                  <c:v>210.227</c:v>
                </c:pt>
                <c:pt idx="13">
                  <c:v>769.92600000000004</c:v>
                </c:pt>
                <c:pt idx="14">
                  <c:v>487.84</c:v>
                </c:pt>
                <c:pt idx="15">
                  <c:v>1087.8399999999999</c:v>
                </c:pt>
                <c:pt idx="16">
                  <c:v>563.51900000000001</c:v>
                </c:pt>
                <c:pt idx="17">
                  <c:v>754.798</c:v>
                </c:pt>
                <c:pt idx="18">
                  <c:v>371.04</c:v>
                </c:pt>
                <c:pt idx="19">
                  <c:v>592.40200000000004</c:v>
                </c:pt>
                <c:pt idx="20">
                  <c:v>489.69200000000001</c:v>
                </c:pt>
                <c:pt idx="21">
                  <c:v>332.16800000000001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40DC-8EB6-C93B0C1A286A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'TCP(Novo)'!$L$7:$L$28</c:f>
              <c:numCache>
                <c:formatCode>General</c:formatCode>
                <c:ptCount val="22"/>
                <c:pt idx="0">
                  <c:v>666.03700000000003</c:v>
                </c:pt>
                <c:pt idx="1">
                  <c:v>359.77300000000002</c:v>
                </c:pt>
                <c:pt idx="2">
                  <c:v>284.31099999999998</c:v>
                </c:pt>
                <c:pt idx="3">
                  <c:v>821.66099999999994</c:v>
                </c:pt>
                <c:pt idx="4">
                  <c:v>677.34299999999996</c:v>
                </c:pt>
                <c:pt idx="5">
                  <c:v>460.46899999999999</c:v>
                </c:pt>
                <c:pt idx="6">
                  <c:v>792.85599999999999</c:v>
                </c:pt>
                <c:pt idx="7">
                  <c:v>514.45399999999995</c:v>
                </c:pt>
                <c:pt idx="8">
                  <c:v>760.08799999999997</c:v>
                </c:pt>
                <c:pt idx="9">
                  <c:v>490.20699999999999</c:v>
                </c:pt>
                <c:pt idx="10">
                  <c:v>538.28300000000002</c:v>
                </c:pt>
                <c:pt idx="11">
                  <c:v>412.46300000000002</c:v>
                </c:pt>
                <c:pt idx="12">
                  <c:v>532.84</c:v>
                </c:pt>
                <c:pt idx="13">
                  <c:v>641.18799999999999</c:v>
                </c:pt>
                <c:pt idx="14">
                  <c:v>567.71299999999997</c:v>
                </c:pt>
                <c:pt idx="15">
                  <c:v>580.54899999999998</c:v>
                </c:pt>
                <c:pt idx="16">
                  <c:v>713.24699999999996</c:v>
                </c:pt>
                <c:pt idx="17">
                  <c:v>740.024</c:v>
                </c:pt>
                <c:pt idx="18">
                  <c:v>763.52</c:v>
                </c:pt>
                <c:pt idx="19">
                  <c:v>938.56500000000005</c:v>
                </c:pt>
                <c:pt idx="20">
                  <c:v>858.07399999999996</c:v>
                </c:pt>
                <c:pt idx="21">
                  <c:v>885.45799999999997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40DC-8EB6-C93B0C1A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27920"/>
        <c:axId val="987584912"/>
      </c:scatterChart>
      <c:valAx>
        <c:axId val="683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84912"/>
        <c:crosses val="autoZero"/>
        <c:crossBetween val="midCat"/>
      </c:valAx>
      <c:valAx>
        <c:axId val="9875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42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'TCP(Novo)'!$J$91:$L$91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'TCP(Novo)'!$J$93:$J$114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'TCP(Novo)'!$K$93:$K$114</c:f>
              <c:numCache>
                <c:formatCode>General</c:formatCode>
                <c:ptCount val="22"/>
                <c:pt idx="0">
                  <c:v>23323.5</c:v>
                </c:pt>
                <c:pt idx="1">
                  <c:v>26423.11</c:v>
                </c:pt>
                <c:pt idx="2">
                  <c:v>22969.599999999999</c:v>
                </c:pt>
                <c:pt idx="3">
                  <c:v>30838.47</c:v>
                </c:pt>
                <c:pt idx="4">
                  <c:v>23884.66</c:v>
                </c:pt>
                <c:pt idx="5">
                  <c:v>26380</c:v>
                </c:pt>
                <c:pt idx="6">
                  <c:v>30662.5</c:v>
                </c:pt>
                <c:pt idx="7">
                  <c:v>29860.94</c:v>
                </c:pt>
                <c:pt idx="8">
                  <c:v>21351.31</c:v>
                </c:pt>
                <c:pt idx="9">
                  <c:v>22974.86</c:v>
                </c:pt>
                <c:pt idx="10">
                  <c:v>30335.82</c:v>
                </c:pt>
                <c:pt idx="11">
                  <c:v>15789.52</c:v>
                </c:pt>
                <c:pt idx="12">
                  <c:v>19153.240000000002</c:v>
                </c:pt>
                <c:pt idx="13">
                  <c:v>24518.53</c:v>
                </c:pt>
                <c:pt idx="14">
                  <c:v>23306.44</c:v>
                </c:pt>
                <c:pt idx="15">
                  <c:v>18900.849999999999</c:v>
                </c:pt>
                <c:pt idx="16">
                  <c:v>29035.9</c:v>
                </c:pt>
                <c:pt idx="17">
                  <c:v>24753.439999999999</c:v>
                </c:pt>
                <c:pt idx="18">
                  <c:v>32549.06</c:v>
                </c:pt>
                <c:pt idx="19">
                  <c:v>24222.51</c:v>
                </c:pt>
                <c:pt idx="20">
                  <c:v>21944.22</c:v>
                </c:pt>
                <c:pt idx="21">
                  <c:v>33224.019999999997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6-4947-81E8-EF03587D6C4B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'TCP(Novo)'!$K$7:$K$28</c:f>
              <c:numCache>
                <c:formatCode>General</c:formatCode>
                <c:ptCount val="22"/>
                <c:pt idx="0">
                  <c:v>20193.759999999998</c:v>
                </c:pt>
                <c:pt idx="1">
                  <c:v>23714.12</c:v>
                </c:pt>
                <c:pt idx="2">
                  <c:v>26277.46</c:v>
                </c:pt>
                <c:pt idx="3">
                  <c:v>20547.810000000001</c:v>
                </c:pt>
                <c:pt idx="4">
                  <c:v>22314.080000000002</c:v>
                </c:pt>
                <c:pt idx="5">
                  <c:v>23173.439999999999</c:v>
                </c:pt>
                <c:pt idx="6">
                  <c:v>13530.45</c:v>
                </c:pt>
                <c:pt idx="7">
                  <c:v>18284.8</c:v>
                </c:pt>
                <c:pt idx="8">
                  <c:v>14248.28</c:v>
                </c:pt>
                <c:pt idx="9">
                  <c:v>19535.759999999998</c:v>
                </c:pt>
                <c:pt idx="10">
                  <c:v>16773.78</c:v>
                </c:pt>
                <c:pt idx="11">
                  <c:v>19049.060000000001</c:v>
                </c:pt>
                <c:pt idx="12">
                  <c:v>10407.040000000001</c:v>
                </c:pt>
                <c:pt idx="13">
                  <c:v>14605.1</c:v>
                </c:pt>
                <c:pt idx="14">
                  <c:v>10231.07</c:v>
                </c:pt>
                <c:pt idx="15">
                  <c:v>11016.93</c:v>
                </c:pt>
                <c:pt idx="16">
                  <c:v>9687.5400000000009</c:v>
                </c:pt>
                <c:pt idx="17">
                  <c:v>7895.06</c:v>
                </c:pt>
                <c:pt idx="18">
                  <c:v>6806.02</c:v>
                </c:pt>
                <c:pt idx="19">
                  <c:v>4889.91</c:v>
                </c:pt>
                <c:pt idx="20">
                  <c:v>5811.33</c:v>
                </c:pt>
                <c:pt idx="21">
                  <c:v>5269.63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6-4947-81E8-EF03587D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30288"/>
        <c:axId val="549516672"/>
      </c:scatterChart>
      <c:valAx>
        <c:axId val="7290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516672"/>
        <c:crosses val="autoZero"/>
        <c:crossBetween val="midCat"/>
      </c:valAx>
      <c:valAx>
        <c:axId val="549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AODV e DSR 1 Nó Transmitindo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'UDP(Novo)'!$A$4:$C$4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'UDP(Novo)'!$A$6:$A$27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'UDP(Novo)'!$B$6:$B$27</c:f>
              <c:numCache>
                <c:formatCode>General</c:formatCode>
                <c:ptCount val="22"/>
                <c:pt idx="0">
                  <c:v>1730.9</c:v>
                </c:pt>
                <c:pt idx="1">
                  <c:v>1747.21</c:v>
                </c:pt>
                <c:pt idx="2">
                  <c:v>1743.62</c:v>
                </c:pt>
                <c:pt idx="3">
                  <c:v>1731.04</c:v>
                </c:pt>
                <c:pt idx="4">
                  <c:v>1744.3</c:v>
                </c:pt>
                <c:pt idx="5">
                  <c:v>1727.12</c:v>
                </c:pt>
                <c:pt idx="6">
                  <c:v>1724.26</c:v>
                </c:pt>
                <c:pt idx="7">
                  <c:v>1736.51</c:v>
                </c:pt>
                <c:pt idx="8">
                  <c:v>1750.19</c:v>
                </c:pt>
                <c:pt idx="9">
                  <c:v>1813.57</c:v>
                </c:pt>
                <c:pt idx="10">
                  <c:v>1820.52</c:v>
                </c:pt>
                <c:pt idx="11">
                  <c:v>1748.19</c:v>
                </c:pt>
                <c:pt idx="12">
                  <c:v>1753.62</c:v>
                </c:pt>
                <c:pt idx="13">
                  <c:v>1739.56</c:v>
                </c:pt>
                <c:pt idx="14">
                  <c:v>1751.51</c:v>
                </c:pt>
                <c:pt idx="15">
                  <c:v>1746.56</c:v>
                </c:pt>
                <c:pt idx="16">
                  <c:v>1771.1</c:v>
                </c:pt>
                <c:pt idx="17">
                  <c:v>1726.64</c:v>
                </c:pt>
                <c:pt idx="18">
                  <c:v>1777.67</c:v>
                </c:pt>
                <c:pt idx="19">
                  <c:v>1752.4</c:v>
                </c:pt>
                <c:pt idx="20">
                  <c:v>1610.18</c:v>
                </c:pt>
                <c:pt idx="21">
                  <c:v>1663.74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E0F-95C3-8824ECF80D25}"/>
            </c:ext>
          </c:extLst>
        </c:ser>
        <c:ser>
          <c:idx val="1"/>
          <c:order val="1"/>
          <c:tx>
            <c:strRef>
              <c:f>'UDP(Novo)'!$E$4:$G$4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'UDP(Novo)'!$E$6:$E$27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'UDP(Novo)'!$F$6:$F$27</c:f>
              <c:numCache>
                <c:formatCode>General</c:formatCode>
                <c:ptCount val="22"/>
                <c:pt idx="0">
                  <c:v>2161.9499999999998</c:v>
                </c:pt>
                <c:pt idx="1">
                  <c:v>2206.8000000000002</c:v>
                </c:pt>
                <c:pt idx="2">
                  <c:v>2214.7600000000002</c:v>
                </c:pt>
                <c:pt idx="3">
                  <c:v>2128.31</c:v>
                </c:pt>
                <c:pt idx="4">
                  <c:v>2201.96</c:v>
                </c:pt>
                <c:pt idx="5">
                  <c:v>2191.39</c:v>
                </c:pt>
                <c:pt idx="6">
                  <c:v>2164.37</c:v>
                </c:pt>
                <c:pt idx="7">
                  <c:v>2200.15</c:v>
                </c:pt>
                <c:pt idx="8">
                  <c:v>2197.86</c:v>
                </c:pt>
                <c:pt idx="9">
                  <c:v>2211.8200000000002</c:v>
                </c:pt>
                <c:pt idx="10">
                  <c:v>2214.37</c:v>
                </c:pt>
                <c:pt idx="11">
                  <c:v>2200.0300000000002</c:v>
                </c:pt>
                <c:pt idx="12">
                  <c:v>2185.13</c:v>
                </c:pt>
                <c:pt idx="13">
                  <c:v>2159.33</c:v>
                </c:pt>
                <c:pt idx="14">
                  <c:v>2158.33</c:v>
                </c:pt>
                <c:pt idx="15">
                  <c:v>2206.4899999999998</c:v>
                </c:pt>
                <c:pt idx="16">
                  <c:v>2168.1999999999998</c:v>
                </c:pt>
                <c:pt idx="17">
                  <c:v>2169.9</c:v>
                </c:pt>
                <c:pt idx="18">
                  <c:v>2204.13</c:v>
                </c:pt>
                <c:pt idx="19">
                  <c:v>2195.79</c:v>
                </c:pt>
                <c:pt idx="20">
                  <c:v>2225.58</c:v>
                </c:pt>
                <c:pt idx="21">
                  <c:v>2189.4899999999998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6-4E0F-95C3-8824ECF8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3871"/>
        <c:axId val="208140495"/>
      </c:scatterChart>
      <c:valAx>
        <c:axId val="16641387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40495"/>
        <c:crosses val="autoZero"/>
        <c:crossBetween val="midCat"/>
        <c:majorUnit val="1"/>
      </c:valAx>
      <c:valAx>
        <c:axId val="208140495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1387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 DSR E AODV 1Tr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'UDP(Novo)'!$A$4:$C$4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'UDP(Novo)'!$A$6:$A$27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'UDP(Novo)'!$C$6:$C$27</c:f>
              <c:numCache>
                <c:formatCode>0.00</c:formatCode>
                <c:ptCount val="22"/>
                <c:pt idx="0">
                  <c:v>18.113499999999998</c:v>
                </c:pt>
                <c:pt idx="1">
                  <c:v>18.346900000000002</c:v>
                </c:pt>
                <c:pt idx="2">
                  <c:v>18.654499999999999</c:v>
                </c:pt>
                <c:pt idx="3">
                  <c:v>18.886900000000001</c:v>
                </c:pt>
                <c:pt idx="4">
                  <c:v>19.6387</c:v>
                </c:pt>
                <c:pt idx="5">
                  <c:v>20.494199999999999</c:v>
                </c:pt>
                <c:pt idx="6">
                  <c:v>20.556999999999999</c:v>
                </c:pt>
                <c:pt idx="7">
                  <c:v>21.340599999999998</c:v>
                </c:pt>
                <c:pt idx="8">
                  <c:v>21.589400000000001</c:v>
                </c:pt>
                <c:pt idx="9">
                  <c:v>29.792899999999999</c:v>
                </c:pt>
                <c:pt idx="10">
                  <c:v>45.331000000000003</c:v>
                </c:pt>
                <c:pt idx="11">
                  <c:v>24.061299999999999</c:v>
                </c:pt>
                <c:pt idx="12">
                  <c:v>25.7164</c:v>
                </c:pt>
                <c:pt idx="13">
                  <c:v>30.1967</c:v>
                </c:pt>
                <c:pt idx="14">
                  <c:v>35.112699999999997</c:v>
                </c:pt>
                <c:pt idx="15">
                  <c:v>42.804200000000002</c:v>
                </c:pt>
                <c:pt idx="16">
                  <c:v>62.557400000000001</c:v>
                </c:pt>
                <c:pt idx="17">
                  <c:v>91.680700000000002</c:v>
                </c:pt>
                <c:pt idx="18">
                  <c:v>154.137</c:v>
                </c:pt>
                <c:pt idx="19">
                  <c:v>241.9</c:v>
                </c:pt>
                <c:pt idx="20">
                  <c:v>264.17</c:v>
                </c:pt>
                <c:pt idx="21">
                  <c:v>266.32299999999998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2-4691-8E5A-8A51C6BB59EB}"/>
            </c:ext>
          </c:extLst>
        </c:ser>
        <c:ser>
          <c:idx val="1"/>
          <c:order val="1"/>
          <c:tx>
            <c:strRef>
              <c:f>'UDP(Novo)'!$E$4:$G$4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'UDP(Novo)'!$E$6:$E$27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'UDP(Novo)'!$G$6:$G$27</c:f>
              <c:numCache>
                <c:formatCode>General</c:formatCode>
                <c:ptCount val="22"/>
                <c:pt idx="0">
                  <c:v>17.947199999999999</c:v>
                </c:pt>
                <c:pt idx="1">
                  <c:v>17.850899999999999</c:v>
                </c:pt>
                <c:pt idx="2">
                  <c:v>17.820799999999998</c:v>
                </c:pt>
                <c:pt idx="3">
                  <c:v>17.844999999999999</c:v>
                </c:pt>
                <c:pt idx="4">
                  <c:v>17.838000000000001</c:v>
                </c:pt>
                <c:pt idx="5">
                  <c:v>17.892199999999999</c:v>
                </c:pt>
                <c:pt idx="6">
                  <c:v>17.9343</c:v>
                </c:pt>
                <c:pt idx="7">
                  <c:v>17.856100000000001</c:v>
                </c:pt>
                <c:pt idx="8">
                  <c:v>17.885100000000001</c:v>
                </c:pt>
                <c:pt idx="9">
                  <c:v>17.874600000000001</c:v>
                </c:pt>
                <c:pt idx="10">
                  <c:v>17.891200000000001</c:v>
                </c:pt>
                <c:pt idx="11">
                  <c:v>17.933399999999999</c:v>
                </c:pt>
                <c:pt idx="12">
                  <c:v>17.952500000000001</c:v>
                </c:pt>
                <c:pt idx="13">
                  <c:v>17.924199999999999</c:v>
                </c:pt>
                <c:pt idx="14">
                  <c:v>17.898399999999999</c:v>
                </c:pt>
                <c:pt idx="15">
                  <c:v>17.9146</c:v>
                </c:pt>
                <c:pt idx="16">
                  <c:v>17.946000000000002</c:v>
                </c:pt>
                <c:pt idx="17">
                  <c:v>17.959199999999999</c:v>
                </c:pt>
                <c:pt idx="18">
                  <c:v>17.952100000000002</c:v>
                </c:pt>
                <c:pt idx="19">
                  <c:v>17.8965</c:v>
                </c:pt>
                <c:pt idx="20">
                  <c:v>17.976900000000001</c:v>
                </c:pt>
                <c:pt idx="21">
                  <c:v>17.852699999999999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2-4691-8E5A-8A51C6BB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21775"/>
        <c:axId val="195028943"/>
      </c:scatterChart>
      <c:valAx>
        <c:axId val="16402177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28943"/>
        <c:crosses val="autoZero"/>
        <c:crossBetween val="midCat"/>
        <c:majorUnit val="1"/>
      </c:valAx>
      <c:valAx>
        <c:axId val="195028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DSR E AODV 3 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'UDP(Novo)'!$K$4:$M$4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'UDP(Novo)'!$K$6:$K$27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'UDP(Novo)'!$L$6:$L$27</c:f>
              <c:numCache>
                <c:formatCode>General</c:formatCode>
                <c:ptCount val="22"/>
                <c:pt idx="0">
                  <c:v>3914.24</c:v>
                </c:pt>
                <c:pt idx="1">
                  <c:v>3909.97</c:v>
                </c:pt>
                <c:pt idx="2">
                  <c:v>3580.77</c:v>
                </c:pt>
                <c:pt idx="3">
                  <c:v>4640.7299999999996</c:v>
                </c:pt>
                <c:pt idx="4">
                  <c:v>3811.56</c:v>
                </c:pt>
                <c:pt idx="5">
                  <c:v>4235.29</c:v>
                </c:pt>
                <c:pt idx="6">
                  <c:v>20475.2</c:v>
                </c:pt>
                <c:pt idx="7">
                  <c:v>20598.57</c:v>
                </c:pt>
                <c:pt idx="8">
                  <c:v>20110.48</c:v>
                </c:pt>
                <c:pt idx="9">
                  <c:v>2923.67</c:v>
                </c:pt>
                <c:pt idx="10">
                  <c:v>3878.43</c:v>
                </c:pt>
                <c:pt idx="11">
                  <c:v>3530.95</c:v>
                </c:pt>
                <c:pt idx="12">
                  <c:v>3198.02</c:v>
                </c:pt>
                <c:pt idx="13">
                  <c:v>3914.46</c:v>
                </c:pt>
                <c:pt idx="14">
                  <c:v>4130.6000000000004</c:v>
                </c:pt>
                <c:pt idx="15">
                  <c:v>3581.05</c:v>
                </c:pt>
                <c:pt idx="16">
                  <c:v>3236.43</c:v>
                </c:pt>
                <c:pt idx="17">
                  <c:v>3272.05</c:v>
                </c:pt>
                <c:pt idx="18">
                  <c:v>3233.97</c:v>
                </c:pt>
                <c:pt idx="19">
                  <c:v>3140.71</c:v>
                </c:pt>
                <c:pt idx="20">
                  <c:v>2868.86</c:v>
                </c:pt>
                <c:pt idx="21">
                  <c:v>2786.75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F-44A3-949F-A1C70FD25BAE}"/>
            </c:ext>
          </c:extLst>
        </c:ser>
        <c:ser>
          <c:idx val="1"/>
          <c:order val="1"/>
          <c:tx>
            <c:strRef>
              <c:f>'UDP(Novo)'!$O$4:$Q$4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'UDP(Novo)'!$O$6:$O$27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'UDP(Novo)'!$P$6:$P$27</c:f>
              <c:numCache>
                <c:formatCode>General</c:formatCode>
                <c:ptCount val="22"/>
                <c:pt idx="0">
                  <c:v>4870.8900000000003</c:v>
                </c:pt>
                <c:pt idx="1">
                  <c:v>4856.99</c:v>
                </c:pt>
                <c:pt idx="2">
                  <c:v>4553.05</c:v>
                </c:pt>
                <c:pt idx="3">
                  <c:v>4241.79</c:v>
                </c:pt>
                <c:pt idx="4">
                  <c:v>4258.4799999999996</c:v>
                </c:pt>
                <c:pt idx="5">
                  <c:v>4235.29</c:v>
                </c:pt>
                <c:pt idx="6">
                  <c:v>28436.03</c:v>
                </c:pt>
                <c:pt idx="7">
                  <c:v>28364.54</c:v>
                </c:pt>
                <c:pt idx="8">
                  <c:v>28346.400000000001</c:v>
                </c:pt>
                <c:pt idx="9">
                  <c:v>3877.61</c:v>
                </c:pt>
                <c:pt idx="10">
                  <c:v>3849.04</c:v>
                </c:pt>
                <c:pt idx="11">
                  <c:v>4271.8</c:v>
                </c:pt>
                <c:pt idx="12">
                  <c:v>4568.2299999999996</c:v>
                </c:pt>
                <c:pt idx="13">
                  <c:v>4301.13</c:v>
                </c:pt>
                <c:pt idx="14">
                  <c:v>4307.68</c:v>
                </c:pt>
                <c:pt idx="15">
                  <c:v>4207.21</c:v>
                </c:pt>
                <c:pt idx="16">
                  <c:v>3929.49</c:v>
                </c:pt>
                <c:pt idx="17">
                  <c:v>3922.55</c:v>
                </c:pt>
                <c:pt idx="18">
                  <c:v>4300.1000000000004</c:v>
                </c:pt>
                <c:pt idx="19">
                  <c:v>3933.78</c:v>
                </c:pt>
                <c:pt idx="20">
                  <c:v>3925.39</c:v>
                </c:pt>
                <c:pt idx="21">
                  <c:v>3878.71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F-44A3-949F-A1C70FD2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97584"/>
        <c:axId val="2000259616"/>
      </c:scatterChart>
      <c:valAx>
        <c:axId val="199399758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259616"/>
        <c:crosses val="autoZero"/>
        <c:crossBetween val="midCat"/>
        <c:majorUnit val="1"/>
      </c:valAx>
      <c:valAx>
        <c:axId val="2000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9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Delay DSR</a:t>
            </a:r>
            <a:r>
              <a:rPr lang="pt-BR" baseline="0"/>
              <a:t> E ADOV 3Tr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'UDP(Novo)'!$K$4:$M$4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'UDP(Novo)'!$K$6:$K$27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'UDP(Novo)'!$M$6:$M$27</c:f>
              <c:numCache>
                <c:formatCode>General</c:formatCode>
                <c:ptCount val="22"/>
                <c:pt idx="0">
                  <c:v>24.148800000000001</c:v>
                </c:pt>
                <c:pt idx="1">
                  <c:v>23.755299999999998</c:v>
                </c:pt>
                <c:pt idx="2">
                  <c:v>21.907599999999999</c:v>
                </c:pt>
                <c:pt idx="3">
                  <c:v>39.0944</c:v>
                </c:pt>
                <c:pt idx="4">
                  <c:v>26.0258</c:v>
                </c:pt>
                <c:pt idx="5">
                  <c:v>16.781099999999999</c:v>
                </c:pt>
                <c:pt idx="6">
                  <c:v>847.47699999999998</c:v>
                </c:pt>
                <c:pt idx="7">
                  <c:v>832.61199999999997</c:v>
                </c:pt>
                <c:pt idx="8">
                  <c:v>871.10799999999995</c:v>
                </c:pt>
                <c:pt idx="9">
                  <c:v>17.416699999999999</c:v>
                </c:pt>
                <c:pt idx="10">
                  <c:v>32.629199999999997</c:v>
                </c:pt>
                <c:pt idx="11">
                  <c:v>28.813700000000001</c:v>
                </c:pt>
                <c:pt idx="12">
                  <c:v>25.604099999999999</c:v>
                </c:pt>
                <c:pt idx="13">
                  <c:v>46.750500000000002</c:v>
                </c:pt>
                <c:pt idx="14">
                  <c:v>116.59399999999999</c:v>
                </c:pt>
                <c:pt idx="15">
                  <c:v>62.9893</c:v>
                </c:pt>
                <c:pt idx="16">
                  <c:v>77.656899999999993</c:v>
                </c:pt>
                <c:pt idx="17">
                  <c:v>117.206</c:v>
                </c:pt>
                <c:pt idx="18">
                  <c:v>173.14500000000001</c:v>
                </c:pt>
                <c:pt idx="19">
                  <c:v>1143.76</c:v>
                </c:pt>
                <c:pt idx="20">
                  <c:v>1773.36</c:v>
                </c:pt>
                <c:pt idx="21">
                  <c:v>1652.52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7-45C8-A12A-B8F7C8C2219C}"/>
            </c:ext>
          </c:extLst>
        </c:ser>
        <c:ser>
          <c:idx val="1"/>
          <c:order val="1"/>
          <c:tx>
            <c:strRef>
              <c:f>'UDP(Novo)'!$O$4:$Q$4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'UDP(Novo)'!$O$6:$O$27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'UDP(Novo)'!$Q$6:$Q$27</c:f>
              <c:numCache>
                <c:formatCode>General</c:formatCode>
                <c:ptCount val="22"/>
                <c:pt idx="0">
                  <c:v>22.892800000000001</c:v>
                </c:pt>
                <c:pt idx="1">
                  <c:v>23.189399999999999</c:v>
                </c:pt>
                <c:pt idx="2">
                  <c:v>19.558199999999999</c:v>
                </c:pt>
                <c:pt idx="3">
                  <c:v>16.6617</c:v>
                </c:pt>
                <c:pt idx="4">
                  <c:v>17.1828</c:v>
                </c:pt>
                <c:pt idx="5">
                  <c:v>16.781099999999999</c:v>
                </c:pt>
                <c:pt idx="6">
                  <c:v>711.00400000000002</c:v>
                </c:pt>
                <c:pt idx="7">
                  <c:v>712.83299999999997</c:v>
                </c:pt>
                <c:pt idx="8">
                  <c:v>712.22199999999998</c:v>
                </c:pt>
                <c:pt idx="9">
                  <c:v>13.749599999999999</c:v>
                </c:pt>
                <c:pt idx="10">
                  <c:v>13.704800000000001</c:v>
                </c:pt>
                <c:pt idx="11">
                  <c:v>16.654900000000001</c:v>
                </c:pt>
                <c:pt idx="12">
                  <c:v>19.227399999999999</c:v>
                </c:pt>
                <c:pt idx="13">
                  <c:v>16.923500000000001</c:v>
                </c:pt>
                <c:pt idx="14">
                  <c:v>16.6249</c:v>
                </c:pt>
                <c:pt idx="15">
                  <c:v>16.647300000000001</c:v>
                </c:pt>
                <c:pt idx="16">
                  <c:v>14.345000000000001</c:v>
                </c:pt>
                <c:pt idx="17">
                  <c:v>13.9499</c:v>
                </c:pt>
                <c:pt idx="18">
                  <c:v>17.013500000000001</c:v>
                </c:pt>
                <c:pt idx="19">
                  <c:v>13.9933</c:v>
                </c:pt>
                <c:pt idx="20">
                  <c:v>13.9055</c:v>
                </c:pt>
                <c:pt idx="21">
                  <c:v>13.9855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7-45C8-A12A-B8F7C8C22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11552"/>
        <c:axId val="1874827168"/>
      </c:scatterChart>
      <c:valAx>
        <c:axId val="199661155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827168"/>
        <c:crosses val="autoZero"/>
        <c:crossBetween val="midCat"/>
        <c:majorUnit val="1"/>
      </c:valAx>
      <c:valAx>
        <c:axId val="18748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6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atraso AODV,DSR e WCETT com</a:t>
            </a:r>
            <a:r>
              <a:rPr lang="pt-BR" sz="1400" b="0" i="0" u="none" strike="noStrike" baseline="0">
                <a:effectLst/>
              </a:rPr>
              <a:t>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'TCP(Antigo)'!$B$4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('TCP(Antigo)'!$B$6,'TCP(Antigo)'!$B$11,'TCP(Antigo)'!$B$16,'TCP(Antigo)'!$B$21,'TCP(Antigo)'!$B$26,'TCP(Antigo)'!$B$31)</c:f>
              <c:numCache>
                <c:formatCode>0.000</c:formatCode>
                <c:ptCount val="6"/>
                <c:pt idx="0">
                  <c:v>452.48</c:v>
                </c:pt>
                <c:pt idx="1">
                  <c:v>556.005</c:v>
                </c:pt>
                <c:pt idx="2">
                  <c:v>555.38400000000001</c:v>
                </c:pt>
                <c:pt idx="3">
                  <c:v>910.45600000000002</c:v>
                </c:pt>
                <c:pt idx="4">
                  <c:v>443.26400000000001</c:v>
                </c:pt>
                <c:pt idx="5">
                  <c:v>698.60599999999999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8-4D3A-B548-14CEE130871D}"/>
            </c:ext>
          </c:extLst>
        </c:ser>
        <c:ser>
          <c:idx val="1"/>
          <c:order val="1"/>
          <c:tx>
            <c:strRef>
              <c:f>'TCP(Antigo)'!$C$4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('TCP(Antigo)'!$C$6,'TCP(Antigo)'!$C$11,'TCP(Antigo)'!$C$16,'TCP(Antigo)'!$C$21,'TCP(Antigo)'!$C$26,'TCP(Antigo)'!$C$31)</c:f>
              <c:numCache>
                <c:formatCode>0.000</c:formatCode>
                <c:ptCount val="6"/>
                <c:pt idx="0">
                  <c:v>387.94099999999997</c:v>
                </c:pt>
                <c:pt idx="1">
                  <c:v>405.00200000000001</c:v>
                </c:pt>
                <c:pt idx="2">
                  <c:v>388.78</c:v>
                </c:pt>
                <c:pt idx="3">
                  <c:v>395.03199999999998</c:v>
                </c:pt>
                <c:pt idx="4">
                  <c:v>257.036</c:v>
                </c:pt>
                <c:pt idx="5">
                  <c:v>366.67500000000001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8-4D3A-B548-14CEE130871D}"/>
            </c:ext>
          </c:extLst>
        </c:ser>
        <c:ser>
          <c:idx val="2"/>
          <c:order val="2"/>
          <c:tx>
            <c:strRef>
              <c:f>'TCP(Antigo)'!$D$4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('TCP(Antigo)'!$D$6,'TCP(Antigo)'!$D$11,'TCP(Antigo)'!$D$16,'TCP(Antigo)'!$D$21,'TCP(Antigo)'!$D$26,'TCP(Antigo)'!$D$31)</c:f>
              <c:numCache>
                <c:formatCode>0.000</c:formatCode>
                <c:ptCount val="6"/>
                <c:pt idx="0">
                  <c:v>410.89299999999997</c:v>
                </c:pt>
                <c:pt idx="1">
                  <c:v>421.12099999999998</c:v>
                </c:pt>
                <c:pt idx="2">
                  <c:v>447.33600000000001</c:v>
                </c:pt>
                <c:pt idx="3">
                  <c:v>356.64400000000001</c:v>
                </c:pt>
                <c:pt idx="4">
                  <c:v>265.44499999999999</c:v>
                </c:pt>
                <c:pt idx="5">
                  <c:v>413.85700000000003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8-4D3A-B548-14CEE130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2879"/>
        <c:axId val="364071055"/>
      </c:scatterChart>
      <c:valAx>
        <c:axId val="37086287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71055"/>
        <c:crosses val="autoZero"/>
        <c:crossBetween val="midCat"/>
      </c:valAx>
      <c:valAx>
        <c:axId val="364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86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AODV e DSR com 1</a:t>
            </a:r>
            <a:r>
              <a:rPr lang="pt-BR" baseline="0"/>
              <a:t>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'TCP(Novo)'!$B$7:$B$28</c:f>
              <c:numCache>
                <c:formatCode>General</c:formatCode>
                <c:ptCount val="22"/>
                <c:pt idx="0">
                  <c:v>25108.44</c:v>
                </c:pt>
                <c:pt idx="1">
                  <c:v>24311.69</c:v>
                </c:pt>
                <c:pt idx="2">
                  <c:v>22997.01</c:v>
                </c:pt>
                <c:pt idx="3">
                  <c:v>21265.439999999999</c:v>
                </c:pt>
                <c:pt idx="4">
                  <c:v>21231.17</c:v>
                </c:pt>
                <c:pt idx="5">
                  <c:v>19854.009999999998</c:v>
                </c:pt>
                <c:pt idx="6">
                  <c:v>18860.47</c:v>
                </c:pt>
                <c:pt idx="7">
                  <c:v>18525.88</c:v>
                </c:pt>
                <c:pt idx="8">
                  <c:v>16699.55</c:v>
                </c:pt>
                <c:pt idx="9">
                  <c:v>11943.99</c:v>
                </c:pt>
                <c:pt idx="10">
                  <c:v>10994.49</c:v>
                </c:pt>
                <c:pt idx="11">
                  <c:v>15111.13</c:v>
                </c:pt>
                <c:pt idx="12">
                  <c:v>13682.11</c:v>
                </c:pt>
                <c:pt idx="13">
                  <c:v>11408.01</c:v>
                </c:pt>
                <c:pt idx="14">
                  <c:v>7504.57</c:v>
                </c:pt>
                <c:pt idx="15">
                  <c:v>8624.51</c:v>
                </c:pt>
                <c:pt idx="16">
                  <c:v>7145.9</c:v>
                </c:pt>
                <c:pt idx="17">
                  <c:v>6411.66</c:v>
                </c:pt>
                <c:pt idx="18">
                  <c:v>5202.13</c:v>
                </c:pt>
                <c:pt idx="19">
                  <c:v>3892.02</c:v>
                </c:pt>
                <c:pt idx="20">
                  <c:v>3387.82</c:v>
                </c:pt>
                <c:pt idx="21">
                  <c:v>2859.63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C-4336-8613-62807AF5C293}"/>
            </c:ext>
          </c:extLst>
        </c:ser>
        <c:ser>
          <c:idx val="1"/>
          <c:order val="1"/>
          <c:tx>
            <c:strRef>
              <c:f>'TCP(Novo)'!$E$5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'TCP(Novo)'!$F$7:$F$28</c:f>
              <c:numCache>
                <c:formatCode>General</c:formatCode>
                <c:ptCount val="22"/>
                <c:pt idx="0">
                  <c:v>34672.6</c:v>
                </c:pt>
                <c:pt idx="1">
                  <c:v>34627.56</c:v>
                </c:pt>
                <c:pt idx="2">
                  <c:v>34555.61</c:v>
                </c:pt>
                <c:pt idx="3">
                  <c:v>34556.160000000003</c:v>
                </c:pt>
                <c:pt idx="4">
                  <c:v>34588.03</c:v>
                </c:pt>
                <c:pt idx="5">
                  <c:v>34630.35</c:v>
                </c:pt>
                <c:pt idx="6">
                  <c:v>34581.919999999998</c:v>
                </c:pt>
                <c:pt idx="7">
                  <c:v>34597.74</c:v>
                </c:pt>
                <c:pt idx="8">
                  <c:v>33945.730000000003</c:v>
                </c:pt>
                <c:pt idx="9">
                  <c:v>34657.980000000003</c:v>
                </c:pt>
                <c:pt idx="10">
                  <c:v>34600.69</c:v>
                </c:pt>
                <c:pt idx="11">
                  <c:v>34592.01</c:v>
                </c:pt>
                <c:pt idx="12">
                  <c:v>34622.370000000003</c:v>
                </c:pt>
                <c:pt idx="13">
                  <c:v>34569.620000000003</c:v>
                </c:pt>
                <c:pt idx="14">
                  <c:v>34626.76</c:v>
                </c:pt>
                <c:pt idx="15">
                  <c:v>34639.49</c:v>
                </c:pt>
                <c:pt idx="16">
                  <c:v>34627.1</c:v>
                </c:pt>
                <c:pt idx="17">
                  <c:v>34584.29</c:v>
                </c:pt>
                <c:pt idx="18">
                  <c:v>34583.480000000003</c:v>
                </c:pt>
                <c:pt idx="19">
                  <c:v>34198.82</c:v>
                </c:pt>
                <c:pt idx="20">
                  <c:v>34014.58</c:v>
                </c:pt>
                <c:pt idx="21">
                  <c:v>34591.69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C-4336-8613-62807AF5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36255"/>
        <c:axId val="1476205423"/>
      </c:scatterChart>
      <c:valAx>
        <c:axId val="1467136255"/>
        <c:scaling>
          <c:orientation val="minMax"/>
          <c:max val="31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205423"/>
        <c:crosses val="autoZero"/>
        <c:crossBetween val="midCat"/>
        <c:majorUnit val="1"/>
      </c:valAx>
      <c:valAx>
        <c:axId val="14762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1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Vazão AODV e DSR com 3 nós transmitindo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'TCP(Novo)'!$K$7:$K$28</c:f>
              <c:numCache>
                <c:formatCode>General</c:formatCode>
                <c:ptCount val="22"/>
                <c:pt idx="0">
                  <c:v>20193.759999999998</c:v>
                </c:pt>
                <c:pt idx="1">
                  <c:v>23714.12</c:v>
                </c:pt>
                <c:pt idx="2">
                  <c:v>26277.46</c:v>
                </c:pt>
                <c:pt idx="3">
                  <c:v>20547.810000000001</c:v>
                </c:pt>
                <c:pt idx="4">
                  <c:v>22314.080000000002</c:v>
                </c:pt>
                <c:pt idx="5">
                  <c:v>23173.439999999999</c:v>
                </c:pt>
                <c:pt idx="6">
                  <c:v>13530.45</c:v>
                </c:pt>
                <c:pt idx="7">
                  <c:v>18284.8</c:v>
                </c:pt>
                <c:pt idx="8">
                  <c:v>14248.28</c:v>
                </c:pt>
                <c:pt idx="9">
                  <c:v>19535.759999999998</c:v>
                </c:pt>
                <c:pt idx="10">
                  <c:v>16773.78</c:v>
                </c:pt>
                <c:pt idx="11">
                  <c:v>19049.060000000001</c:v>
                </c:pt>
                <c:pt idx="12">
                  <c:v>10407.040000000001</c:v>
                </c:pt>
                <c:pt idx="13">
                  <c:v>14605.1</c:v>
                </c:pt>
                <c:pt idx="14">
                  <c:v>10231.07</c:v>
                </c:pt>
                <c:pt idx="15">
                  <c:v>11016.93</c:v>
                </c:pt>
                <c:pt idx="16">
                  <c:v>9687.5400000000009</c:v>
                </c:pt>
                <c:pt idx="17">
                  <c:v>7895.06</c:v>
                </c:pt>
                <c:pt idx="18">
                  <c:v>6806.02</c:v>
                </c:pt>
                <c:pt idx="19">
                  <c:v>4889.91</c:v>
                </c:pt>
                <c:pt idx="20">
                  <c:v>5811.33</c:v>
                </c:pt>
                <c:pt idx="21">
                  <c:v>5269.63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8-433B-A8A2-F9EFD6916DFD}"/>
            </c:ext>
          </c:extLst>
        </c:ser>
        <c:ser>
          <c:idx val="1"/>
          <c:order val="1"/>
          <c:tx>
            <c:strRef>
              <c:f>'TCP(Novo)'!$N$5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'TCP(Novo)'!$O$7:$O$28</c:f>
              <c:numCache>
                <c:formatCode>General</c:formatCode>
                <c:ptCount val="22"/>
                <c:pt idx="0">
                  <c:v>30626.93</c:v>
                </c:pt>
                <c:pt idx="1">
                  <c:v>31094.14</c:v>
                </c:pt>
                <c:pt idx="2">
                  <c:v>42522.89</c:v>
                </c:pt>
                <c:pt idx="3">
                  <c:v>40976.51</c:v>
                </c:pt>
                <c:pt idx="4">
                  <c:v>39901.040000000001</c:v>
                </c:pt>
                <c:pt idx="5">
                  <c:v>37410.370000000003</c:v>
                </c:pt>
                <c:pt idx="6">
                  <c:v>27629.87</c:v>
                </c:pt>
                <c:pt idx="7">
                  <c:v>40184.559999999998</c:v>
                </c:pt>
                <c:pt idx="8">
                  <c:v>39552.67</c:v>
                </c:pt>
                <c:pt idx="9">
                  <c:v>28695.17</c:v>
                </c:pt>
                <c:pt idx="10">
                  <c:v>28102.17</c:v>
                </c:pt>
                <c:pt idx="11">
                  <c:v>41301.5</c:v>
                </c:pt>
                <c:pt idx="12">
                  <c:v>25131.08</c:v>
                </c:pt>
                <c:pt idx="13">
                  <c:v>26487.02</c:v>
                </c:pt>
                <c:pt idx="14">
                  <c:v>32645.59</c:v>
                </c:pt>
                <c:pt idx="15">
                  <c:v>29654.59</c:v>
                </c:pt>
                <c:pt idx="16">
                  <c:v>34552.31</c:v>
                </c:pt>
                <c:pt idx="17">
                  <c:v>31742.57</c:v>
                </c:pt>
                <c:pt idx="18">
                  <c:v>61745.11</c:v>
                </c:pt>
                <c:pt idx="19">
                  <c:v>31359.15</c:v>
                </c:pt>
                <c:pt idx="20">
                  <c:v>48640.07</c:v>
                </c:pt>
                <c:pt idx="21">
                  <c:v>60480.29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433B-A8A2-F9EFD691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69023"/>
        <c:axId val="1589457743"/>
      </c:scatterChart>
      <c:valAx>
        <c:axId val="1599069023"/>
        <c:scaling>
          <c:orientation val="minMax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457743"/>
        <c:crosses val="autoZero"/>
        <c:crossBetween val="midCat"/>
        <c:majorUnit val="1"/>
      </c:valAx>
      <c:valAx>
        <c:axId val="15894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Vazão(kpbs)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06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Atraso AODV</a:t>
            </a:r>
            <a:r>
              <a:rPr lang="pt-BR" baseline="0"/>
              <a:t> e DSR com 1 nó Transmitindo</a:t>
            </a:r>
            <a:endParaRPr lang="pt-BR"/>
          </a:p>
        </c:rich>
      </c:tx>
      <c:layout>
        <c:manualLayout>
          <c:xMode val="edge"/>
          <c:yMode val="edge"/>
          <c:x val="0.25851911472136119"/>
          <c:y val="2.673349338346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'TCP(Novo)'!$C$7:$C$28</c:f>
              <c:numCache>
                <c:formatCode>0.000</c:formatCode>
                <c:ptCount val="22"/>
                <c:pt idx="0">
                  <c:v>288.19600000000003</c:v>
                </c:pt>
                <c:pt idx="1">
                  <c:v>307.85300000000001</c:v>
                </c:pt>
                <c:pt idx="2">
                  <c:v>326.303</c:v>
                </c:pt>
                <c:pt idx="3">
                  <c:v>382.81200000000001</c:v>
                </c:pt>
                <c:pt idx="4">
                  <c:v>339.41500000000002</c:v>
                </c:pt>
                <c:pt idx="5">
                  <c:v>361.40300000000002</c:v>
                </c:pt>
                <c:pt idx="6">
                  <c:v>368.08300000000003</c:v>
                </c:pt>
                <c:pt idx="7">
                  <c:v>373.666</c:v>
                </c:pt>
                <c:pt idx="8">
                  <c:v>436.86200000000002</c:v>
                </c:pt>
                <c:pt idx="9">
                  <c:v>613.89</c:v>
                </c:pt>
                <c:pt idx="10">
                  <c:v>517.01</c:v>
                </c:pt>
                <c:pt idx="11">
                  <c:v>517.75</c:v>
                </c:pt>
                <c:pt idx="12">
                  <c:v>556.678</c:v>
                </c:pt>
                <c:pt idx="13">
                  <c:v>639.35900000000004</c:v>
                </c:pt>
                <c:pt idx="14">
                  <c:v>783.22400000000005</c:v>
                </c:pt>
                <c:pt idx="15">
                  <c:v>740.86599999999999</c:v>
                </c:pt>
                <c:pt idx="16">
                  <c:v>825.01300000000003</c:v>
                </c:pt>
                <c:pt idx="17">
                  <c:v>643.26099999999997</c:v>
                </c:pt>
                <c:pt idx="18">
                  <c:v>951.89599999999996</c:v>
                </c:pt>
                <c:pt idx="19">
                  <c:v>922.65200000000004</c:v>
                </c:pt>
                <c:pt idx="20">
                  <c:v>1044.58</c:v>
                </c:pt>
                <c:pt idx="21">
                  <c:v>965.26300000000003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0-4274-88C3-77CE4A10DB33}"/>
            </c:ext>
          </c:extLst>
        </c:ser>
        <c:ser>
          <c:idx val="1"/>
          <c:order val="1"/>
          <c:tx>
            <c:strRef>
              <c:f>'TCP(Novo)'!$E$5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'TCP(Novo)'!$G$7:$G$28</c:f>
              <c:numCache>
                <c:formatCode>0.000</c:formatCode>
                <c:ptCount val="22"/>
                <c:pt idx="0">
                  <c:v>262.32400000000001</c:v>
                </c:pt>
                <c:pt idx="1">
                  <c:v>271.59800000000001</c:v>
                </c:pt>
                <c:pt idx="2">
                  <c:v>265.41699999999997</c:v>
                </c:pt>
                <c:pt idx="3">
                  <c:v>271.29700000000003</c:v>
                </c:pt>
                <c:pt idx="4">
                  <c:v>267.774</c:v>
                </c:pt>
                <c:pt idx="5">
                  <c:v>275.07799999999997</c:v>
                </c:pt>
                <c:pt idx="6">
                  <c:v>267.358</c:v>
                </c:pt>
                <c:pt idx="7">
                  <c:v>266.012</c:v>
                </c:pt>
                <c:pt idx="8">
                  <c:v>240.63900000000001</c:v>
                </c:pt>
                <c:pt idx="9">
                  <c:v>260.18900000000002</c:v>
                </c:pt>
                <c:pt idx="10">
                  <c:v>268.07799999999997</c:v>
                </c:pt>
                <c:pt idx="11">
                  <c:v>264.52300000000002</c:v>
                </c:pt>
                <c:pt idx="12">
                  <c:v>262.517</c:v>
                </c:pt>
                <c:pt idx="13">
                  <c:v>264.26900000000001</c:v>
                </c:pt>
                <c:pt idx="14">
                  <c:v>259.60700000000003</c:v>
                </c:pt>
                <c:pt idx="15">
                  <c:v>263.03699999999998</c:v>
                </c:pt>
                <c:pt idx="16">
                  <c:v>265.245</c:v>
                </c:pt>
                <c:pt idx="17">
                  <c:v>269.51</c:v>
                </c:pt>
                <c:pt idx="18">
                  <c:v>267.58499999999998</c:v>
                </c:pt>
                <c:pt idx="19">
                  <c:v>253.78299999999999</c:v>
                </c:pt>
                <c:pt idx="20">
                  <c:v>209.22499999999999</c:v>
                </c:pt>
                <c:pt idx="21">
                  <c:v>269.44200000000001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0-4274-88C3-77CE4A10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9119"/>
        <c:axId val="193707935"/>
      </c:scatterChart>
      <c:valAx>
        <c:axId val="192559119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nós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07935"/>
        <c:crosses val="autoZero"/>
        <c:crossBetween val="midCat"/>
        <c:majorUnit val="1"/>
      </c:valAx>
      <c:valAx>
        <c:axId val="1937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Atraso em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Atraso AODV e DSR com 3 nós Transmitindo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'TCP(Novo)'!$J$5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'TCP(Novo)'!$J$7:$J$28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'TCP(Novo)'!$L$7:$L$28</c:f>
              <c:numCache>
                <c:formatCode>General</c:formatCode>
                <c:ptCount val="22"/>
                <c:pt idx="0">
                  <c:v>666.03700000000003</c:v>
                </c:pt>
                <c:pt idx="1">
                  <c:v>359.77300000000002</c:v>
                </c:pt>
                <c:pt idx="2">
                  <c:v>284.31099999999998</c:v>
                </c:pt>
                <c:pt idx="3">
                  <c:v>821.66099999999994</c:v>
                </c:pt>
                <c:pt idx="4">
                  <c:v>677.34299999999996</c:v>
                </c:pt>
                <c:pt idx="5">
                  <c:v>460.46899999999999</c:v>
                </c:pt>
                <c:pt idx="6">
                  <c:v>792.85599999999999</c:v>
                </c:pt>
                <c:pt idx="7">
                  <c:v>514.45399999999995</c:v>
                </c:pt>
                <c:pt idx="8">
                  <c:v>760.08799999999997</c:v>
                </c:pt>
                <c:pt idx="9">
                  <c:v>490.20699999999999</c:v>
                </c:pt>
                <c:pt idx="10">
                  <c:v>538.28300000000002</c:v>
                </c:pt>
                <c:pt idx="11">
                  <c:v>412.46300000000002</c:v>
                </c:pt>
                <c:pt idx="12">
                  <c:v>532.84</c:v>
                </c:pt>
                <c:pt idx="13">
                  <c:v>641.18799999999999</c:v>
                </c:pt>
                <c:pt idx="14">
                  <c:v>567.71299999999997</c:v>
                </c:pt>
                <c:pt idx="15">
                  <c:v>580.54899999999998</c:v>
                </c:pt>
                <c:pt idx="16">
                  <c:v>713.24699999999996</c:v>
                </c:pt>
                <c:pt idx="17">
                  <c:v>740.024</c:v>
                </c:pt>
                <c:pt idx="18">
                  <c:v>763.52</c:v>
                </c:pt>
                <c:pt idx="19">
                  <c:v>938.56500000000005</c:v>
                </c:pt>
                <c:pt idx="20">
                  <c:v>858.07399999999996</c:v>
                </c:pt>
                <c:pt idx="21">
                  <c:v>885.45799999999997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D-42F2-92ED-4F5F04BC67DA}"/>
            </c:ext>
          </c:extLst>
        </c:ser>
        <c:ser>
          <c:idx val="1"/>
          <c:order val="1"/>
          <c:tx>
            <c:strRef>
              <c:f>'TCP(Novo)'!$N$5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'TCP(Novo)'!$N$7:$N$28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'TCP(Novo)'!$P$7:$P$28</c:f>
              <c:numCache>
                <c:formatCode>General</c:formatCode>
                <c:ptCount val="22"/>
                <c:pt idx="0">
                  <c:v>593.50699999999995</c:v>
                </c:pt>
                <c:pt idx="1">
                  <c:v>662.08500000000004</c:v>
                </c:pt>
                <c:pt idx="2">
                  <c:v>293.77300000000002</c:v>
                </c:pt>
                <c:pt idx="3">
                  <c:v>541.59799999999996</c:v>
                </c:pt>
                <c:pt idx="4">
                  <c:v>584.12900000000002</c:v>
                </c:pt>
                <c:pt idx="5">
                  <c:v>680.56700000000001</c:v>
                </c:pt>
                <c:pt idx="6">
                  <c:v>474.97500000000002</c:v>
                </c:pt>
                <c:pt idx="7">
                  <c:v>349.733</c:v>
                </c:pt>
                <c:pt idx="8">
                  <c:v>346.517</c:v>
                </c:pt>
                <c:pt idx="9">
                  <c:v>530.803</c:v>
                </c:pt>
                <c:pt idx="10">
                  <c:v>501.923</c:v>
                </c:pt>
                <c:pt idx="11">
                  <c:v>324.69900000000001</c:v>
                </c:pt>
                <c:pt idx="12">
                  <c:v>172.024</c:v>
                </c:pt>
                <c:pt idx="13">
                  <c:v>628.94100000000003</c:v>
                </c:pt>
                <c:pt idx="14">
                  <c:v>730.35</c:v>
                </c:pt>
                <c:pt idx="15">
                  <c:v>710.68799999999999</c:v>
                </c:pt>
                <c:pt idx="16">
                  <c:v>563.846</c:v>
                </c:pt>
                <c:pt idx="17">
                  <c:v>612.82399999999996</c:v>
                </c:pt>
                <c:pt idx="18">
                  <c:v>261.48899999999998</c:v>
                </c:pt>
                <c:pt idx="19">
                  <c:v>544.12400000000002</c:v>
                </c:pt>
                <c:pt idx="20">
                  <c:v>364.04500000000002</c:v>
                </c:pt>
                <c:pt idx="21">
                  <c:v>258.26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D-42F2-92ED-4F5F04BC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4431"/>
        <c:axId val="204967695"/>
      </c:scatterChart>
      <c:valAx>
        <c:axId val="19696443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67695"/>
        <c:crosses val="autoZero"/>
        <c:crossBetween val="midCat"/>
        <c:majorUnit val="1"/>
      </c:valAx>
      <c:valAx>
        <c:axId val="2049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Atraso em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6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'TCP(Novo)'!$E$91:$G$91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'TCP(Novo)'!$E$93:$E$114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'TCP(Novo)'!$F$93:$F$114</c:f>
              <c:numCache>
                <c:formatCode>General</c:formatCode>
                <c:ptCount val="22"/>
                <c:pt idx="0">
                  <c:v>55507.1</c:v>
                </c:pt>
                <c:pt idx="1">
                  <c:v>28757.1</c:v>
                </c:pt>
                <c:pt idx="2">
                  <c:v>16042.75</c:v>
                </c:pt>
                <c:pt idx="3">
                  <c:v>16051.87</c:v>
                </c:pt>
                <c:pt idx="4">
                  <c:v>10848.36</c:v>
                </c:pt>
                <c:pt idx="5">
                  <c:v>15751.84</c:v>
                </c:pt>
                <c:pt idx="6">
                  <c:v>16042.86</c:v>
                </c:pt>
                <c:pt idx="7">
                  <c:v>16023.25</c:v>
                </c:pt>
                <c:pt idx="8">
                  <c:v>16062.63</c:v>
                </c:pt>
                <c:pt idx="9">
                  <c:v>16020.26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10842.5</c:v>
                </c:pt>
                <c:pt idx="14">
                  <c:v>16082</c:v>
                </c:pt>
                <c:pt idx="15">
                  <c:v>0</c:v>
                </c:pt>
                <c:pt idx="16">
                  <c:v>0</c:v>
                </c:pt>
                <c:pt idx="17">
                  <c:v>16048.48</c:v>
                </c:pt>
                <c:pt idx="18">
                  <c:v>0</c:v>
                </c:pt>
                <c:pt idx="19">
                  <c:v>16052.19</c:v>
                </c:pt>
                <c:pt idx="20">
                  <c:v>16076.89</c:v>
                </c:pt>
                <c:pt idx="21">
                  <c:v>15988.19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2-4C02-95AA-31E8C01AEF80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'TCP(Novo)'!$F$7:$F$28</c:f>
              <c:numCache>
                <c:formatCode>General</c:formatCode>
                <c:ptCount val="22"/>
                <c:pt idx="0">
                  <c:v>34672.6</c:v>
                </c:pt>
                <c:pt idx="1">
                  <c:v>34627.56</c:v>
                </c:pt>
                <c:pt idx="2">
                  <c:v>34555.61</c:v>
                </c:pt>
                <c:pt idx="3">
                  <c:v>34556.160000000003</c:v>
                </c:pt>
                <c:pt idx="4">
                  <c:v>34588.03</c:v>
                </c:pt>
                <c:pt idx="5">
                  <c:v>34630.35</c:v>
                </c:pt>
                <c:pt idx="6">
                  <c:v>34581.919999999998</c:v>
                </c:pt>
                <c:pt idx="7">
                  <c:v>34597.74</c:v>
                </c:pt>
                <c:pt idx="8">
                  <c:v>33945.730000000003</c:v>
                </c:pt>
                <c:pt idx="9">
                  <c:v>34657.980000000003</c:v>
                </c:pt>
                <c:pt idx="10">
                  <c:v>34600.69</c:v>
                </c:pt>
                <c:pt idx="11">
                  <c:v>34592.01</c:v>
                </c:pt>
                <c:pt idx="12">
                  <c:v>34622.370000000003</c:v>
                </c:pt>
                <c:pt idx="13">
                  <c:v>34569.620000000003</c:v>
                </c:pt>
                <c:pt idx="14">
                  <c:v>34626.76</c:v>
                </c:pt>
                <c:pt idx="15">
                  <c:v>34639.49</c:v>
                </c:pt>
                <c:pt idx="16">
                  <c:v>34627.1</c:v>
                </c:pt>
                <c:pt idx="17">
                  <c:v>34584.29</c:v>
                </c:pt>
                <c:pt idx="18">
                  <c:v>34583.480000000003</c:v>
                </c:pt>
                <c:pt idx="19">
                  <c:v>34198.82</c:v>
                </c:pt>
                <c:pt idx="20">
                  <c:v>34014.58</c:v>
                </c:pt>
                <c:pt idx="21">
                  <c:v>34591.69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2-4C02-95AA-31E8C01A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89392"/>
        <c:axId val="2000279056"/>
      </c:scatterChart>
      <c:valAx>
        <c:axId val="54408939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279056"/>
        <c:crosses val="autoZero"/>
        <c:crossBetween val="midCat"/>
        <c:majorUnit val="1"/>
      </c:valAx>
      <c:valAx>
        <c:axId val="20002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08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'TCP(Novo)'!$A$91:$C$91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'TCP(Novo)'!$A$93:$A$114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'TCP(Novo)'!$B$93:$B$114</c:f>
              <c:numCache>
                <c:formatCode>General</c:formatCode>
                <c:ptCount val="22"/>
                <c:pt idx="0">
                  <c:v>12862.52</c:v>
                </c:pt>
                <c:pt idx="1">
                  <c:v>12862.53</c:v>
                </c:pt>
                <c:pt idx="2">
                  <c:v>12858.1</c:v>
                </c:pt>
                <c:pt idx="3">
                  <c:v>12868.1</c:v>
                </c:pt>
                <c:pt idx="4">
                  <c:v>12868.4</c:v>
                </c:pt>
                <c:pt idx="5">
                  <c:v>12849.59</c:v>
                </c:pt>
                <c:pt idx="6">
                  <c:v>12874.46</c:v>
                </c:pt>
                <c:pt idx="7">
                  <c:v>12873.22</c:v>
                </c:pt>
                <c:pt idx="8">
                  <c:v>12853.13</c:v>
                </c:pt>
                <c:pt idx="9">
                  <c:v>12837.91</c:v>
                </c:pt>
                <c:pt idx="10">
                  <c:v>12859.47</c:v>
                </c:pt>
                <c:pt idx="11">
                  <c:v>12861.7</c:v>
                </c:pt>
                <c:pt idx="12">
                  <c:v>12861.91</c:v>
                </c:pt>
                <c:pt idx="13">
                  <c:v>12861.92</c:v>
                </c:pt>
                <c:pt idx="14">
                  <c:v>12856.5</c:v>
                </c:pt>
                <c:pt idx="15">
                  <c:v>12868.42</c:v>
                </c:pt>
                <c:pt idx="16">
                  <c:v>12866.77</c:v>
                </c:pt>
                <c:pt idx="17">
                  <c:v>12866.2</c:v>
                </c:pt>
                <c:pt idx="18">
                  <c:v>12862.21</c:v>
                </c:pt>
                <c:pt idx="19">
                  <c:v>12651.12</c:v>
                </c:pt>
                <c:pt idx="20">
                  <c:v>12856.81</c:v>
                </c:pt>
                <c:pt idx="21">
                  <c:v>12855.69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528-A967-B8DC77FEBF0C}"/>
            </c:ext>
          </c:extLst>
        </c:ser>
        <c:ser>
          <c:idx val="1"/>
          <c:order val="1"/>
          <c:tx>
            <c:v>AODVCog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'TCP(Novo)'!$A$7:$A$28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'TCP(Novo)'!$B$7:$B$28</c:f>
              <c:numCache>
                <c:formatCode>General</c:formatCode>
                <c:ptCount val="22"/>
                <c:pt idx="0">
                  <c:v>25108.44</c:v>
                </c:pt>
                <c:pt idx="1">
                  <c:v>24311.69</c:v>
                </c:pt>
                <c:pt idx="2">
                  <c:v>22997.01</c:v>
                </c:pt>
                <c:pt idx="3">
                  <c:v>21265.439999999999</c:v>
                </c:pt>
                <c:pt idx="4">
                  <c:v>21231.17</c:v>
                </c:pt>
                <c:pt idx="5">
                  <c:v>19854.009999999998</c:v>
                </c:pt>
                <c:pt idx="6">
                  <c:v>18860.47</c:v>
                </c:pt>
                <c:pt idx="7">
                  <c:v>18525.88</c:v>
                </c:pt>
                <c:pt idx="8">
                  <c:v>16699.55</c:v>
                </c:pt>
                <c:pt idx="9">
                  <c:v>11943.99</c:v>
                </c:pt>
                <c:pt idx="10">
                  <c:v>10994.49</c:v>
                </c:pt>
                <c:pt idx="11">
                  <c:v>15111.13</c:v>
                </c:pt>
                <c:pt idx="12">
                  <c:v>13682.11</c:v>
                </c:pt>
                <c:pt idx="13">
                  <c:v>11408.01</c:v>
                </c:pt>
                <c:pt idx="14">
                  <c:v>7504.57</c:v>
                </c:pt>
                <c:pt idx="15">
                  <c:v>8624.51</c:v>
                </c:pt>
                <c:pt idx="16">
                  <c:v>7145.9</c:v>
                </c:pt>
                <c:pt idx="17">
                  <c:v>6411.66</c:v>
                </c:pt>
                <c:pt idx="18">
                  <c:v>5202.13</c:v>
                </c:pt>
                <c:pt idx="19">
                  <c:v>3892.02</c:v>
                </c:pt>
                <c:pt idx="20">
                  <c:v>3387.82</c:v>
                </c:pt>
                <c:pt idx="21">
                  <c:v>2859.63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3-4528-A967-B8DC77FE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16800"/>
        <c:axId val="988342528"/>
      </c:scatterChart>
      <c:valAx>
        <c:axId val="67941680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342528"/>
        <c:crosses val="autoZero"/>
        <c:crossBetween val="midCat"/>
        <c:majorUnit val="1"/>
      </c:valAx>
      <c:valAx>
        <c:axId val="988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41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'TCP(Novo)'!$E$91:$G$91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'TCP(Novo)'!$E$93:$E$114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'TCP(Novo)'!$G$93:$G$114</c:f>
              <c:numCache>
                <c:formatCode>General</c:formatCode>
                <c:ptCount val="22"/>
                <c:pt idx="0">
                  <c:v>256.10199999999998</c:v>
                </c:pt>
                <c:pt idx="1">
                  <c:v>251.94</c:v>
                </c:pt>
                <c:pt idx="2">
                  <c:v>386.041</c:v>
                </c:pt>
                <c:pt idx="3">
                  <c:v>382.02199999999999</c:v>
                </c:pt>
                <c:pt idx="4">
                  <c:v>506.88799999999998</c:v>
                </c:pt>
                <c:pt idx="5">
                  <c:v>512.85</c:v>
                </c:pt>
                <c:pt idx="6">
                  <c:v>364.678</c:v>
                </c:pt>
                <c:pt idx="7">
                  <c:v>365.72699999999998</c:v>
                </c:pt>
                <c:pt idx="8">
                  <c:v>376.01400000000001</c:v>
                </c:pt>
                <c:pt idx="9">
                  <c:v>379.67200000000003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498.27600000000001</c:v>
                </c:pt>
                <c:pt idx="14">
                  <c:v>376.29700000000003</c:v>
                </c:pt>
                <c:pt idx="15">
                  <c:v>999</c:v>
                </c:pt>
                <c:pt idx="16">
                  <c:v>999</c:v>
                </c:pt>
                <c:pt idx="17">
                  <c:v>374.92700000000002</c:v>
                </c:pt>
                <c:pt idx="18">
                  <c:v>999</c:v>
                </c:pt>
                <c:pt idx="19">
                  <c:v>375.87599999999998</c:v>
                </c:pt>
                <c:pt idx="20">
                  <c:v>383.21</c:v>
                </c:pt>
                <c:pt idx="21">
                  <c:v>350.113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4877-B4C0-BFE8756BD116}"/>
            </c:ext>
          </c:extLst>
        </c:ser>
        <c:ser>
          <c:idx val="1"/>
          <c:order val="1"/>
          <c:tx>
            <c:v>DSRCog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'TCP(Novo)'!$E$7:$E$28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'TCP(Novo)'!$G$7:$G$28</c:f>
              <c:numCache>
                <c:formatCode>0.000</c:formatCode>
                <c:ptCount val="22"/>
                <c:pt idx="0">
                  <c:v>262.32400000000001</c:v>
                </c:pt>
                <c:pt idx="1">
                  <c:v>271.59800000000001</c:v>
                </c:pt>
                <c:pt idx="2">
                  <c:v>265.41699999999997</c:v>
                </c:pt>
                <c:pt idx="3">
                  <c:v>271.29700000000003</c:v>
                </c:pt>
                <c:pt idx="4">
                  <c:v>267.774</c:v>
                </c:pt>
                <c:pt idx="5">
                  <c:v>275.07799999999997</c:v>
                </c:pt>
                <c:pt idx="6">
                  <c:v>267.358</c:v>
                </c:pt>
                <c:pt idx="7">
                  <c:v>266.012</c:v>
                </c:pt>
                <c:pt idx="8">
                  <c:v>240.63900000000001</c:v>
                </c:pt>
                <c:pt idx="9">
                  <c:v>260.18900000000002</c:v>
                </c:pt>
                <c:pt idx="10">
                  <c:v>268.07799999999997</c:v>
                </c:pt>
                <c:pt idx="11">
                  <c:v>264.52300000000002</c:v>
                </c:pt>
                <c:pt idx="12">
                  <c:v>262.517</c:v>
                </c:pt>
                <c:pt idx="13">
                  <c:v>264.26900000000001</c:v>
                </c:pt>
                <c:pt idx="14">
                  <c:v>259.60700000000003</c:v>
                </c:pt>
                <c:pt idx="15">
                  <c:v>263.03699999999998</c:v>
                </c:pt>
                <c:pt idx="16">
                  <c:v>265.245</c:v>
                </c:pt>
                <c:pt idx="17">
                  <c:v>269.51</c:v>
                </c:pt>
                <c:pt idx="18">
                  <c:v>267.58499999999998</c:v>
                </c:pt>
                <c:pt idx="19">
                  <c:v>253.78299999999999</c:v>
                </c:pt>
                <c:pt idx="20">
                  <c:v>209.22499999999999</c:v>
                </c:pt>
                <c:pt idx="21">
                  <c:v>269.44200000000001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5-4877-B4C0-BFE8756B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0416"/>
        <c:axId val="1037112592"/>
      </c:scatterChart>
      <c:valAx>
        <c:axId val="73688041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12592"/>
        <c:crosses val="autoZero"/>
        <c:crossBetween val="midCat"/>
        <c:majorUnit val="1"/>
      </c:valAx>
      <c:valAx>
        <c:axId val="10371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6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658080</xdr:colOff>
      <xdr:row>0</xdr:row>
      <xdr:rowOff>78840</xdr:rowOff>
    </xdr:from>
    <xdr:to>
      <xdr:col>16</xdr:col>
      <xdr:colOff>117360</xdr:colOff>
      <xdr:row>15</xdr:row>
      <xdr:rowOff>164880</xdr:rowOff>
    </xdr:to>
    <xdr:pic>
      <xdr:nvPicPr>
        <xdr:cNvPr id="2" name="Graphic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7320" y="78840"/>
          <a:ext cx="4014000" cy="2742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695160</xdr:colOff>
      <xdr:row>17</xdr:row>
      <xdr:rowOff>13320</xdr:rowOff>
    </xdr:from>
    <xdr:to>
      <xdr:col>16</xdr:col>
      <xdr:colOff>126720</xdr:colOff>
      <xdr:row>43</xdr:row>
      <xdr:rowOff>133200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4400" y="3024360"/>
          <a:ext cx="3986280" cy="4725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528639</xdr:colOff>
      <xdr:row>28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F3BF3-2536-45AB-90D2-56EA69D2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0</xdr:row>
      <xdr:rowOff>76200</xdr:rowOff>
    </xdr:from>
    <xdr:to>
      <xdr:col>28</xdr:col>
      <xdr:colOff>438149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077E5-F0C3-4642-9210-3697724F9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33</xdr:row>
      <xdr:rowOff>47624</xdr:rowOff>
    </xdr:from>
    <xdr:to>
      <xdr:col>7</xdr:col>
      <xdr:colOff>142874</xdr:colOff>
      <xdr:row>56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0034E-C239-4249-854D-7A0A1B211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32</xdr:row>
      <xdr:rowOff>161925</xdr:rowOff>
    </xdr:from>
    <xdr:to>
      <xdr:col>17</xdr:col>
      <xdr:colOff>85725</xdr:colOff>
      <xdr:row>55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A2AC7-8C79-47DC-845C-72532CB84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395286</xdr:colOff>
      <xdr:row>60</xdr:row>
      <xdr:rowOff>9524</xdr:rowOff>
    </xdr:from>
    <xdr:to>
      <xdr:col>8</xdr:col>
      <xdr:colOff>38099</xdr:colOff>
      <xdr:row>80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455CC4-7369-4E9D-A8F9-2CBE0886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59</xdr:row>
      <xdr:rowOff>161924</xdr:rowOff>
    </xdr:from>
    <xdr:to>
      <xdr:col>17</xdr:col>
      <xdr:colOff>95250</xdr:colOff>
      <xdr:row>79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C10CCC-BE55-4FCB-9DEA-8BC79BD3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104774</xdr:rowOff>
    </xdr:from>
    <xdr:to>
      <xdr:col>7</xdr:col>
      <xdr:colOff>795339</xdr:colOff>
      <xdr:row>143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E3533C-BA5D-4AC2-BDAB-EF877F514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366712</xdr:colOff>
      <xdr:row>119</xdr:row>
      <xdr:rowOff>28575</xdr:rowOff>
    </xdr:from>
    <xdr:to>
      <xdr:col>16</xdr:col>
      <xdr:colOff>600075</xdr:colOff>
      <xdr:row>143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A02F4A-481C-4052-B00F-1B30EB70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166686</xdr:colOff>
      <xdr:row>144</xdr:row>
      <xdr:rowOff>38099</xdr:rowOff>
    </xdr:from>
    <xdr:to>
      <xdr:col>7</xdr:col>
      <xdr:colOff>628649</xdr:colOff>
      <xdr:row>163</xdr:row>
      <xdr:rowOff>47624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756C51-8453-44BD-8FD6-C6A587CF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204786</xdr:colOff>
      <xdr:row>143</xdr:row>
      <xdr:rowOff>19050</xdr:rowOff>
    </xdr:from>
    <xdr:to>
      <xdr:col>17</xdr:col>
      <xdr:colOff>57149</xdr:colOff>
      <xdr:row>164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1AE10C9-8D5B-4187-8410-8E50F8B4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167</xdr:row>
      <xdr:rowOff>19049</xdr:rowOff>
    </xdr:from>
    <xdr:to>
      <xdr:col>7</xdr:col>
      <xdr:colOff>647700</xdr:colOff>
      <xdr:row>188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F73C695-BC2F-4B9D-BE67-48131F5F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147637</xdr:colOff>
      <xdr:row>188</xdr:row>
      <xdr:rowOff>76199</xdr:rowOff>
    </xdr:from>
    <xdr:to>
      <xdr:col>7</xdr:col>
      <xdr:colOff>561975</xdr:colOff>
      <xdr:row>208</xdr:row>
      <xdr:rowOff>104774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75C37B6-D0B3-4A75-A8A9-1EA00848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100012</xdr:colOff>
      <xdr:row>188</xdr:row>
      <xdr:rowOff>123825</xdr:rowOff>
    </xdr:from>
    <xdr:to>
      <xdr:col>17</xdr:col>
      <xdr:colOff>85725</xdr:colOff>
      <xdr:row>210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C26C45-1AC3-43B4-82B0-67A4E9BD8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300036</xdr:colOff>
      <xdr:row>167</xdr:row>
      <xdr:rowOff>76200</xdr:rowOff>
    </xdr:from>
    <xdr:to>
      <xdr:col>16</xdr:col>
      <xdr:colOff>447675</xdr:colOff>
      <xdr:row>187</xdr:row>
      <xdr:rowOff>123826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7AE6D57-B2D3-4221-907C-B8B6AB7A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31</xdr:row>
      <xdr:rowOff>9524</xdr:rowOff>
    </xdr:from>
    <xdr:to>
      <xdr:col>8</xdr:col>
      <xdr:colOff>114300</xdr:colOff>
      <xdr:row>51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2EC8A3-575E-4215-AB46-3A402EB38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357186</xdr:colOff>
      <xdr:row>30</xdr:row>
      <xdr:rowOff>85725</xdr:rowOff>
    </xdr:from>
    <xdr:to>
      <xdr:col>17</xdr:col>
      <xdr:colOff>571499</xdr:colOff>
      <xdr:row>48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ECB25-3439-4020-AC1A-E16860F3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766762</xdr:colOff>
      <xdr:row>54</xdr:row>
      <xdr:rowOff>47625</xdr:rowOff>
    </xdr:from>
    <xdr:to>
      <xdr:col>6</xdr:col>
      <xdr:colOff>519112</xdr:colOff>
      <xdr:row>68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C0EED-CC6C-41D7-94C1-5A86A744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338137</xdr:colOff>
      <xdr:row>51</xdr:row>
      <xdr:rowOff>114300</xdr:rowOff>
    </xdr:from>
    <xdr:to>
      <xdr:col>17</xdr:col>
      <xdr:colOff>28575</xdr:colOff>
      <xdr:row>69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38F6DE-7714-4CE0-867A-66CD097F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00000000-0016-0000-0400-000000000000}" autoFormatId="16" applyNumberFormats="0" applyBorderFormats="0" applyFontFormats="0" applyPatternFormats="0" applyAlignmentFormats="0" applyWidthHeightFormats="0">
  <queryTableRefresh nextId="3">
    <queryTableFields count="1">
      <queryTableField id="2" name="Column2" tableColumnId="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44A4EF-E0F1-46EC-A6BB-F668E4048581}" name="DSR3TrDelay" displayName="DSR3TrDelay" ref="A1:A24" tableType="queryTable" totalsRowShown="0">
  <autoFilter ref="A1:A24" xr:uid="{A14C4254-C2E6-4462-880D-3B5090EBCCC9}"/>
  <tableColumns count="1">
    <tableColumn id="2" xr3:uid="{1B22B718-B84E-4A85-A11C-2754CB876C4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Normal="100" zoomScalePageLayoutView="60" workbookViewId="0">
      <selection sqref="A1:J1"/>
    </sheetView>
  </sheetViews>
  <sheetFormatPr defaultRowHeight="15" x14ac:dyDescent="0.25"/>
  <cols>
    <col min="1" max="1" width="17.140625"/>
    <col min="2" max="2" width="14.42578125"/>
    <col min="3" max="3" width="12.85546875"/>
    <col min="4" max="4" width="11.140625"/>
    <col min="5" max="5" width="9.28515625"/>
    <col min="6" max="6" width="8.5703125"/>
    <col min="7" max="7" width="17.140625"/>
    <col min="8" max="8" width="16"/>
    <col min="9" max="9" width="15.28515625"/>
    <col min="10" max="10" width="12.7109375"/>
    <col min="11" max="1025" width="8.5703125"/>
  </cols>
  <sheetData>
    <row r="1" spans="1:10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</row>
    <row r="3" spans="1:10" x14ac:dyDescent="0.25">
      <c r="A3" s="50" t="s">
        <v>2</v>
      </c>
      <c r="B3" s="50"/>
      <c r="C3" s="50"/>
      <c r="D3" s="50"/>
      <c r="E3" s="1"/>
      <c r="F3" s="2"/>
      <c r="G3" s="51" t="s">
        <v>3</v>
      </c>
      <c r="H3" s="51"/>
      <c r="I3" s="51"/>
      <c r="J3" s="51"/>
    </row>
    <row r="4" spans="1:10" x14ac:dyDescent="0.25">
      <c r="A4" s="3"/>
      <c r="B4" s="4" t="s">
        <v>4</v>
      </c>
      <c r="C4" s="4" t="s">
        <v>5</v>
      </c>
      <c r="D4" s="4" t="s">
        <v>6</v>
      </c>
      <c r="E4" s="1"/>
      <c r="F4" s="5"/>
      <c r="G4" s="6"/>
      <c r="H4" s="7" t="s">
        <v>4</v>
      </c>
      <c r="I4" s="7" t="s">
        <v>5</v>
      </c>
      <c r="J4" s="8" t="s">
        <v>6</v>
      </c>
    </row>
    <row r="5" spans="1:10" x14ac:dyDescent="0.25">
      <c r="A5" s="9" t="s">
        <v>7</v>
      </c>
      <c r="B5" s="10">
        <v>1742.98</v>
      </c>
      <c r="C5" s="10">
        <v>2157.2800000000002</v>
      </c>
      <c r="D5" s="10">
        <v>1737.4</v>
      </c>
      <c r="E5" s="1"/>
      <c r="F5" s="5"/>
      <c r="G5" s="11" t="s">
        <v>7</v>
      </c>
      <c r="H5" s="10">
        <v>11268.17</v>
      </c>
      <c r="I5" s="10">
        <v>15762.48</v>
      </c>
      <c r="J5" s="12">
        <v>12253.9</v>
      </c>
    </row>
    <row r="6" spans="1:10" x14ac:dyDescent="0.25">
      <c r="A6" s="9" t="s">
        <v>8</v>
      </c>
      <c r="B6" s="10">
        <v>18.4147</v>
      </c>
      <c r="C6" s="10">
        <v>17.833100000000002</v>
      </c>
      <c r="D6" s="10">
        <v>18.270299999999999</v>
      </c>
      <c r="E6" s="1"/>
      <c r="F6" s="5"/>
      <c r="G6" s="11" t="s">
        <v>8</v>
      </c>
      <c r="H6" s="10">
        <v>413.04199999999997</v>
      </c>
      <c r="I6" s="10">
        <v>350.47300000000001</v>
      </c>
      <c r="J6" s="12">
        <v>406.73500000000001</v>
      </c>
    </row>
    <row r="7" spans="1:10" x14ac:dyDescent="0.25">
      <c r="A7" s="13"/>
      <c r="B7" s="1"/>
      <c r="C7" s="1"/>
      <c r="D7" s="1"/>
      <c r="E7" s="1"/>
      <c r="F7" s="1"/>
      <c r="G7" s="1"/>
      <c r="H7" s="1"/>
      <c r="I7" s="1"/>
      <c r="J7" s="14"/>
    </row>
    <row r="8" spans="1:10" x14ac:dyDescent="0.25">
      <c r="A8" s="13"/>
      <c r="B8" s="1"/>
      <c r="C8" s="1"/>
      <c r="D8" s="1"/>
      <c r="E8" s="1"/>
      <c r="F8" s="1"/>
      <c r="G8" s="1"/>
      <c r="H8" s="1"/>
      <c r="I8" s="1"/>
      <c r="J8" s="14"/>
    </row>
    <row r="9" spans="1:10" x14ac:dyDescent="0.25">
      <c r="A9" s="49" t="s">
        <v>9</v>
      </c>
      <c r="B9" s="49"/>
      <c r="C9" s="49"/>
      <c r="D9" s="49"/>
      <c r="E9" s="49"/>
      <c r="F9" s="49"/>
      <c r="G9" s="49"/>
      <c r="H9" s="49"/>
      <c r="I9" s="49"/>
      <c r="J9" s="49"/>
    </row>
    <row r="10" spans="1:10" x14ac:dyDescent="0.25">
      <c r="A10" s="50" t="s">
        <v>2</v>
      </c>
      <c r="B10" s="50"/>
      <c r="C10" s="50"/>
      <c r="D10" s="50"/>
      <c r="E10" s="1"/>
      <c r="F10" s="2"/>
      <c r="G10" s="51" t="s">
        <v>3</v>
      </c>
      <c r="H10" s="51"/>
      <c r="I10" s="51"/>
      <c r="J10" s="51"/>
    </row>
    <row r="11" spans="1:10" x14ac:dyDescent="0.25">
      <c r="A11" s="3"/>
      <c r="B11" s="4" t="s">
        <v>4</v>
      </c>
      <c r="C11" s="4" t="s">
        <v>5</v>
      </c>
      <c r="D11" s="4" t="s">
        <v>6</v>
      </c>
      <c r="E11" s="1"/>
      <c r="F11" s="5"/>
      <c r="G11" s="6"/>
      <c r="H11" s="7" t="s">
        <v>4</v>
      </c>
      <c r="I11" s="7" t="s">
        <v>5</v>
      </c>
      <c r="J11" s="8" t="s">
        <v>6</v>
      </c>
    </row>
    <row r="12" spans="1:10" x14ac:dyDescent="0.25">
      <c r="A12" s="9" t="s">
        <v>7</v>
      </c>
      <c r="B12" s="10">
        <v>5202.99</v>
      </c>
      <c r="C12" s="10">
        <v>6883.59</v>
      </c>
      <c r="D12" s="10">
        <v>5177.2700000000004</v>
      </c>
      <c r="E12" s="1"/>
      <c r="F12" s="5"/>
      <c r="G12" s="11" t="s">
        <v>7</v>
      </c>
      <c r="H12" s="10">
        <v>23350.19</v>
      </c>
      <c r="I12" s="10">
        <v>32492.080000000002</v>
      </c>
      <c r="J12" s="12">
        <v>27104</v>
      </c>
    </row>
    <row r="13" spans="1:10" x14ac:dyDescent="0.25">
      <c r="A13" s="15" t="s">
        <v>8</v>
      </c>
      <c r="B13" s="16">
        <v>13.9757</v>
      </c>
      <c r="C13" s="16">
        <v>13.2934</v>
      </c>
      <c r="D13" s="16">
        <v>13.8437</v>
      </c>
      <c r="E13" s="17"/>
      <c r="F13" s="17"/>
      <c r="G13" s="18" t="s">
        <v>8</v>
      </c>
      <c r="H13" s="16">
        <v>368.58</v>
      </c>
      <c r="I13" s="16">
        <v>488.69900000000001</v>
      </c>
      <c r="J13" s="19">
        <v>572.25300000000004</v>
      </c>
    </row>
    <row r="16" spans="1:10" x14ac:dyDescent="0.25">
      <c r="A16" s="48" t="s">
        <v>10</v>
      </c>
      <c r="B16" s="48"/>
      <c r="C16" s="48"/>
      <c r="D16" s="48"/>
      <c r="E16" s="48"/>
      <c r="F16" s="48"/>
      <c r="G16" s="48"/>
      <c r="H16" s="48"/>
      <c r="I16" s="48"/>
      <c r="J16" s="48"/>
    </row>
    <row r="17" spans="1:10" x14ac:dyDescent="0.25">
      <c r="A17" s="49" t="s">
        <v>11</v>
      </c>
      <c r="B17" s="49"/>
      <c r="C17" s="49"/>
      <c r="D17" s="49"/>
      <c r="E17" s="49"/>
      <c r="F17" s="49"/>
      <c r="G17" s="49"/>
      <c r="H17" s="49"/>
      <c r="I17" s="49"/>
      <c r="J17" s="49"/>
    </row>
    <row r="18" spans="1:10" x14ac:dyDescent="0.25">
      <c r="A18" s="50" t="s">
        <v>2</v>
      </c>
      <c r="B18" s="50"/>
      <c r="C18" s="50"/>
      <c r="D18" s="50"/>
      <c r="E18" s="1"/>
      <c r="F18" s="2"/>
      <c r="G18" s="51" t="s">
        <v>3</v>
      </c>
      <c r="H18" s="51"/>
      <c r="I18" s="51"/>
      <c r="J18" s="51"/>
    </row>
    <row r="19" spans="1:10" x14ac:dyDescent="0.25">
      <c r="A19" s="3"/>
      <c r="B19" s="4" t="s">
        <v>4</v>
      </c>
      <c r="C19" s="4" t="s">
        <v>5</v>
      </c>
      <c r="D19" s="4" t="s">
        <v>6</v>
      </c>
      <c r="E19" s="1"/>
      <c r="F19" s="5"/>
      <c r="G19" s="6"/>
      <c r="H19" s="7" t="s">
        <v>4</v>
      </c>
      <c r="I19" s="7" t="s">
        <v>5</v>
      </c>
      <c r="J19" s="8" t="s">
        <v>6</v>
      </c>
    </row>
    <row r="20" spans="1:10" x14ac:dyDescent="0.25">
      <c r="A20" s="9" t="s">
        <v>7</v>
      </c>
      <c r="B20" s="10">
        <v>1762.17</v>
      </c>
      <c r="C20" s="10">
        <v>2173.1799999999998</v>
      </c>
      <c r="D20" s="10">
        <v>1740.42</v>
      </c>
      <c r="E20" s="1"/>
      <c r="F20" s="5"/>
      <c r="G20" s="11" t="s">
        <v>7</v>
      </c>
      <c r="H20" s="10">
        <v>11434.98</v>
      </c>
      <c r="I20" s="10">
        <v>16017.02</v>
      </c>
      <c r="J20" s="12">
        <v>12266.72</v>
      </c>
    </row>
    <row r="21" spans="1:10" x14ac:dyDescent="0.25">
      <c r="A21" s="9" t="s">
        <v>8</v>
      </c>
      <c r="B21" s="10">
        <v>18.2469</v>
      </c>
      <c r="C21" s="10">
        <v>17.8507</v>
      </c>
      <c r="D21" s="10">
        <v>18.22</v>
      </c>
      <c r="E21" s="1"/>
      <c r="F21" s="5"/>
      <c r="G21" s="11" t="s">
        <v>8</v>
      </c>
      <c r="H21" s="10">
        <v>418.185</v>
      </c>
      <c r="I21" s="10">
        <v>398.09300000000002</v>
      </c>
      <c r="J21" s="12">
        <v>407.75900000000001</v>
      </c>
    </row>
    <row r="22" spans="1:10" x14ac:dyDescent="0.25">
      <c r="A22" s="13"/>
      <c r="B22" s="1"/>
      <c r="C22" s="1"/>
      <c r="D22" s="1"/>
      <c r="E22" s="1"/>
      <c r="F22" s="1"/>
      <c r="G22" s="1"/>
      <c r="H22" s="1"/>
      <c r="I22" s="1"/>
      <c r="J22" s="14"/>
    </row>
    <row r="23" spans="1:10" x14ac:dyDescent="0.25">
      <c r="A23" s="13"/>
      <c r="B23" s="1"/>
      <c r="C23" s="1"/>
      <c r="D23" s="1"/>
      <c r="E23" s="1"/>
      <c r="F23" s="1"/>
      <c r="G23" s="1"/>
      <c r="H23" s="1"/>
      <c r="I23" s="1"/>
      <c r="J23" s="14"/>
    </row>
    <row r="24" spans="1:10" x14ac:dyDescent="0.25">
      <c r="A24" s="49" t="s">
        <v>12</v>
      </c>
      <c r="B24" s="49"/>
      <c r="C24" s="49"/>
      <c r="D24" s="49"/>
      <c r="E24" s="49"/>
      <c r="F24" s="49"/>
      <c r="G24" s="49"/>
      <c r="H24" s="49"/>
      <c r="I24" s="49"/>
      <c r="J24" s="49"/>
    </row>
    <row r="25" spans="1:10" x14ac:dyDescent="0.25">
      <c r="A25" s="50" t="s">
        <v>2</v>
      </c>
      <c r="B25" s="50"/>
      <c r="C25" s="50"/>
      <c r="D25" s="50"/>
      <c r="E25" s="1"/>
      <c r="F25" s="2"/>
      <c r="G25" s="51" t="s">
        <v>3</v>
      </c>
      <c r="H25" s="51"/>
      <c r="I25" s="51"/>
      <c r="J25" s="51"/>
    </row>
    <row r="26" spans="1:10" x14ac:dyDescent="0.25">
      <c r="A26" s="3"/>
      <c r="B26" s="4" t="s">
        <v>4</v>
      </c>
      <c r="C26" s="4" t="s">
        <v>5</v>
      </c>
      <c r="D26" s="4" t="s">
        <v>6</v>
      </c>
      <c r="E26" s="1"/>
      <c r="F26" s="5"/>
      <c r="G26" s="6"/>
      <c r="H26" s="7" t="s">
        <v>4</v>
      </c>
      <c r="I26" s="7" t="s">
        <v>5</v>
      </c>
      <c r="J26" s="8" t="s">
        <v>6</v>
      </c>
    </row>
    <row r="27" spans="1:10" x14ac:dyDescent="0.25">
      <c r="A27" s="9" t="s">
        <v>7</v>
      </c>
      <c r="B27" s="10">
        <v>6074.55</v>
      </c>
      <c r="C27" s="10">
        <v>7751.62</v>
      </c>
      <c r="D27" s="10">
        <v>6030.07</v>
      </c>
      <c r="E27" s="1"/>
      <c r="F27" s="5"/>
      <c r="G27" s="11" t="s">
        <v>7</v>
      </c>
      <c r="H27" s="10">
        <v>14455.47</v>
      </c>
      <c r="I27" s="10">
        <v>20811.599999999999</v>
      </c>
      <c r="J27" s="12">
        <v>19452.66</v>
      </c>
    </row>
    <row r="28" spans="1:10" x14ac:dyDescent="0.25">
      <c r="A28" s="15" t="s">
        <v>8</v>
      </c>
      <c r="B28" s="16">
        <v>18.601900000000001</v>
      </c>
      <c r="C28" s="16">
        <v>17.5931</v>
      </c>
      <c r="D28" s="16">
        <v>31.490500000000001</v>
      </c>
      <c r="E28" s="17"/>
      <c r="F28" s="17"/>
      <c r="G28" s="18" t="s">
        <v>8</v>
      </c>
      <c r="H28" s="16">
        <v>642.81899999999996</v>
      </c>
      <c r="I28" s="16">
        <v>217.59399999999999</v>
      </c>
      <c r="J28" s="19">
        <v>248.352</v>
      </c>
    </row>
  </sheetData>
  <mergeCells count="14">
    <mergeCell ref="A24:J24"/>
    <mergeCell ref="A25:D25"/>
    <mergeCell ref="G25:J25"/>
    <mergeCell ref="A10:D10"/>
    <mergeCell ref="G10:J10"/>
    <mergeCell ref="A16:J16"/>
    <mergeCell ref="A17:J17"/>
    <mergeCell ref="A18:D18"/>
    <mergeCell ref="G18:J18"/>
    <mergeCell ref="A1:J1"/>
    <mergeCell ref="A2:J2"/>
    <mergeCell ref="A3:D3"/>
    <mergeCell ref="G3:J3"/>
    <mergeCell ref="A9:J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zoomScaleNormal="100" zoomScalePageLayoutView="60" workbookViewId="0">
      <selection activeCell="G33" sqref="G33"/>
    </sheetView>
  </sheetViews>
  <sheetFormatPr defaultRowHeight="15" x14ac:dyDescent="0.25"/>
  <cols>
    <col min="1" max="1" width="16"/>
    <col min="2" max="2" width="11.85546875"/>
    <col min="3" max="4" width="10.7109375"/>
    <col min="6" max="6" width="16"/>
    <col min="7" max="9" width="10.7109375"/>
    <col min="13" max="13" width="16" bestFit="1" customWidth="1"/>
    <col min="14" max="16" width="10.7109375" bestFit="1" customWidth="1"/>
    <col min="20" max="20" width="16" bestFit="1" customWidth="1"/>
    <col min="21" max="22" width="10.7109375" bestFit="1" customWidth="1"/>
  </cols>
  <sheetData>
    <row r="1" spans="1:16" x14ac:dyDescent="0.25">
      <c r="A1" s="52" t="s">
        <v>13</v>
      </c>
      <c r="B1" s="52"/>
      <c r="C1" s="52"/>
      <c r="D1" s="52"/>
      <c r="F1" s="52" t="s">
        <v>14</v>
      </c>
      <c r="G1" s="52"/>
      <c r="H1" s="52"/>
      <c r="I1" s="52"/>
      <c r="M1" s="52" t="s">
        <v>21</v>
      </c>
      <c r="N1" s="52"/>
      <c r="O1" s="52"/>
      <c r="P1" s="52"/>
    </row>
    <row r="3" spans="1:16" x14ac:dyDescent="0.25">
      <c r="A3" s="53" t="s">
        <v>15</v>
      </c>
      <c r="B3" s="53"/>
      <c r="C3" s="53"/>
      <c r="D3" s="53"/>
      <c r="F3" s="53" t="s">
        <v>15</v>
      </c>
      <c r="G3" s="53"/>
      <c r="H3" s="53"/>
      <c r="I3" s="53"/>
      <c r="M3" s="53" t="s">
        <v>15</v>
      </c>
      <c r="N3" s="53"/>
      <c r="O3" s="53"/>
      <c r="P3" s="53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11613.44</v>
      </c>
      <c r="C5" s="10">
        <v>16039.96</v>
      </c>
      <c r="D5" s="10">
        <v>11996.04</v>
      </c>
      <c r="F5" s="11" t="s">
        <v>7</v>
      </c>
      <c r="G5" s="10">
        <v>11616.7</v>
      </c>
      <c r="H5" s="10">
        <v>16039.96</v>
      </c>
      <c r="I5" s="10">
        <v>12215.57</v>
      </c>
      <c r="M5" s="11" t="s">
        <v>7</v>
      </c>
      <c r="N5" s="10">
        <v>11314.65</v>
      </c>
      <c r="O5" s="10">
        <v>16082.43</v>
      </c>
      <c r="P5" s="10"/>
    </row>
    <row r="6" spans="1:16" x14ac:dyDescent="0.25">
      <c r="A6" s="11" t="s">
        <v>8</v>
      </c>
      <c r="B6" s="10">
        <v>452.48</v>
      </c>
      <c r="C6" s="10">
        <v>387.94099999999997</v>
      </c>
      <c r="D6" s="10">
        <v>410.89299999999997</v>
      </c>
      <c r="F6" s="11" t="s">
        <v>8</v>
      </c>
      <c r="G6" s="10">
        <v>1031.8800000000001</v>
      </c>
      <c r="H6" s="10">
        <v>710.08100000000002</v>
      </c>
      <c r="I6" s="10">
        <v>655.327</v>
      </c>
      <c r="M6" s="11" t="s">
        <v>8</v>
      </c>
      <c r="N6" s="10">
        <v>444.50200000000001</v>
      </c>
      <c r="O6" s="10">
        <v>399.30500000000001</v>
      </c>
      <c r="P6" s="10"/>
    </row>
    <row r="8" spans="1:16" x14ac:dyDescent="0.25">
      <c r="A8" s="53" t="s">
        <v>16</v>
      </c>
      <c r="B8" s="53"/>
      <c r="C8" s="53"/>
      <c r="D8" s="53"/>
      <c r="F8" s="53" t="s">
        <v>16</v>
      </c>
      <c r="G8" s="53"/>
      <c r="H8" s="53"/>
      <c r="I8" s="53"/>
      <c r="M8" s="53" t="s">
        <v>16</v>
      </c>
      <c r="N8" s="53"/>
      <c r="O8" s="53"/>
      <c r="P8" s="53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9753.91</v>
      </c>
      <c r="C10" s="10">
        <v>16012.5</v>
      </c>
      <c r="D10" s="10">
        <v>12083.19</v>
      </c>
      <c r="F10" s="11" t="s">
        <v>7</v>
      </c>
      <c r="G10" s="10">
        <v>14273.88</v>
      </c>
      <c r="H10" s="10">
        <v>21236.55</v>
      </c>
      <c r="I10" s="10">
        <v>19179.509999999998</v>
      </c>
      <c r="M10" s="11" t="s">
        <v>7</v>
      </c>
      <c r="N10" s="10">
        <v>7056.58</v>
      </c>
      <c r="O10" s="10">
        <v>16012.5</v>
      </c>
      <c r="P10" s="10"/>
    </row>
    <row r="11" spans="1:16" x14ac:dyDescent="0.25">
      <c r="A11" s="11" t="s">
        <v>8</v>
      </c>
      <c r="B11" s="10">
        <v>556.005</v>
      </c>
      <c r="C11" s="10">
        <v>405.00200000000001</v>
      </c>
      <c r="D11" s="10">
        <v>421.12099999999998</v>
      </c>
      <c r="F11" s="11" t="s">
        <v>8</v>
      </c>
      <c r="G11" s="10">
        <v>837.73500000000001</v>
      </c>
      <c r="H11" s="10">
        <v>398.17</v>
      </c>
      <c r="I11" s="10">
        <v>319.952</v>
      </c>
      <c r="M11" s="11" t="s">
        <v>8</v>
      </c>
      <c r="N11" s="10">
        <v>463.392</v>
      </c>
      <c r="O11" s="10">
        <v>405.00200000000001</v>
      </c>
      <c r="P11" s="10"/>
    </row>
    <row r="13" spans="1:16" x14ac:dyDescent="0.25">
      <c r="A13" s="53" t="s">
        <v>17</v>
      </c>
      <c r="B13" s="53"/>
      <c r="C13" s="53"/>
      <c r="D13" s="53"/>
      <c r="F13" s="53" t="s">
        <v>17</v>
      </c>
      <c r="G13" s="53"/>
      <c r="H13" s="53"/>
      <c r="I13" s="53"/>
      <c r="M13" s="53" t="s">
        <v>17</v>
      </c>
      <c r="N13" s="53"/>
      <c r="O13" s="53"/>
      <c r="P13" s="53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8775.34</v>
      </c>
      <c r="C15" s="10">
        <v>16038.08</v>
      </c>
      <c r="D15" s="10">
        <v>11875.16</v>
      </c>
      <c r="F15" s="11" t="s">
        <v>7</v>
      </c>
      <c r="G15" s="10">
        <v>13530.45</v>
      </c>
      <c r="H15" s="10">
        <v>27629.87</v>
      </c>
      <c r="I15" s="10">
        <v>18817.560000000001</v>
      </c>
      <c r="M15" s="11" t="s">
        <v>7</v>
      </c>
      <c r="N15" s="10">
        <v>6972.72</v>
      </c>
      <c r="O15" s="10">
        <v>16033.92</v>
      </c>
      <c r="P15" s="10"/>
    </row>
    <row r="16" spans="1:16" x14ac:dyDescent="0.25">
      <c r="A16" s="11" t="s">
        <v>8</v>
      </c>
      <c r="B16" s="10">
        <v>555.38400000000001</v>
      </c>
      <c r="C16" s="10">
        <v>388.78</v>
      </c>
      <c r="D16" s="10">
        <v>447.33600000000001</v>
      </c>
      <c r="F16" s="11" t="s">
        <v>8</v>
      </c>
      <c r="G16" s="10">
        <v>792.85599999999999</v>
      </c>
      <c r="H16" s="10">
        <v>474.97500000000002</v>
      </c>
      <c r="I16" s="10">
        <v>134.482</v>
      </c>
      <c r="M16" s="11" t="s">
        <v>8</v>
      </c>
      <c r="N16" s="10">
        <v>561.38599999999997</v>
      </c>
      <c r="O16" s="10">
        <v>390.60399999999998</v>
      </c>
      <c r="P16" s="10"/>
    </row>
    <row r="18" spans="1:16" x14ac:dyDescent="0.25">
      <c r="A18" s="53" t="s">
        <v>18</v>
      </c>
      <c r="B18" s="53"/>
      <c r="C18" s="53"/>
      <c r="D18" s="53"/>
      <c r="F18" s="53" t="s">
        <v>18</v>
      </c>
      <c r="G18" s="53"/>
      <c r="H18" s="53"/>
      <c r="I18" s="53"/>
      <c r="M18" s="53" t="s">
        <v>18</v>
      </c>
      <c r="N18" s="53"/>
      <c r="O18" s="53"/>
      <c r="P18" s="53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5565.45</v>
      </c>
      <c r="C20" s="10">
        <v>16068.46</v>
      </c>
      <c r="D20" s="10">
        <v>1677.07</v>
      </c>
      <c r="F20" s="11" t="s">
        <v>7</v>
      </c>
      <c r="G20" s="10">
        <v>19535.759999999998</v>
      </c>
      <c r="H20" s="10">
        <v>28695.17</v>
      </c>
      <c r="I20" s="10">
        <v>7871.29</v>
      </c>
      <c r="M20" s="11" t="s">
        <v>7</v>
      </c>
      <c r="N20" s="10">
        <v>7863.66</v>
      </c>
      <c r="O20" s="10">
        <v>16089.64</v>
      </c>
      <c r="P20" s="10"/>
    </row>
    <row r="21" spans="1:16" x14ac:dyDescent="0.25">
      <c r="A21" s="11" t="s">
        <v>8</v>
      </c>
      <c r="B21" s="10">
        <v>910.45600000000002</v>
      </c>
      <c r="C21" s="10">
        <v>395.03199999999998</v>
      </c>
      <c r="D21" s="10">
        <v>356.64400000000001</v>
      </c>
      <c r="F21" s="11" t="s">
        <v>8</v>
      </c>
      <c r="G21" s="10">
        <v>490.20699999999999</v>
      </c>
      <c r="H21" s="10">
        <v>530.803</v>
      </c>
      <c r="I21" s="10">
        <v>261.702</v>
      </c>
      <c r="M21" s="11" t="s">
        <v>8</v>
      </c>
      <c r="N21" s="10">
        <v>705.53700000000003</v>
      </c>
      <c r="O21" s="10">
        <v>399.27499999999998</v>
      </c>
      <c r="P21" s="10"/>
    </row>
    <row r="23" spans="1:16" x14ac:dyDescent="0.25">
      <c r="A23" s="53" t="s">
        <v>19</v>
      </c>
      <c r="B23" s="53"/>
      <c r="C23" s="53"/>
      <c r="D23" s="53"/>
      <c r="F23" s="53" t="s">
        <v>19</v>
      </c>
      <c r="G23" s="53"/>
      <c r="H23" s="53"/>
      <c r="I23" s="53"/>
      <c r="M23" s="53" t="s">
        <v>19</v>
      </c>
      <c r="N23" s="53"/>
      <c r="O23" s="53"/>
      <c r="P23" s="53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7887.97</v>
      </c>
      <c r="C25" s="10">
        <v>28771.48</v>
      </c>
      <c r="D25" s="10">
        <v>18993.509999999998</v>
      </c>
      <c r="F25" s="11" t="s">
        <v>7</v>
      </c>
      <c r="G25" s="10">
        <v>10238.02</v>
      </c>
      <c r="H25" s="10">
        <v>38583.22</v>
      </c>
      <c r="I25" s="10">
        <v>29110.05</v>
      </c>
      <c r="M25" s="11" t="s">
        <v>7</v>
      </c>
      <c r="N25" s="10">
        <v>4985.1400000000003</v>
      </c>
      <c r="O25" s="10">
        <v>28787.84</v>
      </c>
      <c r="P25" s="10"/>
    </row>
    <row r="26" spans="1:16" x14ac:dyDescent="0.25">
      <c r="A26" s="11" t="s">
        <v>8</v>
      </c>
      <c r="B26" s="10">
        <v>443.26400000000001</v>
      </c>
      <c r="C26" s="10">
        <v>257.036</v>
      </c>
      <c r="D26" s="10">
        <v>265.44499999999999</v>
      </c>
      <c r="F26" s="11" t="s">
        <v>8</v>
      </c>
      <c r="G26" s="10">
        <v>866.03599999999994</v>
      </c>
      <c r="H26" s="10">
        <v>417.11700000000002</v>
      </c>
      <c r="I26" s="10">
        <v>305.048</v>
      </c>
      <c r="M26" s="11" t="s">
        <v>8</v>
      </c>
      <c r="N26" s="10">
        <v>576.96100000000001</v>
      </c>
      <c r="O26" s="10">
        <v>254.727</v>
      </c>
      <c r="P26" s="10"/>
    </row>
    <row r="28" spans="1:16" x14ac:dyDescent="0.25">
      <c r="A28" s="53" t="s">
        <v>20</v>
      </c>
      <c r="B28" s="53"/>
      <c r="C28" s="53"/>
      <c r="D28" s="53"/>
      <c r="F28" s="53" t="s">
        <v>20</v>
      </c>
      <c r="G28" s="53"/>
      <c r="H28" s="53"/>
      <c r="I28" s="53"/>
      <c r="M28" s="53" t="s">
        <v>20</v>
      </c>
      <c r="N28" s="53"/>
      <c r="O28" s="53"/>
      <c r="P28" s="53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2381.2399999999998</v>
      </c>
      <c r="C30" s="10">
        <v>15883.77</v>
      </c>
      <c r="D30" s="10">
        <v>5715.11</v>
      </c>
      <c r="F30" s="11" t="s">
        <v>7</v>
      </c>
      <c r="G30" s="10">
        <v>3695.02</v>
      </c>
      <c r="H30" s="10">
        <v>23320.87</v>
      </c>
      <c r="I30" s="10">
        <v>9689.4500000000007</v>
      </c>
      <c r="M30" s="11" t="s">
        <v>7</v>
      </c>
      <c r="N30" s="10">
        <v>2953.72</v>
      </c>
      <c r="O30" s="10">
        <v>16043.79</v>
      </c>
      <c r="P30" s="10"/>
    </row>
    <row r="31" spans="1:16" x14ac:dyDescent="0.25">
      <c r="A31" s="11" t="s">
        <v>8</v>
      </c>
      <c r="B31" s="10">
        <v>698.60599999999999</v>
      </c>
      <c r="C31" s="10">
        <v>366.67500000000001</v>
      </c>
      <c r="D31" s="10">
        <v>413.85700000000003</v>
      </c>
      <c r="F31" s="11" t="s">
        <v>8</v>
      </c>
      <c r="G31" s="10">
        <v>1197.6500000000001</v>
      </c>
      <c r="H31" s="10">
        <v>615.76099999999997</v>
      </c>
      <c r="I31" s="10">
        <v>710.572</v>
      </c>
      <c r="M31" s="11" t="s">
        <v>8</v>
      </c>
      <c r="N31" s="10">
        <v>1015.73</v>
      </c>
      <c r="O31" s="10">
        <v>399.20400000000001</v>
      </c>
      <c r="P31" s="10"/>
    </row>
    <row r="33" spans="8:14" x14ac:dyDescent="0.25">
      <c r="N33" s="20"/>
    </row>
    <row r="35" spans="8:14" x14ac:dyDescent="0.25">
      <c r="H35" s="20"/>
    </row>
  </sheetData>
  <mergeCells count="21">
    <mergeCell ref="M1:P1"/>
    <mergeCell ref="M3:P3"/>
    <mergeCell ref="M8:P8"/>
    <mergeCell ref="M13:P13"/>
    <mergeCell ref="M18:P18"/>
    <mergeCell ref="M23:P23"/>
    <mergeCell ref="M28:P28"/>
    <mergeCell ref="A28:D28"/>
    <mergeCell ref="F28:I28"/>
    <mergeCell ref="A13:D13"/>
    <mergeCell ref="F13:I13"/>
    <mergeCell ref="A18:D18"/>
    <mergeCell ref="F18:I18"/>
    <mergeCell ref="A23:D23"/>
    <mergeCell ref="F23:I23"/>
    <mergeCell ref="A1:D1"/>
    <mergeCell ref="F1:I1"/>
    <mergeCell ref="A3:D3"/>
    <mergeCell ref="F3:I3"/>
    <mergeCell ref="A8:D8"/>
    <mergeCell ref="F8:I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H1" workbookViewId="0">
      <selection activeCell="C39" sqref="C39"/>
    </sheetView>
  </sheetViews>
  <sheetFormatPr defaultRowHeight="15" x14ac:dyDescent="0.25"/>
  <cols>
    <col min="1" max="16384" width="9.140625" style="2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H32" sqref="H32"/>
    </sheetView>
  </sheetViews>
  <sheetFormatPr defaultRowHeight="15" x14ac:dyDescent="0.25"/>
  <cols>
    <col min="1" max="1" width="16" bestFit="1" customWidth="1"/>
    <col min="2" max="3" width="9.5703125" bestFit="1" customWidth="1"/>
    <col min="6" max="6" width="16" bestFit="1" customWidth="1"/>
    <col min="7" max="8" width="10.7109375" bestFit="1" customWidth="1"/>
    <col min="13" max="13" width="16" bestFit="1" customWidth="1"/>
  </cols>
  <sheetData>
    <row r="1" spans="1:16" x14ac:dyDescent="0.25">
      <c r="A1" s="52" t="s">
        <v>13</v>
      </c>
      <c r="B1" s="52"/>
      <c r="C1" s="52"/>
      <c r="D1" s="52"/>
      <c r="F1" s="52" t="s">
        <v>14</v>
      </c>
      <c r="G1" s="52"/>
      <c r="H1" s="52"/>
      <c r="I1" s="52"/>
      <c r="M1" s="52" t="s">
        <v>21</v>
      </c>
      <c r="N1" s="52"/>
      <c r="O1" s="52"/>
      <c r="P1" s="52"/>
    </row>
    <row r="3" spans="1:16" x14ac:dyDescent="0.25">
      <c r="A3" s="53" t="s">
        <v>15</v>
      </c>
      <c r="B3" s="53"/>
      <c r="C3" s="53"/>
      <c r="D3" s="53"/>
      <c r="F3" s="53" t="s">
        <v>15</v>
      </c>
      <c r="G3" s="53"/>
      <c r="H3" s="53"/>
      <c r="I3" s="53"/>
      <c r="M3" s="53" t="s">
        <v>15</v>
      </c>
      <c r="N3" s="53"/>
      <c r="O3" s="53"/>
      <c r="P3" s="53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1730.9</v>
      </c>
      <c r="C5" s="10">
        <v>2161.9499999999998</v>
      </c>
      <c r="D5" s="10"/>
      <c r="F5" s="11" t="s">
        <v>7</v>
      </c>
      <c r="G5" s="10">
        <v>3914.24</v>
      </c>
      <c r="H5" s="10">
        <v>4870.8900000000003</v>
      </c>
      <c r="I5" s="10"/>
      <c r="M5" s="11" t="s">
        <v>7</v>
      </c>
      <c r="N5" s="10"/>
      <c r="O5" s="10"/>
      <c r="P5" s="10"/>
    </row>
    <row r="6" spans="1:16" x14ac:dyDescent="0.25">
      <c r="A6" s="11" t="s">
        <v>8</v>
      </c>
      <c r="B6" s="10">
        <v>18.113499999999998</v>
      </c>
      <c r="C6" s="10">
        <v>17.947199999999999</v>
      </c>
      <c r="D6" s="10"/>
      <c r="F6" s="11" t="s">
        <v>8</v>
      </c>
      <c r="G6" s="10">
        <v>24.148800000000001</v>
      </c>
      <c r="H6" s="10">
        <v>22.892800000000001</v>
      </c>
      <c r="I6" s="10"/>
      <c r="M6" s="11" t="s">
        <v>8</v>
      </c>
      <c r="N6" s="10"/>
      <c r="O6" s="10"/>
      <c r="P6" s="10"/>
    </row>
    <row r="8" spans="1:16" x14ac:dyDescent="0.25">
      <c r="A8" s="53" t="s">
        <v>16</v>
      </c>
      <c r="B8" s="53"/>
      <c r="C8" s="53"/>
      <c r="D8" s="53"/>
      <c r="F8" s="53" t="s">
        <v>16</v>
      </c>
      <c r="G8" s="53"/>
      <c r="H8" s="53"/>
      <c r="I8" s="53"/>
      <c r="M8" s="53" t="s">
        <v>16</v>
      </c>
      <c r="N8" s="53"/>
      <c r="O8" s="53"/>
      <c r="P8" s="53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1731.04</v>
      </c>
      <c r="C10" s="10">
        <v>2128.31</v>
      </c>
      <c r="D10" s="10"/>
      <c r="F10" s="11" t="s">
        <v>7</v>
      </c>
      <c r="G10" s="10">
        <v>4640.7299999999996</v>
      </c>
      <c r="H10" s="10">
        <v>4241.79</v>
      </c>
      <c r="I10" s="10"/>
      <c r="M10" s="11" t="s">
        <v>7</v>
      </c>
      <c r="N10" s="10"/>
      <c r="O10" s="10"/>
      <c r="P10" s="10"/>
    </row>
    <row r="11" spans="1:16" x14ac:dyDescent="0.25">
      <c r="A11" s="11" t="s">
        <v>8</v>
      </c>
      <c r="B11" s="10">
        <v>18.886900000000001</v>
      </c>
      <c r="C11" s="10">
        <v>17.844999999999999</v>
      </c>
      <c r="D11" s="10"/>
      <c r="F11" s="11" t="s">
        <v>8</v>
      </c>
      <c r="G11" s="10">
        <v>39.0944</v>
      </c>
      <c r="H11" s="10">
        <v>16.6617</v>
      </c>
      <c r="I11" s="10"/>
      <c r="M11" s="11" t="s">
        <v>8</v>
      </c>
      <c r="N11" s="10"/>
      <c r="O11" s="10"/>
      <c r="P11" s="10"/>
    </row>
    <row r="13" spans="1:16" x14ac:dyDescent="0.25">
      <c r="A13" s="53" t="s">
        <v>17</v>
      </c>
      <c r="B13" s="53"/>
      <c r="C13" s="53"/>
      <c r="D13" s="53"/>
      <c r="F13" s="53" t="s">
        <v>17</v>
      </c>
      <c r="G13" s="53"/>
      <c r="H13" s="53"/>
      <c r="I13" s="53"/>
      <c r="M13" s="53" t="s">
        <v>17</v>
      </c>
      <c r="N13" s="53"/>
      <c r="O13" s="53"/>
      <c r="P13" s="53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1724.26</v>
      </c>
      <c r="C15" s="10">
        <v>2164.37</v>
      </c>
      <c r="D15" s="10"/>
      <c r="F15" s="11" t="s">
        <v>7</v>
      </c>
      <c r="G15" s="10">
        <v>20474.2</v>
      </c>
      <c r="H15" s="10">
        <v>28436.03</v>
      </c>
      <c r="I15" s="10"/>
      <c r="M15" s="11" t="s">
        <v>7</v>
      </c>
      <c r="N15" s="10"/>
      <c r="O15" s="10"/>
      <c r="P15" s="10"/>
    </row>
    <row r="16" spans="1:16" x14ac:dyDescent="0.25">
      <c r="A16" s="11" t="s">
        <v>8</v>
      </c>
      <c r="B16" s="10">
        <v>20.556999999999999</v>
      </c>
      <c r="C16" s="10">
        <v>17.9343</v>
      </c>
      <c r="D16" s="10"/>
      <c r="F16" s="11" t="s">
        <v>8</v>
      </c>
      <c r="G16" s="10">
        <v>847.47699999999998</v>
      </c>
      <c r="H16" s="10">
        <v>711.00400000000002</v>
      </c>
      <c r="I16" s="10"/>
      <c r="M16" s="11" t="s">
        <v>8</v>
      </c>
      <c r="N16" s="10"/>
      <c r="O16" s="10"/>
      <c r="P16" s="10"/>
    </row>
    <row r="18" spans="1:16" x14ac:dyDescent="0.25">
      <c r="A18" s="53" t="s">
        <v>18</v>
      </c>
      <c r="B18" s="53"/>
      <c r="C18" s="53"/>
      <c r="D18" s="53"/>
      <c r="F18" s="53" t="s">
        <v>18</v>
      </c>
      <c r="G18" s="53"/>
      <c r="H18" s="53"/>
      <c r="I18" s="53"/>
      <c r="M18" s="53" t="s">
        <v>18</v>
      </c>
      <c r="N18" s="53"/>
      <c r="O18" s="53"/>
      <c r="P18" s="53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2217.86</v>
      </c>
      <c r="C20" s="10">
        <v>2211.8200000000002</v>
      </c>
      <c r="D20" s="10"/>
      <c r="F20" s="11" t="s">
        <v>7</v>
      </c>
      <c r="G20" s="10">
        <v>2923.67</v>
      </c>
      <c r="H20">
        <v>3877.61</v>
      </c>
      <c r="I20" s="10"/>
      <c r="M20" s="11" t="s">
        <v>7</v>
      </c>
      <c r="N20" s="10"/>
      <c r="O20" s="10"/>
      <c r="P20" s="10"/>
    </row>
    <row r="21" spans="1:16" x14ac:dyDescent="0.25">
      <c r="A21" s="11" t="s">
        <v>8</v>
      </c>
      <c r="B21" s="10">
        <v>30.7121</v>
      </c>
      <c r="C21" s="10">
        <v>17.874600000000001</v>
      </c>
      <c r="D21" s="10"/>
      <c r="F21" s="11" t="s">
        <v>8</v>
      </c>
      <c r="G21" s="10">
        <v>17.416699999999999</v>
      </c>
      <c r="H21" s="10">
        <v>13.749599999999999</v>
      </c>
      <c r="I21" s="10"/>
      <c r="M21" s="11" t="s">
        <v>8</v>
      </c>
      <c r="N21" s="10"/>
      <c r="O21" s="10"/>
      <c r="P21" s="10"/>
    </row>
    <row r="23" spans="1:16" x14ac:dyDescent="0.25">
      <c r="A23" s="53" t="s">
        <v>19</v>
      </c>
      <c r="B23" s="53"/>
      <c r="C23" s="53"/>
      <c r="D23" s="53"/>
      <c r="F23" s="53" t="s">
        <v>19</v>
      </c>
      <c r="G23" s="53"/>
      <c r="H23" s="53"/>
      <c r="I23" s="53"/>
      <c r="M23" s="53" t="s">
        <v>19</v>
      </c>
      <c r="N23" s="53"/>
      <c r="O23" s="53"/>
      <c r="P23" s="53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1717.68</v>
      </c>
      <c r="C25" s="10">
        <v>1765.73</v>
      </c>
      <c r="D25" s="10"/>
      <c r="F25" s="11" t="s">
        <v>7</v>
      </c>
      <c r="G25" s="10">
        <v>2937.32</v>
      </c>
      <c r="H25" s="10">
        <v>3608.11</v>
      </c>
      <c r="I25" s="10"/>
      <c r="M25" s="11" t="s">
        <v>7</v>
      </c>
      <c r="N25" s="10"/>
      <c r="O25" s="10"/>
      <c r="P25" s="10"/>
    </row>
    <row r="26" spans="1:16" x14ac:dyDescent="0.25">
      <c r="A26" s="11" t="s">
        <v>8</v>
      </c>
      <c r="B26" s="10">
        <v>38.6845</v>
      </c>
      <c r="C26" s="10">
        <v>11.9458</v>
      </c>
      <c r="D26" s="10"/>
      <c r="F26" s="11" t="s">
        <v>8</v>
      </c>
      <c r="G26" s="10">
        <v>30.122699999999998</v>
      </c>
      <c r="H26" s="10">
        <v>11.2704</v>
      </c>
      <c r="I26" s="10"/>
      <c r="M26" s="11" t="s">
        <v>8</v>
      </c>
      <c r="N26" s="10"/>
      <c r="O26" s="10"/>
      <c r="P26" s="10"/>
    </row>
    <row r="28" spans="1:16" x14ac:dyDescent="0.25">
      <c r="A28" s="53" t="s">
        <v>20</v>
      </c>
      <c r="B28" s="53"/>
      <c r="C28" s="53"/>
      <c r="D28" s="53"/>
      <c r="F28" s="53" t="s">
        <v>20</v>
      </c>
      <c r="G28" s="53"/>
      <c r="H28" s="53"/>
      <c r="I28" s="53"/>
      <c r="M28" s="53" t="s">
        <v>20</v>
      </c>
      <c r="N28" s="53"/>
      <c r="O28" s="53"/>
      <c r="P28" s="53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2076.04</v>
      </c>
      <c r="C30" s="10">
        <v>2167.41</v>
      </c>
      <c r="D30" s="10"/>
      <c r="F30" s="11" t="s">
        <v>7</v>
      </c>
      <c r="G30" s="10">
        <v>33366.75</v>
      </c>
      <c r="H30" s="10">
        <v>4167.76</v>
      </c>
      <c r="I30" s="10"/>
      <c r="M30" s="11" t="s">
        <v>7</v>
      </c>
      <c r="N30" s="10"/>
      <c r="O30" s="10"/>
      <c r="P30" s="10"/>
    </row>
    <row r="31" spans="1:16" x14ac:dyDescent="0.25">
      <c r="A31" s="11" t="s">
        <v>8</v>
      </c>
      <c r="B31" s="10"/>
      <c r="C31" s="10">
        <v>17.918600000000001</v>
      </c>
      <c r="D31" s="10"/>
      <c r="F31" s="11" t="s">
        <v>8</v>
      </c>
      <c r="G31" s="10">
        <v>2007.28</v>
      </c>
      <c r="H31" s="10">
        <v>17.224900000000002</v>
      </c>
      <c r="I31" s="10"/>
      <c r="M31" s="11" t="s">
        <v>8</v>
      </c>
      <c r="N31" s="10"/>
      <c r="O31" s="10"/>
      <c r="P31" s="10"/>
    </row>
  </sheetData>
  <mergeCells count="21">
    <mergeCell ref="A1:D1"/>
    <mergeCell ref="F1:I1"/>
    <mergeCell ref="M1:P1"/>
    <mergeCell ref="A3:D3"/>
    <mergeCell ref="F3:I3"/>
    <mergeCell ref="M3:P3"/>
    <mergeCell ref="A8:D8"/>
    <mergeCell ref="F8:I8"/>
    <mergeCell ref="M8:P8"/>
    <mergeCell ref="A13:D13"/>
    <mergeCell ref="F13:I13"/>
    <mergeCell ref="M13:P13"/>
    <mergeCell ref="A28:D28"/>
    <mergeCell ref="F28:I28"/>
    <mergeCell ref="M28:P28"/>
    <mergeCell ref="A18:D18"/>
    <mergeCell ref="F18:I18"/>
    <mergeCell ref="M18:P18"/>
    <mergeCell ref="A23:D23"/>
    <mergeCell ref="F23:I23"/>
    <mergeCell ref="M23:P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8245-FE06-4156-B74C-A2864AD69FF7}">
  <dimension ref="A1:A24"/>
  <sheetViews>
    <sheetView workbookViewId="0">
      <selection activeCell="A3" sqref="A3:A24"/>
    </sheetView>
  </sheetViews>
  <sheetFormatPr defaultRowHeight="15" x14ac:dyDescent="0.25"/>
  <cols>
    <col min="1" max="1" width="23.5703125" bestFit="1" customWidth="1"/>
    <col min="2" max="2" width="11.140625" bestFit="1" customWidth="1"/>
  </cols>
  <sheetData>
    <row r="1" spans="1:1" x14ac:dyDescent="0.25">
      <c r="A1" t="s">
        <v>28</v>
      </c>
    </row>
    <row r="3" spans="1:1" x14ac:dyDescent="0.25">
      <c r="A3">
        <v>688.44799999999998</v>
      </c>
    </row>
    <row r="4" spans="1:1" x14ac:dyDescent="0.25">
      <c r="A4">
        <v>370.84800000000001</v>
      </c>
    </row>
    <row r="5" spans="1:1" x14ac:dyDescent="0.25">
      <c r="A5">
        <v>275.274</v>
      </c>
    </row>
    <row r="6" spans="1:1" x14ac:dyDescent="0.25">
      <c r="A6">
        <v>11.707000000000001</v>
      </c>
    </row>
    <row r="7" spans="1:1" x14ac:dyDescent="0.25">
      <c r="A7">
        <v>596.43600000000004</v>
      </c>
    </row>
    <row r="8" spans="1:1" x14ac:dyDescent="0.25">
      <c r="A8">
        <v>368.38200000000001</v>
      </c>
    </row>
    <row r="9" spans="1:1" x14ac:dyDescent="0.25">
      <c r="A9">
        <v>319.61700000000002</v>
      </c>
    </row>
    <row r="10" spans="1:1" x14ac:dyDescent="0.25">
      <c r="A10">
        <v>315.26400000000001</v>
      </c>
    </row>
    <row r="11" spans="1:1" x14ac:dyDescent="0.25">
      <c r="A11">
        <v>297.654</v>
      </c>
    </row>
    <row r="12" spans="1:1" x14ac:dyDescent="0.25">
      <c r="A12">
        <v>316.27300000000002</v>
      </c>
    </row>
    <row r="13" spans="1:1" x14ac:dyDescent="0.25">
      <c r="A13">
        <v>314.49700000000001</v>
      </c>
    </row>
    <row r="14" spans="1:1" x14ac:dyDescent="0.25">
      <c r="A14">
        <v>456.32299999999998</v>
      </c>
    </row>
    <row r="15" spans="1:1" x14ac:dyDescent="0.25">
      <c r="A15">
        <v>34.253399999999999</v>
      </c>
    </row>
    <row r="16" spans="1:1" x14ac:dyDescent="0.25">
      <c r="A16">
        <v>837.56700000000001</v>
      </c>
    </row>
    <row r="17" spans="1:1" x14ac:dyDescent="0.25">
      <c r="A17">
        <v>837.97400000000005</v>
      </c>
    </row>
    <row r="18" spans="1:1" x14ac:dyDescent="0.25">
      <c r="A18">
        <v>1028.4100000000001</v>
      </c>
    </row>
    <row r="19" spans="1:1" x14ac:dyDescent="0.25">
      <c r="A19">
        <v>808.68899999999996</v>
      </c>
    </row>
    <row r="20" spans="1:1" x14ac:dyDescent="0.25">
      <c r="A20">
        <v>863.56600000000003</v>
      </c>
    </row>
    <row r="21" spans="1:1" x14ac:dyDescent="0.25">
      <c r="A21">
        <v>357.315</v>
      </c>
    </row>
    <row r="22" spans="1:1" x14ac:dyDescent="0.25">
      <c r="A22">
        <v>666.678</v>
      </c>
    </row>
    <row r="23" spans="1:1" x14ac:dyDescent="0.25">
      <c r="A23">
        <v>322.572</v>
      </c>
    </row>
    <row r="24" spans="1:1" x14ac:dyDescent="0.25">
      <c r="A24">
        <v>345.84800000000001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E6FB-426B-4576-8885-6E4D826C2C38}">
  <dimension ref="A3:P233"/>
  <sheetViews>
    <sheetView tabSelected="1" topLeftCell="A91" workbookViewId="0">
      <selection activeCell="E243" sqref="E243"/>
    </sheetView>
  </sheetViews>
  <sheetFormatPr defaultRowHeight="15" x14ac:dyDescent="0.25"/>
  <cols>
    <col min="1" max="1" width="15" bestFit="1" customWidth="1"/>
    <col min="2" max="2" width="15.28515625" customWidth="1"/>
    <col min="3" max="3" width="10" bestFit="1" customWidth="1"/>
    <col min="5" max="5" width="15" bestFit="1" customWidth="1"/>
    <col min="6" max="6" width="12" bestFit="1" customWidth="1"/>
    <col min="7" max="7" width="15" bestFit="1" customWidth="1"/>
    <col min="8" max="8" width="12" bestFit="1" customWidth="1"/>
    <col min="9" max="9" width="10" bestFit="1" customWidth="1"/>
    <col min="10" max="10" width="15" bestFit="1" customWidth="1"/>
    <col min="11" max="11" width="12" bestFit="1" customWidth="1"/>
    <col min="12" max="12" width="10" bestFit="1" customWidth="1"/>
    <col min="14" max="14" width="15" bestFit="1" customWidth="1"/>
    <col min="15" max="15" width="12" bestFit="1" customWidth="1"/>
    <col min="16" max="16" width="10" bestFit="1" customWidth="1"/>
  </cols>
  <sheetData>
    <row r="3" spans="1:16" x14ac:dyDescent="0.25">
      <c r="A3" s="55" t="s">
        <v>22</v>
      </c>
      <c r="B3" s="55"/>
      <c r="C3" s="55"/>
      <c r="D3" s="55"/>
      <c r="E3" s="55"/>
      <c r="F3" s="55"/>
      <c r="G3" s="55"/>
      <c r="J3" s="55" t="s">
        <v>27</v>
      </c>
      <c r="K3" s="55"/>
      <c r="L3" s="55"/>
      <c r="M3" s="55"/>
      <c r="N3" s="55"/>
      <c r="O3" s="55"/>
      <c r="P3" s="55"/>
    </row>
    <row r="4" spans="1:16" x14ac:dyDescent="0.25">
      <c r="A4" s="55"/>
      <c r="B4" s="55"/>
      <c r="C4" s="55"/>
      <c r="D4" s="55"/>
      <c r="E4" s="55"/>
      <c r="F4" s="55"/>
      <c r="G4" s="55"/>
      <c r="J4" s="55"/>
      <c r="K4" s="55"/>
      <c r="L4" s="55"/>
      <c r="M4" s="55"/>
      <c r="N4" s="55"/>
      <c r="O4" s="55"/>
      <c r="P4" s="55"/>
    </row>
    <row r="5" spans="1:16" x14ac:dyDescent="0.25">
      <c r="A5" s="54" t="s">
        <v>4</v>
      </c>
      <c r="B5" s="54"/>
      <c r="C5" s="54"/>
      <c r="E5" s="54" t="s">
        <v>5</v>
      </c>
      <c r="F5" s="54"/>
      <c r="G5" s="54"/>
      <c r="J5" s="54" t="s">
        <v>4</v>
      </c>
      <c r="K5" s="54"/>
      <c r="L5" s="54"/>
      <c r="N5" s="54" t="s">
        <v>5</v>
      </c>
      <c r="O5" s="54"/>
      <c r="P5" s="54"/>
    </row>
    <row r="6" spans="1:16" x14ac:dyDescent="0.25">
      <c r="A6" s="22" t="s">
        <v>23</v>
      </c>
      <c r="B6" s="22" t="s">
        <v>24</v>
      </c>
      <c r="C6" s="22" t="s">
        <v>8</v>
      </c>
      <c r="E6" s="22" t="s">
        <v>23</v>
      </c>
      <c r="F6" s="22" t="s">
        <v>24</v>
      </c>
      <c r="G6" s="22" t="s">
        <v>8</v>
      </c>
      <c r="J6" s="22" t="s">
        <v>23</v>
      </c>
      <c r="K6" s="22" t="s">
        <v>24</v>
      </c>
      <c r="L6" s="22" t="s">
        <v>8</v>
      </c>
      <c r="N6" s="22" t="s">
        <v>23</v>
      </c>
      <c r="O6" s="22" t="s">
        <v>24</v>
      </c>
      <c r="P6" s="22" t="s">
        <v>8</v>
      </c>
    </row>
    <row r="7" spans="1:16" x14ac:dyDescent="0.25">
      <c r="A7" s="23">
        <v>9</v>
      </c>
      <c r="B7" s="24">
        <v>25108.44</v>
      </c>
      <c r="C7" s="25">
        <v>288.19600000000003</v>
      </c>
      <c r="E7" s="23">
        <v>9</v>
      </c>
      <c r="F7" s="30">
        <v>34672.6</v>
      </c>
      <c r="G7" s="31">
        <v>262.32400000000001</v>
      </c>
      <c r="J7" s="23">
        <v>9</v>
      </c>
      <c r="K7" s="34">
        <v>20193.759999999998</v>
      </c>
      <c r="L7" s="36">
        <v>666.03700000000003</v>
      </c>
      <c r="N7" s="23">
        <v>9</v>
      </c>
      <c r="O7" s="34">
        <v>30626.93</v>
      </c>
      <c r="P7" s="36">
        <v>593.50699999999995</v>
      </c>
    </row>
    <row r="8" spans="1:16" x14ac:dyDescent="0.25">
      <c r="A8" s="23">
        <f>A7+1</f>
        <v>10</v>
      </c>
      <c r="B8" s="26">
        <v>24311.69</v>
      </c>
      <c r="C8" s="27">
        <v>307.85300000000001</v>
      </c>
      <c r="E8" s="23">
        <f>E7+1</f>
        <v>10</v>
      </c>
      <c r="F8" s="32">
        <v>34627.56</v>
      </c>
      <c r="G8" s="33">
        <v>271.59800000000001</v>
      </c>
      <c r="J8" s="23">
        <f>J7+1</f>
        <v>10</v>
      </c>
      <c r="K8" s="35">
        <v>23714.12</v>
      </c>
      <c r="L8" s="37">
        <v>359.77300000000002</v>
      </c>
      <c r="N8" s="23">
        <f>N7+1</f>
        <v>10</v>
      </c>
      <c r="O8" s="35">
        <v>31094.14</v>
      </c>
      <c r="P8" s="37">
        <v>662.08500000000004</v>
      </c>
    </row>
    <row r="9" spans="1:16" x14ac:dyDescent="0.25">
      <c r="A9" s="23">
        <f t="shared" ref="A9:A28" si="0">A8+1</f>
        <v>11</v>
      </c>
      <c r="B9" s="24">
        <v>22997.01</v>
      </c>
      <c r="C9" s="25">
        <v>326.303</v>
      </c>
      <c r="E9" s="23">
        <f t="shared" ref="E9:E28" si="1">E8+1</f>
        <v>11</v>
      </c>
      <c r="F9" s="30">
        <v>34555.61</v>
      </c>
      <c r="G9" s="31">
        <v>265.41699999999997</v>
      </c>
      <c r="J9" s="23">
        <f t="shared" ref="J9:J28" si="2">J8+1</f>
        <v>11</v>
      </c>
      <c r="K9" s="34">
        <v>26277.46</v>
      </c>
      <c r="L9" s="36">
        <v>284.31099999999998</v>
      </c>
      <c r="N9" s="23">
        <f t="shared" ref="N9:N28" si="3">N8+1</f>
        <v>11</v>
      </c>
      <c r="O9" s="34">
        <v>42522.89</v>
      </c>
      <c r="P9" s="36">
        <v>293.77300000000002</v>
      </c>
    </row>
    <row r="10" spans="1:16" x14ac:dyDescent="0.25">
      <c r="A10" s="23">
        <f t="shared" si="0"/>
        <v>12</v>
      </c>
      <c r="B10" s="26">
        <v>21265.439999999999</v>
      </c>
      <c r="C10" s="27">
        <v>382.81200000000001</v>
      </c>
      <c r="E10" s="23">
        <f t="shared" si="1"/>
        <v>12</v>
      </c>
      <c r="F10" s="32">
        <v>34556.160000000003</v>
      </c>
      <c r="G10" s="33">
        <v>271.29700000000003</v>
      </c>
      <c r="J10" s="23">
        <f t="shared" si="2"/>
        <v>12</v>
      </c>
      <c r="K10" s="35">
        <v>20547.810000000001</v>
      </c>
      <c r="L10" s="37">
        <v>821.66099999999994</v>
      </c>
      <c r="N10" s="23">
        <f t="shared" si="3"/>
        <v>12</v>
      </c>
      <c r="O10" s="35">
        <v>40976.51</v>
      </c>
      <c r="P10" s="37">
        <v>541.59799999999996</v>
      </c>
    </row>
    <row r="11" spans="1:16" x14ac:dyDescent="0.25">
      <c r="A11" s="23">
        <f t="shared" si="0"/>
        <v>13</v>
      </c>
      <c r="B11" s="24">
        <v>21231.17</v>
      </c>
      <c r="C11" s="25">
        <v>339.41500000000002</v>
      </c>
      <c r="E11" s="23">
        <f t="shared" si="1"/>
        <v>13</v>
      </c>
      <c r="F11" s="30">
        <v>34588.03</v>
      </c>
      <c r="G11" s="31">
        <v>267.774</v>
      </c>
      <c r="J11" s="23">
        <f t="shared" si="2"/>
        <v>13</v>
      </c>
      <c r="K11" s="34">
        <v>22314.080000000002</v>
      </c>
      <c r="L11" s="36">
        <v>677.34299999999996</v>
      </c>
      <c r="N11" s="23">
        <f t="shared" si="3"/>
        <v>13</v>
      </c>
      <c r="O11" s="34">
        <v>39901.040000000001</v>
      </c>
      <c r="P11" s="36">
        <v>584.12900000000002</v>
      </c>
    </row>
    <row r="12" spans="1:16" x14ac:dyDescent="0.25">
      <c r="A12" s="23">
        <f t="shared" si="0"/>
        <v>14</v>
      </c>
      <c r="B12" s="26">
        <v>19854.009999999998</v>
      </c>
      <c r="C12" s="27">
        <v>361.40300000000002</v>
      </c>
      <c r="E12" s="23">
        <f t="shared" si="1"/>
        <v>14</v>
      </c>
      <c r="F12" s="32">
        <v>34630.35</v>
      </c>
      <c r="G12" s="33">
        <v>275.07799999999997</v>
      </c>
      <c r="J12" s="23">
        <f t="shared" si="2"/>
        <v>14</v>
      </c>
      <c r="K12" s="35">
        <v>23173.439999999999</v>
      </c>
      <c r="L12" s="37">
        <v>460.46899999999999</v>
      </c>
      <c r="N12" s="23">
        <f t="shared" si="3"/>
        <v>14</v>
      </c>
      <c r="O12" s="35">
        <v>37410.370000000003</v>
      </c>
      <c r="P12" s="37">
        <v>680.56700000000001</v>
      </c>
    </row>
    <row r="13" spans="1:16" x14ac:dyDescent="0.25">
      <c r="A13" s="23">
        <f t="shared" si="0"/>
        <v>15</v>
      </c>
      <c r="B13" s="24">
        <v>18860.47</v>
      </c>
      <c r="C13" s="25">
        <v>368.08300000000003</v>
      </c>
      <c r="E13" s="23">
        <f t="shared" si="1"/>
        <v>15</v>
      </c>
      <c r="F13" s="30">
        <v>34581.919999999998</v>
      </c>
      <c r="G13" s="31">
        <v>267.358</v>
      </c>
      <c r="J13" s="23">
        <f t="shared" si="2"/>
        <v>15</v>
      </c>
      <c r="K13" s="34">
        <v>13530.45</v>
      </c>
      <c r="L13" s="36">
        <v>792.85599999999999</v>
      </c>
      <c r="N13" s="23">
        <f t="shared" si="3"/>
        <v>15</v>
      </c>
      <c r="O13" s="34">
        <v>27629.87</v>
      </c>
      <c r="P13" s="36">
        <v>474.97500000000002</v>
      </c>
    </row>
    <row r="14" spans="1:16" x14ac:dyDescent="0.25">
      <c r="A14" s="23">
        <f t="shared" si="0"/>
        <v>16</v>
      </c>
      <c r="B14" s="26">
        <v>18525.88</v>
      </c>
      <c r="C14" s="27">
        <v>373.666</v>
      </c>
      <c r="E14" s="23">
        <f t="shared" si="1"/>
        <v>16</v>
      </c>
      <c r="F14" s="32">
        <v>34597.74</v>
      </c>
      <c r="G14" s="33">
        <v>266.012</v>
      </c>
      <c r="J14" s="23">
        <f t="shared" si="2"/>
        <v>16</v>
      </c>
      <c r="K14" s="35">
        <v>18284.8</v>
      </c>
      <c r="L14" s="37">
        <v>514.45399999999995</v>
      </c>
      <c r="N14" s="23">
        <f t="shared" si="3"/>
        <v>16</v>
      </c>
      <c r="O14" s="35">
        <v>40184.559999999998</v>
      </c>
      <c r="P14" s="37">
        <v>349.733</v>
      </c>
    </row>
    <row r="15" spans="1:16" x14ac:dyDescent="0.25">
      <c r="A15" s="23">
        <f t="shared" si="0"/>
        <v>17</v>
      </c>
      <c r="B15" s="24">
        <v>16699.55</v>
      </c>
      <c r="C15" s="25">
        <v>436.86200000000002</v>
      </c>
      <c r="E15" s="23">
        <f t="shared" si="1"/>
        <v>17</v>
      </c>
      <c r="F15" s="30">
        <v>33945.730000000003</v>
      </c>
      <c r="G15" s="31">
        <v>240.63900000000001</v>
      </c>
      <c r="J15" s="23">
        <f t="shared" si="2"/>
        <v>17</v>
      </c>
      <c r="K15" s="34">
        <v>14248.28</v>
      </c>
      <c r="L15" s="36">
        <v>760.08799999999997</v>
      </c>
      <c r="N15" s="23">
        <f t="shared" si="3"/>
        <v>17</v>
      </c>
      <c r="O15" s="34">
        <v>39552.67</v>
      </c>
      <c r="P15" s="36">
        <v>346.517</v>
      </c>
    </row>
    <row r="16" spans="1:16" x14ac:dyDescent="0.25">
      <c r="A16" s="23">
        <f t="shared" si="0"/>
        <v>18</v>
      </c>
      <c r="B16" s="26">
        <v>11943.99</v>
      </c>
      <c r="C16" s="27">
        <v>613.89</v>
      </c>
      <c r="E16" s="23">
        <f t="shared" si="1"/>
        <v>18</v>
      </c>
      <c r="F16" s="32">
        <v>34657.980000000003</v>
      </c>
      <c r="G16" s="33">
        <v>260.18900000000002</v>
      </c>
      <c r="J16" s="23">
        <f t="shared" si="2"/>
        <v>18</v>
      </c>
      <c r="K16" s="35">
        <v>19535.759999999998</v>
      </c>
      <c r="L16" s="37">
        <v>490.20699999999999</v>
      </c>
      <c r="N16" s="23">
        <f t="shared" si="3"/>
        <v>18</v>
      </c>
      <c r="O16" s="35">
        <v>28695.17</v>
      </c>
      <c r="P16" s="37">
        <v>530.803</v>
      </c>
    </row>
    <row r="17" spans="1:16" x14ac:dyDescent="0.25">
      <c r="A17" s="23">
        <f t="shared" si="0"/>
        <v>19</v>
      </c>
      <c r="B17" s="24">
        <v>10994.49</v>
      </c>
      <c r="C17" s="25">
        <v>517.01</v>
      </c>
      <c r="E17" s="23">
        <f t="shared" si="1"/>
        <v>19</v>
      </c>
      <c r="F17" s="30">
        <v>34600.69</v>
      </c>
      <c r="G17" s="31">
        <v>268.07799999999997</v>
      </c>
      <c r="J17" s="23">
        <f t="shared" si="2"/>
        <v>19</v>
      </c>
      <c r="K17" s="34">
        <v>16773.78</v>
      </c>
      <c r="L17" s="36">
        <v>538.28300000000002</v>
      </c>
      <c r="N17" s="23">
        <f t="shared" si="3"/>
        <v>19</v>
      </c>
      <c r="O17" s="34">
        <v>28102.17</v>
      </c>
      <c r="P17" s="36">
        <v>501.923</v>
      </c>
    </row>
    <row r="18" spans="1:16" x14ac:dyDescent="0.25">
      <c r="A18" s="23">
        <f t="shared" si="0"/>
        <v>20</v>
      </c>
      <c r="B18" s="26">
        <v>15111.13</v>
      </c>
      <c r="C18" s="27">
        <v>517.75</v>
      </c>
      <c r="E18" s="23">
        <f t="shared" si="1"/>
        <v>20</v>
      </c>
      <c r="F18" s="32">
        <v>34592.01</v>
      </c>
      <c r="G18" s="33">
        <v>264.52300000000002</v>
      </c>
      <c r="J18" s="23">
        <f t="shared" si="2"/>
        <v>20</v>
      </c>
      <c r="K18" s="35">
        <v>19049.060000000001</v>
      </c>
      <c r="L18" s="37">
        <v>412.46300000000002</v>
      </c>
      <c r="N18" s="23">
        <f t="shared" si="3"/>
        <v>20</v>
      </c>
      <c r="O18" s="35">
        <v>41301.5</v>
      </c>
      <c r="P18" s="37">
        <v>324.69900000000001</v>
      </c>
    </row>
    <row r="19" spans="1:16" x14ac:dyDescent="0.25">
      <c r="A19" s="23">
        <f t="shared" si="0"/>
        <v>21</v>
      </c>
      <c r="B19" s="24">
        <v>13682.11</v>
      </c>
      <c r="C19" s="25">
        <v>556.678</v>
      </c>
      <c r="E19" s="23">
        <f t="shared" si="1"/>
        <v>21</v>
      </c>
      <c r="F19" s="30">
        <v>34622.370000000003</v>
      </c>
      <c r="G19" s="31">
        <v>262.517</v>
      </c>
      <c r="J19" s="23">
        <f t="shared" si="2"/>
        <v>21</v>
      </c>
      <c r="K19" s="34">
        <v>10407.040000000001</v>
      </c>
      <c r="L19" s="36">
        <v>532.84</v>
      </c>
      <c r="N19" s="23">
        <f t="shared" si="3"/>
        <v>21</v>
      </c>
      <c r="O19" s="34">
        <v>25131.08</v>
      </c>
      <c r="P19" s="36">
        <v>172.024</v>
      </c>
    </row>
    <row r="20" spans="1:16" x14ac:dyDescent="0.25">
      <c r="A20" s="23">
        <f t="shared" si="0"/>
        <v>22</v>
      </c>
      <c r="B20" s="26">
        <v>11408.01</v>
      </c>
      <c r="C20" s="27">
        <v>639.35900000000004</v>
      </c>
      <c r="E20" s="23">
        <f t="shared" si="1"/>
        <v>22</v>
      </c>
      <c r="F20" s="32">
        <v>34569.620000000003</v>
      </c>
      <c r="G20" s="33">
        <v>264.26900000000001</v>
      </c>
      <c r="J20" s="23">
        <f t="shared" si="2"/>
        <v>22</v>
      </c>
      <c r="K20" s="35">
        <v>14605.1</v>
      </c>
      <c r="L20" s="37">
        <v>641.18799999999999</v>
      </c>
      <c r="N20" s="23">
        <f t="shared" si="3"/>
        <v>22</v>
      </c>
      <c r="O20" s="35">
        <v>26487.02</v>
      </c>
      <c r="P20" s="37">
        <v>628.94100000000003</v>
      </c>
    </row>
    <row r="21" spans="1:16" x14ac:dyDescent="0.25">
      <c r="A21" s="23">
        <f t="shared" si="0"/>
        <v>23</v>
      </c>
      <c r="B21" s="24">
        <v>7504.57</v>
      </c>
      <c r="C21" s="25">
        <v>783.22400000000005</v>
      </c>
      <c r="E21" s="23">
        <f t="shared" si="1"/>
        <v>23</v>
      </c>
      <c r="F21" s="30">
        <v>34626.76</v>
      </c>
      <c r="G21" s="31">
        <v>259.60700000000003</v>
      </c>
      <c r="J21" s="23">
        <f t="shared" si="2"/>
        <v>23</v>
      </c>
      <c r="K21" s="34">
        <v>10231.07</v>
      </c>
      <c r="L21" s="36">
        <v>567.71299999999997</v>
      </c>
      <c r="N21" s="23">
        <f t="shared" si="3"/>
        <v>23</v>
      </c>
      <c r="O21" s="34">
        <v>32645.59</v>
      </c>
      <c r="P21" s="36">
        <v>730.35</v>
      </c>
    </row>
    <row r="22" spans="1:16" x14ac:dyDescent="0.25">
      <c r="A22" s="23">
        <f t="shared" si="0"/>
        <v>24</v>
      </c>
      <c r="B22" s="26">
        <v>8624.51</v>
      </c>
      <c r="C22" s="27">
        <v>740.86599999999999</v>
      </c>
      <c r="E22" s="23">
        <f t="shared" si="1"/>
        <v>24</v>
      </c>
      <c r="F22" s="32">
        <v>34639.49</v>
      </c>
      <c r="G22" s="33">
        <v>263.03699999999998</v>
      </c>
      <c r="J22" s="23">
        <f t="shared" si="2"/>
        <v>24</v>
      </c>
      <c r="K22" s="35">
        <v>11016.93</v>
      </c>
      <c r="L22" s="37">
        <v>580.54899999999998</v>
      </c>
      <c r="N22" s="23">
        <f t="shared" si="3"/>
        <v>24</v>
      </c>
      <c r="O22" s="35">
        <v>29654.59</v>
      </c>
      <c r="P22" s="37">
        <v>710.68799999999999</v>
      </c>
    </row>
    <row r="23" spans="1:16" x14ac:dyDescent="0.25">
      <c r="A23" s="23">
        <f t="shared" si="0"/>
        <v>25</v>
      </c>
      <c r="B23" s="24">
        <v>7145.9</v>
      </c>
      <c r="C23" s="25">
        <v>825.01300000000003</v>
      </c>
      <c r="E23" s="23">
        <f t="shared" si="1"/>
        <v>25</v>
      </c>
      <c r="F23" s="30">
        <v>34627.1</v>
      </c>
      <c r="G23" s="31">
        <v>265.245</v>
      </c>
      <c r="J23" s="23">
        <f t="shared" si="2"/>
        <v>25</v>
      </c>
      <c r="K23" s="34">
        <v>9687.5400000000009</v>
      </c>
      <c r="L23" s="36">
        <v>713.24699999999996</v>
      </c>
      <c r="N23" s="23">
        <f t="shared" si="3"/>
        <v>25</v>
      </c>
      <c r="O23" s="34">
        <v>34552.31</v>
      </c>
      <c r="P23" s="36">
        <v>563.846</v>
      </c>
    </row>
    <row r="24" spans="1:16" x14ac:dyDescent="0.25">
      <c r="A24" s="23">
        <f t="shared" si="0"/>
        <v>26</v>
      </c>
      <c r="B24" s="26">
        <v>6411.66</v>
      </c>
      <c r="C24" s="27">
        <v>643.26099999999997</v>
      </c>
      <c r="E24" s="23">
        <f t="shared" si="1"/>
        <v>26</v>
      </c>
      <c r="F24" s="32">
        <v>34584.29</v>
      </c>
      <c r="G24" s="33">
        <v>269.51</v>
      </c>
      <c r="J24" s="23">
        <f t="shared" si="2"/>
        <v>26</v>
      </c>
      <c r="K24" s="35">
        <v>7895.06</v>
      </c>
      <c r="L24" s="37">
        <v>740.024</v>
      </c>
      <c r="N24" s="23">
        <f t="shared" si="3"/>
        <v>26</v>
      </c>
      <c r="O24" s="35">
        <v>31742.57</v>
      </c>
      <c r="P24" s="37">
        <v>612.82399999999996</v>
      </c>
    </row>
    <row r="25" spans="1:16" x14ac:dyDescent="0.25">
      <c r="A25" s="23">
        <f t="shared" si="0"/>
        <v>27</v>
      </c>
      <c r="B25" s="24">
        <v>5202.13</v>
      </c>
      <c r="C25" s="25">
        <v>951.89599999999996</v>
      </c>
      <c r="E25" s="23">
        <f t="shared" si="1"/>
        <v>27</v>
      </c>
      <c r="F25" s="30">
        <v>34583.480000000003</v>
      </c>
      <c r="G25" s="31">
        <v>267.58499999999998</v>
      </c>
      <c r="J25" s="23">
        <f t="shared" si="2"/>
        <v>27</v>
      </c>
      <c r="K25" s="34">
        <v>6806.02</v>
      </c>
      <c r="L25" s="36">
        <v>763.52</v>
      </c>
      <c r="N25" s="23">
        <f t="shared" si="3"/>
        <v>27</v>
      </c>
      <c r="O25" s="34">
        <v>61745.11</v>
      </c>
      <c r="P25" s="36">
        <v>261.48899999999998</v>
      </c>
    </row>
    <row r="26" spans="1:16" x14ac:dyDescent="0.25">
      <c r="A26" s="23">
        <f t="shared" si="0"/>
        <v>28</v>
      </c>
      <c r="B26" s="26">
        <v>3892.02</v>
      </c>
      <c r="C26" s="27">
        <v>922.65200000000004</v>
      </c>
      <c r="E26" s="23">
        <f t="shared" si="1"/>
        <v>28</v>
      </c>
      <c r="F26" s="32">
        <v>34198.82</v>
      </c>
      <c r="G26" s="33">
        <v>253.78299999999999</v>
      </c>
      <c r="J26" s="23">
        <f t="shared" si="2"/>
        <v>28</v>
      </c>
      <c r="K26" s="35">
        <v>4889.91</v>
      </c>
      <c r="L26" s="37">
        <v>938.56500000000005</v>
      </c>
      <c r="N26" s="23">
        <f t="shared" si="3"/>
        <v>28</v>
      </c>
      <c r="O26" s="35">
        <v>31359.15</v>
      </c>
      <c r="P26" s="37">
        <v>544.12400000000002</v>
      </c>
    </row>
    <row r="27" spans="1:16" x14ac:dyDescent="0.25">
      <c r="A27" s="23">
        <f t="shared" si="0"/>
        <v>29</v>
      </c>
      <c r="B27" s="24">
        <v>3387.82</v>
      </c>
      <c r="C27" s="25">
        <v>1044.58</v>
      </c>
      <c r="E27" s="23">
        <f t="shared" si="1"/>
        <v>29</v>
      </c>
      <c r="F27" s="30">
        <v>34014.58</v>
      </c>
      <c r="G27" s="31">
        <v>209.22499999999999</v>
      </c>
      <c r="J27" s="23">
        <f t="shared" si="2"/>
        <v>29</v>
      </c>
      <c r="K27" s="34">
        <v>5811.33</v>
      </c>
      <c r="L27" s="36">
        <v>858.07399999999996</v>
      </c>
      <c r="N27" s="23">
        <f t="shared" si="3"/>
        <v>29</v>
      </c>
      <c r="O27" s="34">
        <v>48640.07</v>
      </c>
      <c r="P27" s="36">
        <v>364.04500000000002</v>
      </c>
    </row>
    <row r="28" spans="1:16" x14ac:dyDescent="0.25">
      <c r="A28" s="23">
        <f t="shared" si="0"/>
        <v>30</v>
      </c>
      <c r="B28" s="26">
        <v>2859.63</v>
      </c>
      <c r="C28" s="27">
        <v>965.26300000000003</v>
      </c>
      <c r="E28" s="23">
        <f t="shared" si="1"/>
        <v>30</v>
      </c>
      <c r="F28" s="32">
        <v>34591.69</v>
      </c>
      <c r="G28" s="33">
        <v>269.44200000000001</v>
      </c>
      <c r="J28" s="23">
        <f t="shared" si="2"/>
        <v>30</v>
      </c>
      <c r="K28" s="35">
        <v>5269.63</v>
      </c>
      <c r="L28" s="37">
        <v>885.45799999999997</v>
      </c>
      <c r="N28" s="23">
        <f t="shared" si="3"/>
        <v>30</v>
      </c>
      <c r="O28" s="35">
        <v>60480.29</v>
      </c>
      <c r="P28" s="37">
        <v>258.26</v>
      </c>
    </row>
    <row r="29" spans="1:16" x14ac:dyDescent="0.25">
      <c r="A29" s="28" t="s">
        <v>25</v>
      </c>
      <c r="B29" s="29">
        <f>AVERAGE(B7:B28)</f>
        <v>13500.983181818185</v>
      </c>
      <c r="C29" s="29">
        <f>AVERAGE(C7:C28)</f>
        <v>586.6379545454547</v>
      </c>
      <c r="E29" s="28" t="s">
        <v>25</v>
      </c>
      <c r="F29" s="29">
        <f>AVERAGE(F7:F28)</f>
        <v>34530.208181818176</v>
      </c>
      <c r="G29" s="29">
        <f>AVERAGE(G7:G28)</f>
        <v>262.02304545454547</v>
      </c>
      <c r="J29" s="28" t="s">
        <v>25</v>
      </c>
      <c r="K29" s="29">
        <f>AVERAGE(K7:K28)</f>
        <v>14739.201363636363</v>
      </c>
      <c r="L29" s="29">
        <f>AVERAGE(L7:L28)</f>
        <v>636.32377272727274</v>
      </c>
      <c r="N29" s="28" t="s">
        <v>25</v>
      </c>
      <c r="O29" s="29">
        <f>AVERAGE(O7:O28)</f>
        <v>36837.981818181812</v>
      </c>
      <c r="P29" s="29">
        <f>AVERAGE(P7:P28)</f>
        <v>487.7681818181818</v>
      </c>
    </row>
    <row r="30" spans="1:16" x14ac:dyDescent="0.25">
      <c r="A30" s="28" t="s">
        <v>26</v>
      </c>
      <c r="B30" s="29">
        <f>AVEDEV(B7:B28)</f>
        <v>6285.0986363636357</v>
      </c>
      <c r="C30" s="29">
        <f>AVEDEV(C7:C28)</f>
        <v>205.78404132231407</v>
      </c>
      <c r="E30" s="28" t="s">
        <v>26</v>
      </c>
      <c r="F30" s="29">
        <f>AVEDEV(F7:F28)</f>
        <v>130.13586776859964</v>
      </c>
      <c r="G30" s="29">
        <f>AVEDEV(G7:G28)</f>
        <v>7.8792933884297414</v>
      </c>
      <c r="J30" s="28" t="s">
        <v>26</v>
      </c>
      <c r="K30" s="29">
        <f>AVEDEV(K7:K28)</f>
        <v>5679.277851239669</v>
      </c>
      <c r="L30" s="29">
        <f>AVEDEV(L7:L28)</f>
        <v>147.47052066115702</v>
      </c>
      <c r="N30" s="28" t="s">
        <v>26</v>
      </c>
      <c r="O30" s="29">
        <f>AVEDEV(O7:O28)</f>
        <v>7666.835619834711</v>
      </c>
      <c r="P30" s="29">
        <f>AVEDEV(P7:P28)</f>
        <v>140.39987603305784</v>
      </c>
    </row>
    <row r="32" spans="1:16" x14ac:dyDescent="0.25">
      <c r="B32">
        <f>B29/F29*100</f>
        <v>39.099049477862998</v>
      </c>
      <c r="C32">
        <f>G29/C29 * 100</f>
        <v>44.665205076539763</v>
      </c>
    </row>
    <row r="88" spans="1:16" x14ac:dyDescent="0.25">
      <c r="A88" s="56" t="s">
        <v>29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1:16" x14ac:dyDescent="0.25">
      <c r="A89" s="55" t="s">
        <v>22</v>
      </c>
      <c r="B89" s="55"/>
      <c r="C89" s="55"/>
      <c r="D89" s="55"/>
      <c r="E89" s="55"/>
      <c r="F89" s="55"/>
      <c r="G89" s="55"/>
      <c r="J89" s="55" t="s">
        <v>27</v>
      </c>
      <c r="K89" s="55"/>
      <c r="L89" s="55"/>
      <c r="M89" s="55"/>
      <c r="N89" s="55"/>
      <c r="O89" s="55"/>
      <c r="P89" s="55"/>
    </row>
    <row r="90" spans="1:16" x14ac:dyDescent="0.25">
      <c r="A90" s="55"/>
      <c r="B90" s="55"/>
      <c r="C90" s="55"/>
      <c r="D90" s="55"/>
      <c r="E90" s="55"/>
      <c r="F90" s="55"/>
      <c r="G90" s="55"/>
      <c r="J90" s="55"/>
      <c r="K90" s="55"/>
      <c r="L90" s="55"/>
      <c r="M90" s="55"/>
      <c r="N90" s="55"/>
      <c r="O90" s="55"/>
      <c r="P90" s="55"/>
    </row>
    <row r="91" spans="1:16" x14ac:dyDescent="0.25">
      <c r="A91" s="54" t="s">
        <v>4</v>
      </c>
      <c r="B91" s="54"/>
      <c r="C91" s="54"/>
      <c r="E91" s="54" t="s">
        <v>5</v>
      </c>
      <c r="F91" s="54"/>
      <c r="G91" s="54"/>
      <c r="J91" s="54" t="s">
        <v>4</v>
      </c>
      <c r="K91" s="54"/>
      <c r="L91" s="54"/>
      <c r="N91" s="54" t="s">
        <v>5</v>
      </c>
      <c r="O91" s="54"/>
      <c r="P91" s="54"/>
    </row>
    <row r="92" spans="1:16" x14ac:dyDescent="0.25">
      <c r="A92" s="22" t="s">
        <v>23</v>
      </c>
      <c r="B92" s="22" t="s">
        <v>24</v>
      </c>
      <c r="C92" s="22" t="s">
        <v>8</v>
      </c>
      <c r="E92" s="22" t="s">
        <v>23</v>
      </c>
      <c r="F92" s="22" t="s">
        <v>24</v>
      </c>
      <c r="G92" s="22" t="s">
        <v>8</v>
      </c>
      <c r="J92" s="22" t="s">
        <v>23</v>
      </c>
      <c r="K92" s="22" t="s">
        <v>24</v>
      </c>
      <c r="L92" s="22" t="s">
        <v>8</v>
      </c>
      <c r="N92" s="22" t="s">
        <v>23</v>
      </c>
      <c r="O92" s="22" t="s">
        <v>24</v>
      </c>
      <c r="P92" s="22" t="s">
        <v>8</v>
      </c>
    </row>
    <row r="93" spans="1:16" x14ac:dyDescent="0.25">
      <c r="A93" s="23">
        <v>9</v>
      </c>
      <c r="B93" s="34">
        <v>12862.52</v>
      </c>
      <c r="C93" s="34">
        <v>378.54199999999997</v>
      </c>
      <c r="E93" s="23">
        <v>9</v>
      </c>
      <c r="F93" s="40">
        <v>55507.1</v>
      </c>
      <c r="G93" s="40">
        <v>256.10199999999998</v>
      </c>
      <c r="H93" s="41"/>
      <c r="I93" s="41"/>
      <c r="J93" s="38">
        <v>9</v>
      </c>
      <c r="K93" s="40">
        <v>23323.5</v>
      </c>
      <c r="L93" s="40">
        <v>700.01700000000005</v>
      </c>
      <c r="N93" s="23">
        <v>9</v>
      </c>
      <c r="O93" s="44">
        <v>32305.86</v>
      </c>
      <c r="P93" s="43">
        <v>688.44799999999998</v>
      </c>
    </row>
    <row r="94" spans="1:16" x14ac:dyDescent="0.25">
      <c r="A94" s="23">
        <f>A93+1</f>
        <v>10</v>
      </c>
      <c r="B94" s="35">
        <v>12862.53</v>
      </c>
      <c r="C94" s="35">
        <v>378.54300000000001</v>
      </c>
      <c r="E94" s="23">
        <f>E93+1</f>
        <v>10</v>
      </c>
      <c r="F94" s="42">
        <v>28757.1</v>
      </c>
      <c r="G94" s="42">
        <v>251.94</v>
      </c>
      <c r="H94" s="41"/>
      <c r="I94" s="41"/>
      <c r="J94" s="38">
        <f>J93+1</f>
        <v>10</v>
      </c>
      <c r="K94" s="42">
        <v>26423.11</v>
      </c>
      <c r="L94" s="42">
        <v>311.55399999999997</v>
      </c>
      <c r="N94" s="23">
        <f>N93+1</f>
        <v>10</v>
      </c>
      <c r="O94" s="43">
        <v>34013.17</v>
      </c>
      <c r="P94" s="44">
        <v>370.84800000000001</v>
      </c>
    </row>
    <row r="95" spans="1:16" x14ac:dyDescent="0.25">
      <c r="A95" s="23">
        <f t="shared" ref="A95:A114" si="4">A94+1</f>
        <v>11</v>
      </c>
      <c r="B95" s="34">
        <v>12858.1</v>
      </c>
      <c r="C95" s="34">
        <v>375.36099999999999</v>
      </c>
      <c r="E95" s="23">
        <f t="shared" ref="E95:E114" si="5">E94+1</f>
        <v>11</v>
      </c>
      <c r="F95" s="40">
        <v>16042.75</v>
      </c>
      <c r="G95" s="40">
        <v>386.041</v>
      </c>
      <c r="H95" s="41"/>
      <c r="I95" s="41"/>
      <c r="J95" s="38">
        <f t="shared" ref="J95:J114" si="6">J94+1</f>
        <v>11</v>
      </c>
      <c r="K95" s="40">
        <v>22969.599999999999</v>
      </c>
      <c r="L95" s="40">
        <v>655.54399999999998</v>
      </c>
      <c r="N95" s="23">
        <f t="shared" ref="N95:N114" si="7">N94+1</f>
        <v>11</v>
      </c>
      <c r="O95" s="44">
        <v>41213.839999999997</v>
      </c>
      <c r="P95" s="43">
        <v>275.274</v>
      </c>
    </row>
    <row r="96" spans="1:16" x14ac:dyDescent="0.25">
      <c r="A96" s="23">
        <f t="shared" si="4"/>
        <v>12</v>
      </c>
      <c r="B96" s="35">
        <v>12868.1</v>
      </c>
      <c r="C96" s="35">
        <v>373.76799999999997</v>
      </c>
      <c r="E96" s="23">
        <f t="shared" si="5"/>
        <v>12</v>
      </c>
      <c r="F96" s="42">
        <v>16051.87</v>
      </c>
      <c r="G96" s="42">
        <v>382.02199999999999</v>
      </c>
      <c r="H96" s="41"/>
      <c r="I96" s="41"/>
      <c r="J96" s="38">
        <f t="shared" si="6"/>
        <v>12</v>
      </c>
      <c r="K96" s="42">
        <v>30838.47</v>
      </c>
      <c r="L96" s="42">
        <v>547.89</v>
      </c>
      <c r="N96" s="23">
        <f t="shared" si="7"/>
        <v>12</v>
      </c>
      <c r="O96" s="43">
        <v>0</v>
      </c>
      <c r="P96" s="44">
        <v>999</v>
      </c>
    </row>
    <row r="97" spans="1:16" x14ac:dyDescent="0.25">
      <c r="A97" s="23">
        <f t="shared" si="4"/>
        <v>13</v>
      </c>
      <c r="B97" s="34">
        <v>12868.4</v>
      </c>
      <c r="C97" s="34">
        <v>373.76900000000001</v>
      </c>
      <c r="E97" s="23">
        <f t="shared" si="5"/>
        <v>13</v>
      </c>
      <c r="F97" s="40">
        <v>10848.36</v>
      </c>
      <c r="G97" s="40">
        <v>506.88799999999998</v>
      </c>
      <c r="H97" s="41"/>
      <c r="I97" s="41"/>
      <c r="J97" s="38">
        <f t="shared" si="6"/>
        <v>13</v>
      </c>
      <c r="K97" s="40">
        <v>23884.66</v>
      </c>
      <c r="L97" s="40">
        <v>758.12599999999998</v>
      </c>
      <c r="N97" s="23">
        <f t="shared" si="7"/>
        <v>13</v>
      </c>
      <c r="O97" s="44">
        <v>31403.32</v>
      </c>
      <c r="P97" s="43">
        <v>596.43600000000004</v>
      </c>
    </row>
    <row r="98" spans="1:16" x14ac:dyDescent="0.25">
      <c r="A98" s="23">
        <f t="shared" si="4"/>
        <v>14</v>
      </c>
      <c r="B98" s="35">
        <v>12849.59</v>
      </c>
      <c r="C98" s="35">
        <v>373.95299999999997</v>
      </c>
      <c r="E98" s="23">
        <f t="shared" si="5"/>
        <v>14</v>
      </c>
      <c r="F98" s="42">
        <v>15751.84</v>
      </c>
      <c r="G98" s="42">
        <v>512.85</v>
      </c>
      <c r="H98" s="41"/>
      <c r="I98" s="41"/>
      <c r="J98" s="38">
        <f t="shared" si="6"/>
        <v>14</v>
      </c>
      <c r="K98" s="42">
        <v>26380</v>
      </c>
      <c r="L98" s="42">
        <v>310.28300000000002</v>
      </c>
      <c r="N98" s="23">
        <f t="shared" si="7"/>
        <v>14</v>
      </c>
      <c r="O98" s="43">
        <v>3722.35</v>
      </c>
      <c r="P98" s="44">
        <v>368.38200000000001</v>
      </c>
    </row>
    <row r="99" spans="1:16" x14ac:dyDescent="0.25">
      <c r="A99" s="23">
        <f t="shared" si="4"/>
        <v>15</v>
      </c>
      <c r="B99" s="34">
        <v>12874.46</v>
      </c>
      <c r="C99" s="34">
        <v>383.91</v>
      </c>
      <c r="E99" s="23">
        <f t="shared" si="5"/>
        <v>15</v>
      </c>
      <c r="F99" s="40">
        <v>16042.86</v>
      </c>
      <c r="G99" s="40">
        <v>364.678</v>
      </c>
      <c r="H99" s="41"/>
      <c r="I99" s="41"/>
      <c r="J99" s="38">
        <f t="shared" si="6"/>
        <v>15</v>
      </c>
      <c r="K99" s="40">
        <v>30662.5</v>
      </c>
      <c r="L99" s="40">
        <v>296.07</v>
      </c>
      <c r="N99" s="23">
        <f t="shared" si="7"/>
        <v>15</v>
      </c>
      <c r="O99" s="44">
        <v>41753.449999999997</v>
      </c>
      <c r="P99" s="43">
        <v>319.61700000000002</v>
      </c>
    </row>
    <row r="100" spans="1:16" x14ac:dyDescent="0.25">
      <c r="A100" s="23">
        <f t="shared" si="4"/>
        <v>16</v>
      </c>
      <c r="B100" s="35">
        <v>12873.22</v>
      </c>
      <c r="C100" s="35">
        <v>381.67099999999999</v>
      </c>
      <c r="E100" s="23">
        <f t="shared" si="5"/>
        <v>16</v>
      </c>
      <c r="F100" s="42">
        <v>16023.25</v>
      </c>
      <c r="G100" s="42">
        <v>365.72699999999998</v>
      </c>
      <c r="H100" s="41"/>
      <c r="I100" s="41"/>
      <c r="J100" s="38">
        <f t="shared" si="6"/>
        <v>16</v>
      </c>
      <c r="K100" s="42">
        <v>29860.94</v>
      </c>
      <c r="L100" s="42">
        <v>308.92700000000002</v>
      </c>
      <c r="N100" s="23">
        <f t="shared" si="7"/>
        <v>16</v>
      </c>
      <c r="O100" s="43">
        <v>42584.76</v>
      </c>
      <c r="P100" s="44">
        <v>315.26400000000001</v>
      </c>
    </row>
    <row r="101" spans="1:16" x14ac:dyDescent="0.25">
      <c r="A101" s="23">
        <f t="shared" si="4"/>
        <v>17</v>
      </c>
      <c r="B101" s="34">
        <v>12853.13</v>
      </c>
      <c r="C101" s="34">
        <v>380.57299999999998</v>
      </c>
      <c r="E101" s="23">
        <f t="shared" si="5"/>
        <v>17</v>
      </c>
      <c r="F101" s="40">
        <v>16062.63</v>
      </c>
      <c r="G101" s="40">
        <v>376.01400000000001</v>
      </c>
      <c r="H101" s="41"/>
      <c r="I101" s="41"/>
      <c r="J101" s="38">
        <f t="shared" si="6"/>
        <v>17</v>
      </c>
      <c r="K101" s="40">
        <v>21351.31</v>
      </c>
      <c r="L101" s="40">
        <v>351.62400000000002</v>
      </c>
      <c r="N101" s="23">
        <f t="shared" si="7"/>
        <v>17</v>
      </c>
      <c r="O101" s="44">
        <v>43015.86</v>
      </c>
      <c r="P101" s="43">
        <v>297.654</v>
      </c>
    </row>
    <row r="102" spans="1:16" x14ac:dyDescent="0.25">
      <c r="A102" s="23">
        <f t="shared" si="4"/>
        <v>18</v>
      </c>
      <c r="B102" s="35">
        <v>12837.91</v>
      </c>
      <c r="C102" s="35">
        <v>381.44</v>
      </c>
      <c r="E102" s="23">
        <f t="shared" si="5"/>
        <v>18</v>
      </c>
      <c r="F102" s="42">
        <v>16020.26</v>
      </c>
      <c r="G102" s="42">
        <v>379.67200000000003</v>
      </c>
      <c r="H102" s="41"/>
      <c r="I102" s="41"/>
      <c r="J102" s="38">
        <f t="shared" si="6"/>
        <v>18</v>
      </c>
      <c r="K102" s="42">
        <v>22974.86</v>
      </c>
      <c r="L102" s="42">
        <v>414.11200000000002</v>
      </c>
      <c r="N102" s="23">
        <f t="shared" si="7"/>
        <v>18</v>
      </c>
      <c r="O102" s="43">
        <v>41578.15</v>
      </c>
      <c r="P102" s="44">
        <v>316.27300000000002</v>
      </c>
    </row>
    <row r="103" spans="1:16" x14ac:dyDescent="0.25">
      <c r="A103" s="23">
        <f t="shared" si="4"/>
        <v>19</v>
      </c>
      <c r="B103" s="34">
        <v>12859.47</v>
      </c>
      <c r="C103" s="34">
        <v>382.101</v>
      </c>
      <c r="E103" s="23">
        <f t="shared" si="5"/>
        <v>19</v>
      </c>
      <c r="F103" s="40">
        <v>0</v>
      </c>
      <c r="G103" s="40">
        <v>999</v>
      </c>
      <c r="H103" s="41"/>
      <c r="I103" s="41"/>
      <c r="J103" s="38">
        <f t="shared" si="6"/>
        <v>19</v>
      </c>
      <c r="K103" s="40">
        <v>30335.82</v>
      </c>
      <c r="L103" s="40">
        <v>313.238</v>
      </c>
      <c r="N103" s="23">
        <f t="shared" si="7"/>
        <v>19</v>
      </c>
      <c r="O103" s="44">
        <v>41929.71</v>
      </c>
      <c r="P103" s="43">
        <v>314.49700000000001</v>
      </c>
    </row>
    <row r="104" spans="1:16" x14ac:dyDescent="0.25">
      <c r="A104" s="23">
        <f t="shared" si="4"/>
        <v>20</v>
      </c>
      <c r="B104" s="35">
        <v>12861.7</v>
      </c>
      <c r="C104" s="35">
        <v>378.185</v>
      </c>
      <c r="E104" s="23">
        <f t="shared" si="5"/>
        <v>20</v>
      </c>
      <c r="F104" s="42">
        <v>0</v>
      </c>
      <c r="G104" s="42">
        <v>999</v>
      </c>
      <c r="H104" s="41"/>
      <c r="I104" s="41"/>
      <c r="J104" s="38">
        <f t="shared" si="6"/>
        <v>20</v>
      </c>
      <c r="K104" s="42">
        <v>15789.52</v>
      </c>
      <c r="L104" s="42">
        <v>466.10199999999998</v>
      </c>
      <c r="N104" s="23">
        <f t="shared" si="7"/>
        <v>20</v>
      </c>
      <c r="O104" s="43">
        <v>27677.96</v>
      </c>
      <c r="P104" s="44">
        <v>456.32299999999998</v>
      </c>
    </row>
    <row r="105" spans="1:16" x14ac:dyDescent="0.25">
      <c r="A105" s="23">
        <f t="shared" si="4"/>
        <v>21</v>
      </c>
      <c r="B105" s="34">
        <v>12861.91</v>
      </c>
      <c r="C105" s="34">
        <v>378.20699999999999</v>
      </c>
      <c r="E105" s="23">
        <f t="shared" si="5"/>
        <v>21</v>
      </c>
      <c r="F105" s="40">
        <v>0</v>
      </c>
      <c r="G105" s="40">
        <v>999</v>
      </c>
      <c r="H105" s="41"/>
      <c r="I105" s="41"/>
      <c r="J105" s="38">
        <f t="shared" si="6"/>
        <v>21</v>
      </c>
      <c r="K105" s="40">
        <v>19153.240000000002</v>
      </c>
      <c r="L105" s="40">
        <v>210.227</v>
      </c>
      <c r="N105" s="23">
        <f t="shared" si="7"/>
        <v>21</v>
      </c>
      <c r="O105" s="44">
        <v>0</v>
      </c>
      <c r="P105" s="43">
        <v>999</v>
      </c>
    </row>
    <row r="106" spans="1:16" x14ac:dyDescent="0.25">
      <c r="A106" s="23">
        <f t="shared" si="4"/>
        <v>22</v>
      </c>
      <c r="B106" s="35">
        <v>12861.92</v>
      </c>
      <c r="C106" s="35">
        <v>378.20800000000003</v>
      </c>
      <c r="E106" s="23">
        <f t="shared" si="5"/>
        <v>22</v>
      </c>
      <c r="F106" s="42">
        <v>10842.5</v>
      </c>
      <c r="G106" s="42">
        <v>498.27600000000001</v>
      </c>
      <c r="H106" s="41"/>
      <c r="I106" s="41"/>
      <c r="J106" s="38">
        <f t="shared" si="6"/>
        <v>22</v>
      </c>
      <c r="K106" s="42">
        <v>24518.53</v>
      </c>
      <c r="L106" s="42">
        <v>769.92600000000004</v>
      </c>
      <c r="N106" s="23">
        <f t="shared" si="7"/>
        <v>22</v>
      </c>
      <c r="O106" s="43">
        <v>30659.16</v>
      </c>
      <c r="P106" s="44">
        <v>837.56700000000001</v>
      </c>
    </row>
    <row r="107" spans="1:16" x14ac:dyDescent="0.25">
      <c r="A107" s="23">
        <f t="shared" si="4"/>
        <v>23</v>
      </c>
      <c r="B107" s="34">
        <v>12856.5</v>
      </c>
      <c r="C107" s="34">
        <v>379.95400000000001</v>
      </c>
      <c r="E107" s="23">
        <f t="shared" si="5"/>
        <v>23</v>
      </c>
      <c r="F107" s="40">
        <v>16082</v>
      </c>
      <c r="G107" s="40">
        <v>376.29700000000003</v>
      </c>
      <c r="H107" s="41"/>
      <c r="I107" s="41"/>
      <c r="J107" s="38">
        <f t="shared" si="6"/>
        <v>23</v>
      </c>
      <c r="K107" s="40">
        <v>23306.44</v>
      </c>
      <c r="L107" s="40">
        <v>487.84</v>
      </c>
      <c r="N107" s="23">
        <f t="shared" si="7"/>
        <v>23</v>
      </c>
      <c r="O107" s="44">
        <v>7598.85</v>
      </c>
      <c r="P107" s="43">
        <v>837.97400000000005</v>
      </c>
    </row>
    <row r="108" spans="1:16" x14ac:dyDescent="0.25">
      <c r="A108" s="23">
        <f t="shared" si="4"/>
        <v>24</v>
      </c>
      <c r="B108" s="35">
        <v>12868.42</v>
      </c>
      <c r="C108" s="35">
        <v>390.28500000000003</v>
      </c>
      <c r="E108" s="23">
        <f t="shared" si="5"/>
        <v>24</v>
      </c>
      <c r="F108" s="42">
        <v>0</v>
      </c>
      <c r="G108" s="42">
        <v>999</v>
      </c>
      <c r="H108" s="41"/>
      <c r="I108" s="41"/>
      <c r="J108" s="38">
        <f t="shared" si="6"/>
        <v>24</v>
      </c>
      <c r="K108" s="42">
        <v>18900.849999999999</v>
      </c>
      <c r="L108" s="42">
        <v>1087.8399999999999</v>
      </c>
      <c r="N108" s="23">
        <f t="shared" si="7"/>
        <v>24</v>
      </c>
      <c r="O108" s="43">
        <v>28733.3</v>
      </c>
      <c r="P108" s="44">
        <v>1028.4100000000001</v>
      </c>
    </row>
    <row r="109" spans="1:16" x14ac:dyDescent="0.25">
      <c r="A109" s="23">
        <f t="shared" si="4"/>
        <v>25</v>
      </c>
      <c r="B109" s="34">
        <v>12866.77</v>
      </c>
      <c r="C109" s="34">
        <v>379.28</v>
      </c>
      <c r="E109" s="23">
        <f t="shared" si="5"/>
        <v>25</v>
      </c>
      <c r="F109" s="40">
        <v>0</v>
      </c>
      <c r="G109" s="40">
        <v>999</v>
      </c>
      <c r="H109" s="41"/>
      <c r="I109" s="41"/>
      <c r="J109" s="38">
        <f t="shared" si="6"/>
        <v>25</v>
      </c>
      <c r="K109" s="40">
        <v>29035.9</v>
      </c>
      <c r="L109" s="40">
        <v>563.51900000000001</v>
      </c>
      <c r="N109" s="23">
        <f t="shared" si="7"/>
        <v>25</v>
      </c>
      <c r="O109" s="44">
        <v>32709.4</v>
      </c>
      <c r="P109" s="43">
        <v>808.68899999999996</v>
      </c>
    </row>
    <row r="110" spans="1:16" x14ac:dyDescent="0.25">
      <c r="A110" s="23">
        <f t="shared" si="4"/>
        <v>26</v>
      </c>
      <c r="B110" s="35">
        <v>12866.2</v>
      </c>
      <c r="C110" s="35">
        <v>373.096</v>
      </c>
      <c r="E110" s="23">
        <f t="shared" si="5"/>
        <v>26</v>
      </c>
      <c r="F110" s="42">
        <v>16048.48</v>
      </c>
      <c r="G110" s="42">
        <v>374.92700000000002</v>
      </c>
      <c r="H110" s="41"/>
      <c r="I110" s="41"/>
      <c r="J110" s="38">
        <f t="shared" si="6"/>
        <v>26</v>
      </c>
      <c r="K110" s="42">
        <v>24753.439999999999</v>
      </c>
      <c r="L110" s="42">
        <v>754.798</v>
      </c>
      <c r="N110" s="23">
        <f t="shared" si="7"/>
        <v>26</v>
      </c>
      <c r="O110" s="43">
        <v>33271.480000000003</v>
      </c>
      <c r="P110" s="44">
        <v>863.56600000000003</v>
      </c>
    </row>
    <row r="111" spans="1:16" x14ac:dyDescent="0.25">
      <c r="A111" s="23">
        <f t="shared" si="4"/>
        <v>27</v>
      </c>
      <c r="B111" s="34">
        <v>12862.21</v>
      </c>
      <c r="C111" s="34">
        <v>377.87599999999998</v>
      </c>
      <c r="E111" s="23">
        <f t="shared" si="5"/>
        <v>27</v>
      </c>
      <c r="F111" s="40">
        <v>0</v>
      </c>
      <c r="G111" s="40">
        <v>999</v>
      </c>
      <c r="H111" s="41"/>
      <c r="I111" s="41"/>
      <c r="J111" s="38">
        <f t="shared" si="6"/>
        <v>27</v>
      </c>
      <c r="K111" s="40">
        <v>32549.06</v>
      </c>
      <c r="L111" s="40">
        <v>371.04</v>
      </c>
      <c r="N111" s="23">
        <f t="shared" si="7"/>
        <v>27</v>
      </c>
      <c r="O111" s="44">
        <v>44230.45</v>
      </c>
      <c r="P111" s="43">
        <v>357.315</v>
      </c>
    </row>
    <row r="112" spans="1:16" x14ac:dyDescent="0.25">
      <c r="A112" s="23">
        <f t="shared" si="4"/>
        <v>28</v>
      </c>
      <c r="B112" s="35">
        <v>12651.12</v>
      </c>
      <c r="C112" s="35">
        <v>382.702</v>
      </c>
      <c r="E112" s="23">
        <f t="shared" si="5"/>
        <v>28</v>
      </c>
      <c r="F112" s="42">
        <v>16052.19</v>
      </c>
      <c r="G112" s="42">
        <v>375.87599999999998</v>
      </c>
      <c r="H112" s="41"/>
      <c r="I112" s="41"/>
      <c r="J112" s="38">
        <f t="shared" si="6"/>
        <v>28</v>
      </c>
      <c r="K112" s="42">
        <v>24222.51</v>
      </c>
      <c r="L112" s="42">
        <v>592.40200000000004</v>
      </c>
      <c r="N112" s="23">
        <f t="shared" si="7"/>
        <v>28</v>
      </c>
      <c r="O112" s="43">
        <v>29644.62</v>
      </c>
      <c r="P112" s="44">
        <v>666.678</v>
      </c>
    </row>
    <row r="113" spans="1:16" x14ac:dyDescent="0.25">
      <c r="A113" s="23">
        <f t="shared" si="4"/>
        <v>29</v>
      </c>
      <c r="B113" s="34">
        <v>12856.81</v>
      </c>
      <c r="C113" s="34">
        <v>382.90600000000001</v>
      </c>
      <c r="E113" s="23">
        <f t="shared" si="5"/>
        <v>29</v>
      </c>
      <c r="F113" s="40">
        <v>16076.89</v>
      </c>
      <c r="G113" s="40">
        <v>383.21</v>
      </c>
      <c r="H113" s="41"/>
      <c r="I113" s="41"/>
      <c r="J113" s="38">
        <f t="shared" si="6"/>
        <v>29</v>
      </c>
      <c r="K113" s="40">
        <v>21944.22</v>
      </c>
      <c r="L113" s="40">
        <v>489.69200000000001</v>
      </c>
      <c r="N113" s="23">
        <f t="shared" si="7"/>
        <v>29</v>
      </c>
      <c r="O113" s="44">
        <v>45771.47</v>
      </c>
      <c r="P113" s="43">
        <v>322.572</v>
      </c>
    </row>
    <row r="114" spans="1:16" x14ac:dyDescent="0.25">
      <c r="A114" s="23">
        <f t="shared" si="4"/>
        <v>30</v>
      </c>
      <c r="B114" s="35">
        <v>12855.69</v>
      </c>
      <c r="C114" s="35">
        <v>381.51600000000002</v>
      </c>
      <c r="E114" s="23">
        <f t="shared" si="5"/>
        <v>30</v>
      </c>
      <c r="F114" s="42">
        <v>15988.19</v>
      </c>
      <c r="G114" s="42">
        <v>350.113</v>
      </c>
      <c r="H114" s="41"/>
      <c r="I114" s="41"/>
      <c r="J114" s="38">
        <f t="shared" si="6"/>
        <v>30</v>
      </c>
      <c r="K114" s="42">
        <v>33224.019999999997</v>
      </c>
      <c r="L114" s="42">
        <v>332.16800000000001</v>
      </c>
      <c r="N114" s="23">
        <f t="shared" si="7"/>
        <v>30</v>
      </c>
      <c r="O114" s="43">
        <v>46353.68</v>
      </c>
      <c r="P114" s="44">
        <v>345.84800000000001</v>
      </c>
    </row>
    <row r="115" spans="1:16" x14ac:dyDescent="0.25">
      <c r="A115" s="28" t="s">
        <v>25</v>
      </c>
      <c r="B115" s="29">
        <f>AVERAGE(B93:B114)</f>
        <v>12851.667272727274</v>
      </c>
      <c r="C115" s="29">
        <f>AVERAGE(C93:C114)</f>
        <v>379.35663636363637</v>
      </c>
      <c r="E115" s="28" t="s">
        <v>25</v>
      </c>
      <c r="F115" s="29">
        <f>AVERAGE(F93:F114)</f>
        <v>13554.46681818182</v>
      </c>
      <c r="G115" s="29">
        <f>AVERAGE(G93:G114)</f>
        <v>551.57422727272717</v>
      </c>
      <c r="J115" s="28" t="s">
        <v>25</v>
      </c>
      <c r="K115" s="29">
        <f>AVERAGE(K93:K114)</f>
        <v>25291.022727272732</v>
      </c>
      <c r="L115" s="29">
        <f>AVERAGE(L93:L114)</f>
        <v>504.22450000000021</v>
      </c>
      <c r="N115" s="28" t="s">
        <v>25</v>
      </c>
      <c r="O115" s="29">
        <f>AVERAGE(O93:O114)</f>
        <v>30916.856363636361</v>
      </c>
      <c r="P115" s="29">
        <f>AVERAGE(P93:P114)</f>
        <v>562.98340909090928</v>
      </c>
    </row>
    <row r="116" spans="1:16" x14ac:dyDescent="0.25">
      <c r="A116" s="28" t="s">
        <v>26</v>
      </c>
      <c r="B116" s="29">
        <f>AVEDEV(B93:B114)</f>
        <v>19.671074380164018</v>
      </c>
      <c r="C116" s="29">
        <f>AVEDEV(C93:C114)</f>
        <v>3.0446942148760403</v>
      </c>
      <c r="E116" s="28" t="s">
        <v>26</v>
      </c>
      <c r="F116" s="29">
        <f>AVEDEV(F93:F114)</f>
        <v>7885.8976859504146</v>
      </c>
      <c r="G116" s="29">
        <f>AVEDEV(G93:G114)</f>
        <v>244.05042148760324</v>
      </c>
      <c r="J116" s="28" t="s">
        <v>26</v>
      </c>
      <c r="K116" s="29">
        <f>AVEDEV(K93:K114)</f>
        <v>3790.0559504132248</v>
      </c>
      <c r="L116" s="29">
        <f>AVEDEV(L93:L114)</f>
        <v>172.00377272727275</v>
      </c>
      <c r="N116" s="28" t="s">
        <v>26</v>
      </c>
      <c r="O116" s="29">
        <f>AVEDEV(O93:O114)</f>
        <v>10845.328264462809</v>
      </c>
      <c r="P116" s="29">
        <f>AVEDEV(P93:P114)</f>
        <v>245.0849008264463</v>
      </c>
    </row>
    <row r="118" spans="1:16" x14ac:dyDescent="0.25">
      <c r="A118" s="57" t="s">
        <v>30</v>
      </c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</row>
    <row r="119" spans="1:16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</row>
    <row r="120" spans="1:16" x14ac:dyDescent="0.25">
      <c r="F120" s="20"/>
    </row>
    <row r="166" spans="1:15" x14ac:dyDescent="0.25">
      <c r="A166" s="57" t="s">
        <v>31</v>
      </c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</row>
    <row r="167" spans="1:15" x14ac:dyDescent="0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</row>
    <row r="229" spans="5:7" ht="15.75" thickBot="1" x14ac:dyDescent="0.3"/>
    <row r="230" spans="5:7" ht="15.75" thickBot="1" x14ac:dyDescent="0.3">
      <c r="E230" s="60"/>
      <c r="F230" s="60">
        <v>781883.06</v>
      </c>
      <c r="G230">
        <v>100</v>
      </c>
    </row>
    <row r="231" spans="5:7" ht="15.75" thickBot="1" x14ac:dyDescent="0.3">
      <c r="F231" s="60">
        <v>10900.48</v>
      </c>
      <c r="G231" t="s">
        <v>32</v>
      </c>
    </row>
    <row r="233" spans="5:7" x14ac:dyDescent="0.25">
      <c r="E233">
        <f>F231-F230</f>
        <v>-770982.58000000007</v>
      </c>
    </row>
  </sheetData>
  <mergeCells count="15">
    <mergeCell ref="A88:P88"/>
    <mergeCell ref="A118:O119"/>
    <mergeCell ref="A166:O167"/>
    <mergeCell ref="A89:G90"/>
    <mergeCell ref="J89:P90"/>
    <mergeCell ref="A91:C91"/>
    <mergeCell ref="E91:G91"/>
    <mergeCell ref="J91:L91"/>
    <mergeCell ref="N91:P91"/>
    <mergeCell ref="A5:C5"/>
    <mergeCell ref="E5:G5"/>
    <mergeCell ref="A3:G4"/>
    <mergeCell ref="J3:P4"/>
    <mergeCell ref="J5:L5"/>
    <mergeCell ref="N5:P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CD3C-AAC8-4063-8087-398117664499}">
  <dimension ref="A1:Q34"/>
  <sheetViews>
    <sheetView workbookViewId="0">
      <selection activeCell="I23" sqref="I23"/>
    </sheetView>
  </sheetViews>
  <sheetFormatPr defaultRowHeight="15" x14ac:dyDescent="0.25"/>
  <cols>
    <col min="1" max="1" width="15" bestFit="1" customWidth="1"/>
    <col min="2" max="2" width="12" bestFit="1" customWidth="1"/>
    <col min="5" max="5" width="15" bestFit="1" customWidth="1"/>
    <col min="6" max="6" width="12" bestFit="1" customWidth="1"/>
    <col min="7" max="7" width="10" bestFit="1" customWidth="1"/>
    <col min="11" max="11" width="14.7109375" bestFit="1" customWidth="1"/>
    <col min="12" max="12" width="12.28515625" bestFit="1" customWidth="1"/>
    <col min="13" max="13" width="9.85546875" bestFit="1" customWidth="1"/>
    <col min="15" max="15" width="14.7109375" bestFit="1" customWidth="1"/>
    <col min="16" max="16" width="12.28515625" bestFit="1" customWidth="1"/>
    <col min="17" max="17" width="9.855468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</row>
    <row r="2" spans="1:17" x14ac:dyDescent="0.25">
      <c r="A2" s="58" t="s">
        <v>22</v>
      </c>
      <c r="B2" s="58"/>
      <c r="C2" s="58"/>
      <c r="D2" s="58"/>
      <c r="E2" s="58"/>
      <c r="F2" s="58"/>
      <c r="G2" s="58"/>
      <c r="H2" s="1"/>
      <c r="K2" s="58" t="s">
        <v>27</v>
      </c>
      <c r="L2" s="58"/>
      <c r="M2" s="58"/>
      <c r="N2" s="58"/>
      <c r="O2" s="58"/>
      <c r="P2" s="58"/>
      <c r="Q2" s="58"/>
    </row>
    <row r="3" spans="1:17" x14ac:dyDescent="0.25">
      <c r="A3" s="58"/>
      <c r="B3" s="58"/>
      <c r="C3" s="58"/>
      <c r="D3" s="58"/>
      <c r="E3" s="58"/>
      <c r="F3" s="58"/>
      <c r="G3" s="58"/>
      <c r="H3" s="1"/>
      <c r="K3" s="58"/>
      <c r="L3" s="58"/>
      <c r="M3" s="58"/>
      <c r="N3" s="58"/>
      <c r="O3" s="58"/>
      <c r="P3" s="58"/>
      <c r="Q3" s="58"/>
    </row>
    <row r="4" spans="1:17" x14ac:dyDescent="0.25">
      <c r="A4" s="59" t="s">
        <v>4</v>
      </c>
      <c r="B4" s="59"/>
      <c r="C4" s="59"/>
      <c r="D4" s="1"/>
      <c r="E4" s="59" t="s">
        <v>5</v>
      </c>
      <c r="F4" s="59"/>
      <c r="G4" s="59"/>
      <c r="H4" s="1"/>
      <c r="K4" s="59" t="s">
        <v>4</v>
      </c>
      <c r="L4" s="59"/>
      <c r="M4" s="59"/>
      <c r="N4" s="1"/>
      <c r="O4" s="59" t="s">
        <v>5</v>
      </c>
      <c r="P4" s="59"/>
      <c r="Q4" s="59"/>
    </row>
    <row r="5" spans="1:17" x14ac:dyDescent="0.25">
      <c r="A5" s="39" t="s">
        <v>23</v>
      </c>
      <c r="B5" s="39" t="s">
        <v>24</v>
      </c>
      <c r="C5" s="39" t="s">
        <v>8</v>
      </c>
      <c r="D5" s="1"/>
      <c r="E5" s="39" t="s">
        <v>23</v>
      </c>
      <c r="F5" s="39" t="s">
        <v>24</v>
      </c>
      <c r="G5" s="39" t="s">
        <v>8</v>
      </c>
      <c r="H5" s="1"/>
      <c r="K5" s="39" t="s">
        <v>23</v>
      </c>
      <c r="L5" s="39" t="s">
        <v>24</v>
      </c>
      <c r="M5" s="39" t="s">
        <v>8</v>
      </c>
      <c r="N5" s="1"/>
      <c r="O5" s="39" t="s">
        <v>23</v>
      </c>
      <c r="P5" s="39" t="s">
        <v>24</v>
      </c>
      <c r="Q5" s="39" t="s">
        <v>8</v>
      </c>
    </row>
    <row r="6" spans="1:17" x14ac:dyDescent="0.25">
      <c r="A6" s="23">
        <v>9</v>
      </c>
      <c r="B6" s="40">
        <v>1730.9</v>
      </c>
      <c r="C6" s="45">
        <v>18.113499999999998</v>
      </c>
      <c r="D6" s="41"/>
      <c r="E6" s="23">
        <v>9</v>
      </c>
      <c r="F6" s="40">
        <v>2161.9499999999998</v>
      </c>
      <c r="G6" s="40">
        <v>17.947199999999999</v>
      </c>
      <c r="H6" s="1"/>
      <c r="K6" s="23">
        <v>9</v>
      </c>
      <c r="L6" s="40">
        <v>3914.24</v>
      </c>
      <c r="M6" s="40">
        <v>24.148800000000001</v>
      </c>
      <c r="N6" s="41"/>
      <c r="O6" s="23">
        <v>9</v>
      </c>
      <c r="P6" s="40">
        <v>4870.8900000000003</v>
      </c>
      <c r="Q6" s="40">
        <v>22.892800000000001</v>
      </c>
    </row>
    <row r="7" spans="1:17" x14ac:dyDescent="0.25">
      <c r="A7" s="23">
        <f>A6+1</f>
        <v>10</v>
      </c>
      <c r="B7" s="42">
        <v>1747.21</v>
      </c>
      <c r="C7" s="46">
        <v>18.346900000000002</v>
      </c>
      <c r="D7" s="41"/>
      <c r="E7" s="23">
        <f>E6+1</f>
        <v>10</v>
      </c>
      <c r="F7" s="42">
        <v>2206.8000000000002</v>
      </c>
      <c r="G7" s="42">
        <v>17.850899999999999</v>
      </c>
      <c r="H7" s="1"/>
      <c r="K7" s="23">
        <f>K6+1</f>
        <v>10</v>
      </c>
      <c r="L7" s="42">
        <v>3909.97</v>
      </c>
      <c r="M7" s="42">
        <v>23.755299999999998</v>
      </c>
      <c r="N7" s="41"/>
      <c r="O7" s="23">
        <f>O6+1</f>
        <v>10</v>
      </c>
      <c r="P7" s="42">
        <v>4856.99</v>
      </c>
      <c r="Q7" s="42">
        <v>23.189399999999999</v>
      </c>
    </row>
    <row r="8" spans="1:17" x14ac:dyDescent="0.25">
      <c r="A8" s="23">
        <f t="shared" ref="A8:A27" si="0">A7+1</f>
        <v>11</v>
      </c>
      <c r="B8" s="40">
        <v>1743.62</v>
      </c>
      <c r="C8" s="45">
        <v>18.654499999999999</v>
      </c>
      <c r="D8" s="41"/>
      <c r="E8" s="23">
        <f t="shared" ref="E8:E27" si="1">E7+1</f>
        <v>11</v>
      </c>
      <c r="F8" s="40">
        <v>2214.7600000000002</v>
      </c>
      <c r="G8" s="40">
        <v>17.820799999999998</v>
      </c>
      <c r="H8" s="1"/>
      <c r="K8" s="23">
        <f t="shared" ref="K8:K27" si="2">K7+1</f>
        <v>11</v>
      </c>
      <c r="L8" s="40">
        <v>3580.77</v>
      </c>
      <c r="M8" s="40">
        <v>21.907599999999999</v>
      </c>
      <c r="N8" s="41"/>
      <c r="O8" s="23">
        <f t="shared" ref="O8:O27" si="3">O7+1</f>
        <v>11</v>
      </c>
      <c r="P8" s="40">
        <v>4553.05</v>
      </c>
      <c r="Q8" s="40">
        <v>19.558199999999999</v>
      </c>
    </row>
    <row r="9" spans="1:17" x14ac:dyDescent="0.25">
      <c r="A9" s="23">
        <f t="shared" si="0"/>
        <v>12</v>
      </c>
      <c r="B9" s="42">
        <v>1731.04</v>
      </c>
      <c r="C9" s="46">
        <v>18.886900000000001</v>
      </c>
      <c r="D9" s="41"/>
      <c r="E9" s="23">
        <f t="shared" si="1"/>
        <v>12</v>
      </c>
      <c r="F9" s="42">
        <v>2128.31</v>
      </c>
      <c r="G9" s="42">
        <v>17.844999999999999</v>
      </c>
      <c r="H9" s="1"/>
      <c r="K9" s="23">
        <f t="shared" si="2"/>
        <v>12</v>
      </c>
      <c r="L9" s="42">
        <v>4640.7299999999996</v>
      </c>
      <c r="M9" s="42">
        <v>39.0944</v>
      </c>
      <c r="N9" s="41"/>
      <c r="O9" s="23">
        <f t="shared" si="3"/>
        <v>12</v>
      </c>
      <c r="P9" s="42">
        <v>4241.79</v>
      </c>
      <c r="Q9" s="42">
        <v>16.6617</v>
      </c>
    </row>
    <row r="10" spans="1:17" x14ac:dyDescent="0.25">
      <c r="A10" s="23">
        <f t="shared" si="0"/>
        <v>13</v>
      </c>
      <c r="B10" s="40">
        <v>1744.3</v>
      </c>
      <c r="C10" s="45">
        <v>19.6387</v>
      </c>
      <c r="D10" s="41"/>
      <c r="E10" s="23">
        <f t="shared" si="1"/>
        <v>13</v>
      </c>
      <c r="F10" s="40">
        <v>2201.96</v>
      </c>
      <c r="G10" s="40">
        <v>17.838000000000001</v>
      </c>
      <c r="H10" s="1"/>
      <c r="K10" s="23">
        <f t="shared" si="2"/>
        <v>13</v>
      </c>
      <c r="L10" s="40">
        <v>3811.56</v>
      </c>
      <c r="M10" s="40">
        <v>26.0258</v>
      </c>
      <c r="N10" s="41"/>
      <c r="O10" s="23">
        <f t="shared" si="3"/>
        <v>13</v>
      </c>
      <c r="P10" s="40">
        <v>4258.4799999999996</v>
      </c>
      <c r="Q10" s="40">
        <v>17.1828</v>
      </c>
    </row>
    <row r="11" spans="1:17" x14ac:dyDescent="0.25">
      <c r="A11" s="23">
        <f t="shared" si="0"/>
        <v>14</v>
      </c>
      <c r="B11" s="42">
        <v>1727.12</v>
      </c>
      <c r="C11" s="46">
        <v>20.494199999999999</v>
      </c>
      <c r="D11" s="41"/>
      <c r="E11" s="23">
        <f t="shared" si="1"/>
        <v>14</v>
      </c>
      <c r="F11" s="42">
        <v>2191.39</v>
      </c>
      <c r="G11" s="42">
        <v>17.892199999999999</v>
      </c>
      <c r="H11" s="1"/>
      <c r="K11" s="23">
        <f t="shared" si="2"/>
        <v>14</v>
      </c>
      <c r="L11" s="42">
        <v>4235.29</v>
      </c>
      <c r="M11" s="42">
        <v>16.781099999999999</v>
      </c>
      <c r="N11" s="41"/>
      <c r="O11" s="23">
        <f t="shared" si="3"/>
        <v>14</v>
      </c>
      <c r="P11" s="42">
        <v>4235.29</v>
      </c>
      <c r="Q11" s="42">
        <v>16.781099999999999</v>
      </c>
    </row>
    <row r="12" spans="1:17" x14ac:dyDescent="0.25">
      <c r="A12" s="23">
        <f t="shared" si="0"/>
        <v>15</v>
      </c>
      <c r="B12" s="40">
        <v>1724.26</v>
      </c>
      <c r="C12" s="45">
        <v>20.556999999999999</v>
      </c>
      <c r="D12" s="41"/>
      <c r="E12" s="23">
        <f t="shared" si="1"/>
        <v>15</v>
      </c>
      <c r="F12" s="40">
        <v>2164.37</v>
      </c>
      <c r="G12" s="40">
        <v>17.9343</v>
      </c>
      <c r="H12" s="1"/>
      <c r="K12" s="23">
        <f t="shared" si="2"/>
        <v>15</v>
      </c>
      <c r="L12" s="40">
        <v>20475.2</v>
      </c>
      <c r="M12" s="40">
        <v>847.47699999999998</v>
      </c>
      <c r="N12" s="41"/>
      <c r="O12" s="23">
        <f t="shared" si="3"/>
        <v>15</v>
      </c>
      <c r="P12" s="40">
        <v>28436.03</v>
      </c>
      <c r="Q12" s="40">
        <v>711.00400000000002</v>
      </c>
    </row>
    <row r="13" spans="1:17" x14ac:dyDescent="0.25">
      <c r="A13" s="23">
        <f t="shared" si="0"/>
        <v>16</v>
      </c>
      <c r="B13" s="42">
        <v>1736.51</v>
      </c>
      <c r="C13" s="46">
        <v>21.340599999999998</v>
      </c>
      <c r="D13" s="41"/>
      <c r="E13" s="23">
        <f t="shared" si="1"/>
        <v>16</v>
      </c>
      <c r="F13" s="42">
        <v>2200.15</v>
      </c>
      <c r="G13" s="42">
        <v>17.856100000000001</v>
      </c>
      <c r="H13" s="1"/>
      <c r="K13" s="23">
        <f t="shared" si="2"/>
        <v>16</v>
      </c>
      <c r="L13" s="42">
        <v>20598.57</v>
      </c>
      <c r="M13" s="42">
        <v>832.61199999999997</v>
      </c>
      <c r="N13" s="41"/>
      <c r="O13" s="23">
        <f t="shared" si="3"/>
        <v>16</v>
      </c>
      <c r="P13" s="42">
        <v>28364.54</v>
      </c>
      <c r="Q13" s="42">
        <v>712.83299999999997</v>
      </c>
    </row>
    <row r="14" spans="1:17" x14ac:dyDescent="0.25">
      <c r="A14" s="23">
        <f t="shared" si="0"/>
        <v>17</v>
      </c>
      <c r="B14" s="40">
        <v>1750.19</v>
      </c>
      <c r="C14" s="45">
        <v>21.589400000000001</v>
      </c>
      <c r="D14" s="41"/>
      <c r="E14" s="23">
        <f t="shared" si="1"/>
        <v>17</v>
      </c>
      <c r="F14" s="40">
        <v>2197.86</v>
      </c>
      <c r="G14" s="40">
        <v>17.885100000000001</v>
      </c>
      <c r="H14" s="1"/>
      <c r="K14" s="23">
        <f t="shared" si="2"/>
        <v>17</v>
      </c>
      <c r="L14" s="40">
        <v>20110.48</v>
      </c>
      <c r="M14" s="40">
        <v>871.10799999999995</v>
      </c>
      <c r="N14" s="41"/>
      <c r="O14" s="23">
        <f t="shared" si="3"/>
        <v>17</v>
      </c>
      <c r="P14" s="40">
        <v>28346.400000000001</v>
      </c>
      <c r="Q14" s="40">
        <v>712.22199999999998</v>
      </c>
    </row>
    <row r="15" spans="1:17" x14ac:dyDescent="0.25">
      <c r="A15" s="23">
        <f t="shared" si="0"/>
        <v>18</v>
      </c>
      <c r="B15" s="42">
        <v>1813.57</v>
      </c>
      <c r="C15" s="46">
        <v>29.792899999999999</v>
      </c>
      <c r="D15" s="41"/>
      <c r="E15" s="23">
        <f t="shared" si="1"/>
        <v>18</v>
      </c>
      <c r="F15" s="42">
        <v>2211.8200000000002</v>
      </c>
      <c r="G15" s="42">
        <v>17.874600000000001</v>
      </c>
      <c r="H15" s="1"/>
      <c r="K15" s="23">
        <f t="shared" si="2"/>
        <v>18</v>
      </c>
      <c r="L15" s="42">
        <v>2923.67</v>
      </c>
      <c r="M15" s="42">
        <v>17.416699999999999</v>
      </c>
      <c r="N15" s="41"/>
      <c r="O15" s="23">
        <f t="shared" si="3"/>
        <v>18</v>
      </c>
      <c r="P15" s="42">
        <v>3877.61</v>
      </c>
      <c r="Q15" s="42">
        <v>13.749599999999999</v>
      </c>
    </row>
    <row r="16" spans="1:17" x14ac:dyDescent="0.25">
      <c r="A16" s="23">
        <f t="shared" si="0"/>
        <v>19</v>
      </c>
      <c r="B16" s="40">
        <v>1820.52</v>
      </c>
      <c r="C16" s="45">
        <v>45.331000000000003</v>
      </c>
      <c r="D16" s="41"/>
      <c r="E16" s="23">
        <f t="shared" si="1"/>
        <v>19</v>
      </c>
      <c r="F16" s="40">
        <v>2214.37</v>
      </c>
      <c r="G16" s="40">
        <v>17.891200000000001</v>
      </c>
      <c r="H16" s="1"/>
      <c r="K16" s="23">
        <f t="shared" si="2"/>
        <v>19</v>
      </c>
      <c r="L16" s="40">
        <v>3878.43</v>
      </c>
      <c r="M16" s="40">
        <v>32.629199999999997</v>
      </c>
      <c r="N16" s="41"/>
      <c r="O16" s="23">
        <f t="shared" si="3"/>
        <v>19</v>
      </c>
      <c r="P16" s="40">
        <v>3849.04</v>
      </c>
      <c r="Q16" s="40">
        <v>13.704800000000001</v>
      </c>
    </row>
    <row r="17" spans="1:17" x14ac:dyDescent="0.25">
      <c r="A17" s="23">
        <f t="shared" si="0"/>
        <v>20</v>
      </c>
      <c r="B17" s="42">
        <v>1748.19</v>
      </c>
      <c r="C17" s="46">
        <v>24.061299999999999</v>
      </c>
      <c r="D17" s="41"/>
      <c r="E17" s="23">
        <f t="shared" si="1"/>
        <v>20</v>
      </c>
      <c r="F17" s="42">
        <v>2200.0300000000002</v>
      </c>
      <c r="G17" s="42">
        <v>17.933399999999999</v>
      </c>
      <c r="H17" s="1"/>
      <c r="K17" s="23">
        <f t="shared" si="2"/>
        <v>20</v>
      </c>
      <c r="L17" s="42">
        <v>3530.95</v>
      </c>
      <c r="M17" s="42">
        <v>28.813700000000001</v>
      </c>
      <c r="N17" s="41"/>
      <c r="O17" s="23">
        <f t="shared" si="3"/>
        <v>20</v>
      </c>
      <c r="P17" s="42">
        <v>4271.8</v>
      </c>
      <c r="Q17" s="42">
        <v>16.654900000000001</v>
      </c>
    </row>
    <row r="18" spans="1:17" x14ac:dyDescent="0.25">
      <c r="A18" s="23">
        <f t="shared" si="0"/>
        <v>21</v>
      </c>
      <c r="B18" s="40">
        <v>1753.62</v>
      </c>
      <c r="C18" s="45">
        <v>25.7164</v>
      </c>
      <c r="D18" s="41"/>
      <c r="E18" s="23">
        <f t="shared" si="1"/>
        <v>21</v>
      </c>
      <c r="F18" s="40">
        <v>2185.13</v>
      </c>
      <c r="G18" s="40">
        <v>17.952500000000001</v>
      </c>
      <c r="H18" s="1"/>
      <c r="K18" s="23">
        <f t="shared" si="2"/>
        <v>21</v>
      </c>
      <c r="L18" s="40">
        <v>3198.02</v>
      </c>
      <c r="M18" s="40">
        <v>25.604099999999999</v>
      </c>
      <c r="N18" s="41"/>
      <c r="O18" s="23">
        <f t="shared" si="3"/>
        <v>21</v>
      </c>
      <c r="P18" s="40">
        <v>4568.2299999999996</v>
      </c>
      <c r="Q18" s="40">
        <v>19.227399999999999</v>
      </c>
    </row>
    <row r="19" spans="1:17" x14ac:dyDescent="0.25">
      <c r="A19" s="23">
        <f t="shared" si="0"/>
        <v>22</v>
      </c>
      <c r="B19" s="42">
        <v>1739.56</v>
      </c>
      <c r="C19" s="46">
        <v>30.1967</v>
      </c>
      <c r="D19" s="41"/>
      <c r="E19" s="23">
        <f t="shared" si="1"/>
        <v>22</v>
      </c>
      <c r="F19" s="42">
        <v>2159.33</v>
      </c>
      <c r="G19" s="42">
        <v>17.924199999999999</v>
      </c>
      <c r="H19" s="1"/>
      <c r="K19" s="23">
        <f t="shared" si="2"/>
        <v>22</v>
      </c>
      <c r="L19" s="42">
        <v>3914.46</v>
      </c>
      <c r="M19" s="42">
        <v>46.750500000000002</v>
      </c>
      <c r="N19" s="41"/>
      <c r="O19" s="23">
        <f t="shared" si="3"/>
        <v>22</v>
      </c>
      <c r="P19" s="42">
        <v>4301.13</v>
      </c>
      <c r="Q19" s="42">
        <v>16.923500000000001</v>
      </c>
    </row>
    <row r="20" spans="1:17" x14ac:dyDescent="0.25">
      <c r="A20" s="23">
        <f t="shared" si="0"/>
        <v>23</v>
      </c>
      <c r="B20" s="40">
        <v>1751.51</v>
      </c>
      <c r="C20" s="45">
        <v>35.112699999999997</v>
      </c>
      <c r="D20" s="41"/>
      <c r="E20" s="23">
        <f t="shared" si="1"/>
        <v>23</v>
      </c>
      <c r="F20" s="40">
        <v>2158.33</v>
      </c>
      <c r="G20" s="40">
        <v>17.898399999999999</v>
      </c>
      <c r="H20" s="1"/>
      <c r="K20" s="23">
        <f t="shared" si="2"/>
        <v>23</v>
      </c>
      <c r="L20" s="40">
        <v>4130.6000000000004</v>
      </c>
      <c r="M20" s="40">
        <v>116.59399999999999</v>
      </c>
      <c r="N20" s="41"/>
      <c r="O20" s="23">
        <f t="shared" si="3"/>
        <v>23</v>
      </c>
      <c r="P20" s="40">
        <v>4307.68</v>
      </c>
      <c r="Q20" s="40">
        <v>16.6249</v>
      </c>
    </row>
    <row r="21" spans="1:17" x14ac:dyDescent="0.25">
      <c r="A21" s="23">
        <f t="shared" si="0"/>
        <v>24</v>
      </c>
      <c r="B21" s="42">
        <v>1746.56</v>
      </c>
      <c r="C21" s="46">
        <v>42.804200000000002</v>
      </c>
      <c r="D21" s="41"/>
      <c r="E21" s="23">
        <f t="shared" si="1"/>
        <v>24</v>
      </c>
      <c r="F21" s="42">
        <v>2206.4899999999998</v>
      </c>
      <c r="G21" s="42">
        <v>17.9146</v>
      </c>
      <c r="H21" s="1"/>
      <c r="K21" s="23">
        <f t="shared" si="2"/>
        <v>24</v>
      </c>
      <c r="L21" s="42">
        <v>3581.05</v>
      </c>
      <c r="M21" s="42">
        <v>62.9893</v>
      </c>
      <c r="N21" s="41"/>
      <c r="O21" s="23">
        <f t="shared" si="3"/>
        <v>24</v>
      </c>
      <c r="P21" s="42">
        <v>4207.21</v>
      </c>
      <c r="Q21" s="42">
        <v>16.647300000000001</v>
      </c>
    </row>
    <row r="22" spans="1:17" x14ac:dyDescent="0.25">
      <c r="A22" s="23">
        <f t="shared" si="0"/>
        <v>25</v>
      </c>
      <c r="B22" s="40">
        <v>1771.1</v>
      </c>
      <c r="C22" s="45">
        <v>62.557400000000001</v>
      </c>
      <c r="D22" s="41"/>
      <c r="E22" s="23">
        <f t="shared" si="1"/>
        <v>25</v>
      </c>
      <c r="F22" s="47">
        <v>2168.1999999999998</v>
      </c>
      <c r="G22" s="40">
        <v>17.946000000000002</v>
      </c>
      <c r="H22" s="1"/>
      <c r="K22" s="23">
        <f t="shared" si="2"/>
        <v>25</v>
      </c>
      <c r="L22" s="40">
        <v>3236.43</v>
      </c>
      <c r="M22" s="40">
        <v>77.656899999999993</v>
      </c>
      <c r="N22" s="41"/>
      <c r="O22" s="23">
        <f t="shared" si="3"/>
        <v>25</v>
      </c>
      <c r="P22" s="40">
        <v>3929.49</v>
      </c>
      <c r="Q22" s="40">
        <v>14.345000000000001</v>
      </c>
    </row>
    <row r="23" spans="1:17" x14ac:dyDescent="0.25">
      <c r="A23" s="23">
        <f t="shared" si="0"/>
        <v>26</v>
      </c>
      <c r="B23" s="42">
        <v>1726.64</v>
      </c>
      <c r="C23" s="46">
        <v>91.680700000000002</v>
      </c>
      <c r="D23" s="41"/>
      <c r="E23" s="23">
        <f t="shared" si="1"/>
        <v>26</v>
      </c>
      <c r="F23" s="42">
        <v>2169.9</v>
      </c>
      <c r="G23" s="42">
        <v>17.959199999999999</v>
      </c>
      <c r="H23" s="1"/>
      <c r="K23" s="23">
        <f t="shared" si="2"/>
        <v>26</v>
      </c>
      <c r="L23" s="42">
        <v>3272.05</v>
      </c>
      <c r="M23" s="42">
        <v>117.206</v>
      </c>
      <c r="N23" s="41"/>
      <c r="O23" s="23">
        <f t="shared" si="3"/>
        <v>26</v>
      </c>
      <c r="P23" s="42">
        <v>3922.55</v>
      </c>
      <c r="Q23" s="42">
        <v>13.9499</v>
      </c>
    </row>
    <row r="24" spans="1:17" x14ac:dyDescent="0.25">
      <c r="A24" s="23">
        <f t="shared" si="0"/>
        <v>27</v>
      </c>
      <c r="B24" s="40">
        <v>1777.67</v>
      </c>
      <c r="C24" s="46">
        <v>154.137</v>
      </c>
      <c r="E24" s="23">
        <f t="shared" si="1"/>
        <v>27</v>
      </c>
      <c r="F24" s="40">
        <v>2204.13</v>
      </c>
      <c r="G24" s="40">
        <v>17.952100000000002</v>
      </c>
      <c r="H24" s="1"/>
      <c r="K24" s="23">
        <f t="shared" si="2"/>
        <v>27</v>
      </c>
      <c r="L24" s="40">
        <v>3233.97</v>
      </c>
      <c r="M24" s="40">
        <v>173.14500000000001</v>
      </c>
      <c r="N24" s="41"/>
      <c r="O24" s="23">
        <f t="shared" si="3"/>
        <v>27</v>
      </c>
      <c r="P24" s="40">
        <v>4300.1000000000004</v>
      </c>
      <c r="Q24" s="40">
        <v>17.013500000000001</v>
      </c>
    </row>
    <row r="25" spans="1:17" x14ac:dyDescent="0.25">
      <c r="A25" s="23">
        <f t="shared" si="0"/>
        <v>28</v>
      </c>
      <c r="B25" s="42">
        <v>1752.4</v>
      </c>
      <c r="C25" s="45">
        <v>241.9</v>
      </c>
      <c r="D25" s="41"/>
      <c r="E25" s="23">
        <f t="shared" si="1"/>
        <v>28</v>
      </c>
      <c r="F25" s="42">
        <v>2195.79</v>
      </c>
      <c r="G25" s="42">
        <v>17.8965</v>
      </c>
      <c r="H25" s="1"/>
      <c r="K25" s="23">
        <f t="shared" si="2"/>
        <v>28</v>
      </c>
      <c r="L25" s="42">
        <v>3140.71</v>
      </c>
      <c r="M25" s="42">
        <v>1143.76</v>
      </c>
      <c r="N25" s="41"/>
      <c r="O25" s="23">
        <f t="shared" si="3"/>
        <v>28</v>
      </c>
      <c r="P25" s="42">
        <v>3933.78</v>
      </c>
      <c r="Q25" s="42">
        <v>13.9933</v>
      </c>
    </row>
    <row r="26" spans="1:17" x14ac:dyDescent="0.25">
      <c r="A26" s="23">
        <f t="shared" si="0"/>
        <v>29</v>
      </c>
      <c r="B26" s="40">
        <v>1610.18</v>
      </c>
      <c r="C26" s="45">
        <v>264.17</v>
      </c>
      <c r="D26" s="41"/>
      <c r="E26" s="23">
        <f t="shared" si="1"/>
        <v>29</v>
      </c>
      <c r="F26" s="40">
        <v>2225.58</v>
      </c>
      <c r="G26" s="40">
        <v>17.976900000000001</v>
      </c>
      <c r="H26" s="1"/>
      <c r="I26" s="20">
        <f>G28/C28*100</f>
        <v>26.407441305346296</v>
      </c>
      <c r="K26" s="23">
        <f t="shared" si="2"/>
        <v>29</v>
      </c>
      <c r="L26" s="40">
        <v>2868.86</v>
      </c>
      <c r="M26" s="40">
        <v>1773.36</v>
      </c>
      <c r="N26" s="41"/>
      <c r="O26" s="23">
        <f t="shared" si="3"/>
        <v>29</v>
      </c>
      <c r="P26" s="40">
        <v>3925.39</v>
      </c>
      <c r="Q26" s="40">
        <v>13.9055</v>
      </c>
    </row>
    <row r="27" spans="1:17" x14ac:dyDescent="0.25">
      <c r="A27" s="23">
        <f t="shared" si="0"/>
        <v>30</v>
      </c>
      <c r="B27" s="42">
        <v>1663.74</v>
      </c>
      <c r="C27" s="46">
        <v>266.32299999999998</v>
      </c>
      <c r="D27" s="41"/>
      <c r="E27" s="23">
        <f t="shared" si="1"/>
        <v>30</v>
      </c>
      <c r="F27" s="42">
        <v>2189.4899999999998</v>
      </c>
      <c r="G27" s="42">
        <v>17.852699999999999</v>
      </c>
      <c r="H27" s="1"/>
      <c r="K27" s="23">
        <f t="shared" si="2"/>
        <v>30</v>
      </c>
      <c r="L27" s="42">
        <v>2786.75</v>
      </c>
      <c r="M27" s="42">
        <v>1652.52</v>
      </c>
      <c r="N27" s="41"/>
      <c r="O27" s="23">
        <f t="shared" si="3"/>
        <v>30</v>
      </c>
      <c r="P27" s="42">
        <v>3878.71</v>
      </c>
      <c r="Q27" s="42">
        <v>13.9855</v>
      </c>
    </row>
    <row r="28" spans="1:17" x14ac:dyDescent="0.25">
      <c r="A28" s="28" t="s">
        <v>25</v>
      </c>
      <c r="B28" s="29">
        <f>AVERAGE(B6:B27)</f>
        <v>1741.3822727272725</v>
      </c>
      <c r="C28" s="29">
        <f>AVERAGE(C6:C27)</f>
        <v>67.791136363636369</v>
      </c>
      <c r="D28" s="1"/>
      <c r="E28" s="28" t="s">
        <v>25</v>
      </c>
      <c r="F28" s="29">
        <f>AVERAGE(F6:F27)</f>
        <v>2188.9154545454544</v>
      </c>
      <c r="G28" s="29">
        <f>AVERAGE(G6:G27)</f>
        <v>17.901904545454546</v>
      </c>
      <c r="H28" s="1"/>
      <c r="I28">
        <f>B28/F28</f>
        <v>0.79554569780717466</v>
      </c>
      <c r="K28" s="28" t="s">
        <v>25</v>
      </c>
      <c r="L28" s="29">
        <f>AVERAGE(L6:L27)</f>
        <v>5862.3981818181819</v>
      </c>
      <c r="M28" s="29">
        <f>AVERAGE(M6:M27)</f>
        <v>362.3343363636364</v>
      </c>
      <c r="N28" s="1"/>
      <c r="O28" s="28" t="s">
        <v>25</v>
      </c>
      <c r="P28" s="29">
        <f>AVERAGE(P6:P27)</f>
        <v>7519.8263636363617</v>
      </c>
      <c r="Q28" s="29">
        <f>AVERAGE(Q6:Q27)</f>
        <v>111.50227727272726</v>
      </c>
    </row>
    <row r="29" spans="1:17" x14ac:dyDescent="0.25">
      <c r="A29" s="28" t="s">
        <v>26</v>
      </c>
      <c r="B29" s="29">
        <f>AVEDEV(B6:B27)</f>
        <v>25.680950413223172</v>
      </c>
      <c r="C29" s="29">
        <f>AVEDEV(C6:C27)</f>
        <v>61.750456198347109</v>
      </c>
      <c r="E29" s="28" t="s">
        <v>26</v>
      </c>
      <c r="F29" s="29">
        <f>AVEDEV(F6:F27)</f>
        <v>19.618512396694292</v>
      </c>
      <c r="G29" s="29">
        <f>AVEDEV(G6:G27)</f>
        <v>3.8304958677686039E-2</v>
      </c>
      <c r="H29" s="1"/>
      <c r="K29" s="28" t="s">
        <v>26</v>
      </c>
      <c r="L29" s="29">
        <f>AVEDEV(L6:L27)</f>
        <v>3963.3686776859499</v>
      </c>
      <c r="M29" s="29">
        <f>AVEDEV(M6:M27)</f>
        <v>449.71190743801657</v>
      </c>
      <c r="N29" s="1"/>
      <c r="O29" s="28" t="s">
        <v>26</v>
      </c>
      <c r="P29" s="29">
        <f>AVEDEV(P6:P27)</f>
        <v>5689.7719008264448</v>
      </c>
      <c r="Q29" s="29">
        <f>AVEDEV(Q6:Q27)</f>
        <v>163.77746983471073</v>
      </c>
    </row>
    <row r="30" spans="1:17" x14ac:dyDescent="0.25">
      <c r="A30" s="1"/>
      <c r="B30" s="1"/>
      <c r="C30" s="1"/>
      <c r="D30" s="1"/>
      <c r="E30" s="1"/>
      <c r="F30" s="1"/>
      <c r="G30" s="1"/>
      <c r="H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</sheetData>
  <mergeCells count="6">
    <mergeCell ref="A2:G3"/>
    <mergeCell ref="A4:C4"/>
    <mergeCell ref="E4:G4"/>
    <mergeCell ref="K2:Q3"/>
    <mergeCell ref="K4:M4"/>
    <mergeCell ref="O4:Q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i n t X S 4 r d 5 1 q n A A A A + A A A A B I A H A B D b 2 5 m a W c v U G F j a 2 F n Z S 5 4 b W w g o h g A K K A U A A A A A A A A A A A A A A A A A A A A A A A A A A A A h Y / B C o I w H I d f R X Z 3 m y v B 5 O + E u i Z E Q X S V u X S k U 9 x s v l u H H q l X S C i r W 8 f f x 3 f 4 f o / b H d K x q b 2 r 7 I 1 q d Y I C T J E n t W g L p c s E D f b s R y j l s M v F J S + l N 8 n a x K M p E l R Z 2 8 W E O O e w W + C 2 L w m j N C C n b H s Q l W x y 9 J H V f 9 l X 2 t h c C 4 k 4 H F 8 x n O G Q 4 m U U r j C L A i A z h k z p r 8 K m Y k y B / E D Y D L U d e s k 7 6 6 / 3 Q O Y J 5 P 2 C P w F Q S w M E F A A C A A g A i n t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7 V 0 u g d p L v d Q E A A B w H A A A T A B w A R m 9 y b X V s Y X M v U 2 V j d G l v b j E u b S C i G A A o o B Q A A A A A A A A A A A A A A A A A A A A A A A A A A A D t U 0 F r w j A Y v Q v 9 D y G 7 V A g F d X p Q e p B 2 7 q a b Z l 7 W H W r 9 p o E 0 k S Q V R f z v i 1 Z t H e t h M G S D F U K b 9 5 G + 9 / K 9 T 0 N i m B R o k r 8 b P a f m 1 P Q y V j B H / V E 4 b V F F l w r 5 i I N x a s g + A y k M W C D Q a y + U S Z a C M O 6 A c f C C Q 0 U Y 7 e K g G 7 1 o U D q a M s G S a C Q g V G w N E X 1 s 2 R W N Q W f c x H O p I x o 8 R U M Z y E V U s H l m Y 3 C d d A j G R G S c k 0 a z 3 a y T n P 4 O U 7 a S q M 8 N K P s H b J X Q e G b Z q Y q F f p c q D S T P U k G 3 K 9 D u U S z Z 7 X A O N j B B x h a Q g Y 3 Z E 3 T G m x V 4 q w K / P + M i S 2 e g S p V 2 x Y n O F b 4 v 3 B z K I t Z o D K l c s 3 m s C 0 d H C P L z 2 v 1 s n J R N l X y U p J c 0 X W T s 6 0 6 N i W r 2 L w I Q A o + 3 N 4 z A k e 8 U g l e 7 Y S m z n n 3 c t T 5 O t + E 3 C X o Q i Z w z s f A P 8 S D o O Z M G J m b L w S 8 + v a E U 8 H a b 7 J y y 8 M O 9 / U 6 / w s n 4 d v N 6 I f s f 1 1 8 y r n l H b j a t J b o / P K z l 6 7 0 m 7 H 0 A U E s B A i 0 A F A A C A A g A i n t X S 4 r d 5 1 q n A A A A + A A A A B I A A A A A A A A A A A A A A A A A A A A A A E N v b m Z p Z y 9 Q Y W N r Y W d l L n h t b F B L A Q I t A B Q A A g A I A I p 7 V 0 s P y u m r p A A A A O k A A A A T A A A A A A A A A A A A A A A A A P M A A A B b Q 2 9 u d G V u d F 9 U e X B l c 1 0 u e G 1 s U E s B A i 0 A F A A C A A g A i n t X S 6 B 2 k u 9 1 A Q A A H A c A A B M A A A A A A A A A A A A A A A A A 5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w A A A A A A A D c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9 E V j N U c l R o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M 1 Q x N z o y N T o x O C 4 y N D c w O D Q y W i I g L z 4 8 R W 5 0 c n k g V H l w Z T 0 i R m l s b E V y c m 9 y Q 2 9 k Z S I g V m F s d W U 9 I n N V b m t u b 3 d u I i A v P j x F b n R y e S B U e X B l P S J G a W x s Q 2 9 s d W 1 u T m F t Z X M i I F Z h b H V l P S J z W y Z x d W 9 0 O 0 N v b H V t b j Q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9 E V j N U c l R o c i 9 U a X B v I E F s d G V y Y W R v L n t D b 2 x 1 b W 4 0 L D N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P R F Y z V H J U a H I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9 E V j N U c l R o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R F Y z V H J U a H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E V j N U c l R o c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9 E V j N U c k R l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z V D E 3 O j I 1 O j U 3 L j k 0 N z c 2 M j d a I i A v P j x F b n R y e S B U e X B l P S J G a W x s R X J y b 3 J D b 2 R l I i B W Y W x 1 Z T 0 i c 1 V u a 2 5 v d 2 4 i I C 8 + P E V u d H J 5 I F R 5 c G U 9 I k Z p b G x D b 2 x 1 b W 5 O Y W 1 l c y I g V m F s d W U 9 I n N b J n F 1 b 3 Q 7 Q 2 9 s d W 1 u M i Z x d W 9 0 O 1 0 i I C 8 + P E V u d H J 5 I F R 5 c G U 9 I k Z p b G x D b 2 x 1 b W 5 U e X B l c y I g V m F s d W U 9 I n N C U T 0 9 I i A v P j x F b n R y e S B U e X B l P S J G a W x s R X J y b 3 J D b 3 V u d C I g V m F s d W U 9 I m w w I i A v P j x F b n R y e S B U e X B l P S J G a W x s Q 2 9 1 b n Q i I F Z h b H V l P S J s M T E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9 E V j N U c k R l b G F 5 L 1 R p c G 8 g Q W x 0 Z X J h Z G 8 u e 0 N v b H V t b j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U 9 E V j N U c k R l b G F 5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P R F Y z V H J E Z W x h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P R F Y z V H J E Z W x h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0 R W M 1 R y R G V s Y X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l R o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y M 1 Q x N z o y N z o z M i 4 5 N T E 5 M D E x W i I g L z 4 8 R W 5 0 c n k g V H l w Z T 0 i R m l s b E V y c m 9 y Q 2 9 k Z S I g V m F s d W U 9 I n N V b m t u b 3 d u I i A v P j x F b n R y e S B U e X B l P S J G a W x s Q 2 9 s d W 1 u T m F t Z X M i I F Z h b H V l P S J z W y Z x d W 9 0 O 0 N v b H V t b j Q m c X V v d D t d I i A v P j x F b n R y e S B U e X B l P S J G a W x s Q 2 9 s d W 1 u V H l w Z X M i I F Z h b H V l P S J z Q l E 9 P S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N S M 1 R y V G h y L 1 R p c G 8 g Q W x 0 Z X J h Z G 8 u e 0 N v b H V t b j Q s M 3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F N S M 1 R y V G h y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U j N U c l R o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l R o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1 I z V H J U a H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k R l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I z V D E 3 O j I 4 O j I x L j A 4 O D Y 1 M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M T A i I C 8 + P E V u d H J 5 I F R 5 c G U 9 I k Z p b G x T d G F 0 d X M i I F Z h b H V l P S J z Q 2 9 t c G x l d G U i I C 8 + P E V u d H J 5 I F R 5 c G U 9 I k Z p b G x U Y X J n Z X Q i I F Z h b H V l P S J z R F N S M 1 R y R G V s Y X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1 I z V H J E Z W x h e S 9 U a X B v I E F s d G V y Y W R v L n t D b 2 x 1 b W 4 x L D B 9 J n F 1 b 3 Q 7 L C Z x d W 9 0 O 1 N l Y 3 R p b 2 4 x L 0 R T U j N U c k R l b G F 5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N S M 1 R y R G V s Y X k v V G l w b y B B b H R l c m F k b y 5 7 Q 2 9 s d W 1 u M S w w f S Z x d W 9 0 O y w m c X V v d D t T Z W N 0 a W 9 u M S 9 E U 1 I z V H J E Z W x h e S 9 U a X B v I E F s d G V y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1 I z V H J E Z W x h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U j N U c k R l b G F 5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X M b D R g 2 U Q r 8 G h d g Z O b + n A A A A A A I A A A A A A B B m A A A A A Q A A I A A A A L A h M K G 9 m M K a L C a E Z k E 9 j z 0 N C Y i X h g 8 x z D E b v h s 4 y V F n A A A A A A 6 A A A A A A g A A I A A A A O A S 7 M P R v 8 z 4 y y V T d u Z f I G U n B H 4 G Q b U 5 h p A / Y Y G t + g s g U A A A A C V I A l P 3 l 5 m S G P F Z 7 f v r X E 7 s A i t q o T t N s e i p L A J I a + g Y y u h k n P V E h o X p K 4 p l 2 F 1 8 9 f d b p E T i S C t Q a x 4 D e I E x 8 u b x L 3 T v D s w d a X e N H h b r K T k O Q A A A A K M H r g I s A T Z x R 2 k g T R D I 7 z n E y 6 Y p q M E f s m s V b W L i M a 2 y d x e b t x g 1 q Q 2 8 Z u V D F 9 Y Y B 5 9 K i S A V y T E j G l o m I w j 3 i X g = < / D a t a M a s h u p > 
</file>

<file path=customXml/itemProps1.xml><?xml version="1.0" encoding="utf-8"?>
<ds:datastoreItem xmlns:ds="http://schemas.openxmlformats.org/officeDocument/2006/customXml" ds:itemID="{DAD5AFF0-4FB6-46EE-BC64-46CB10384F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8 Nós </vt:lpstr>
      <vt:lpstr>TCP(Antigo)</vt:lpstr>
      <vt:lpstr>Graficos TCP</vt:lpstr>
      <vt:lpstr>UDP</vt:lpstr>
      <vt:lpstr>Planilha15</vt:lpstr>
      <vt:lpstr>TCP(Novo)</vt:lpstr>
      <vt:lpstr>UDP(Novo)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Zanin</cp:lastModifiedBy>
  <cp:revision>0</cp:revision>
  <dcterms:modified xsi:type="dcterms:W3CDTF">2017-10-30T01:37:11Z</dcterms:modified>
</cp:coreProperties>
</file>