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lima\Desktop\ers\"/>
    </mc:Choice>
  </mc:AlternateContent>
  <xr:revisionPtr revIDLastSave="0" documentId="13_ncr:1_{00FDC359-29F9-4F5C-AC84-12377700B37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APA" sheetId="1" r:id="rId1"/>
    <sheet name="RU" sheetId="2" r:id="rId2"/>
    <sheet name="RF" sheetId="3" r:id="rId3"/>
    <sheet name="RQ" sheetId="4" r:id="rId4"/>
    <sheet name="DD" sheetId="5" r:id="rId5"/>
    <sheet name="diagramUseCase" sheetId="7" r:id="rId6"/>
    <sheet name="briefing equipe" sheetId="6" state="hidden" r:id="rId7"/>
  </sheets>
  <definedNames>
    <definedName name="_xlnm._FilterDatabase" localSheetId="0">CAPA!#REF!</definedName>
    <definedName name="_xlnm._FilterDatabase" localSheetId="4">DD!$I$6:$I$25</definedName>
    <definedName name="_xlnm._FilterDatabase" localSheetId="5">diagramUseCase!#REF!</definedName>
    <definedName name="_xlnm._FilterDatabase" localSheetId="2" hidden="1">RF!$B$6:$I$19</definedName>
    <definedName name="_xlnm._FilterDatabase" localSheetId="3" hidden="1">RQ!$B$6:$I$23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8" i="3"/>
  <c r="F7" i="4" s="1"/>
  <c r="F19" i="3"/>
  <c r="F18" i="3"/>
  <c r="F17" i="3"/>
  <c r="F16" i="3"/>
  <c r="F15" i="3"/>
  <c r="F14" i="3"/>
  <c r="F13" i="3"/>
  <c r="F12" i="3"/>
  <c r="F11" i="3"/>
  <c r="F10" i="3"/>
  <c r="F9" i="3"/>
  <c r="F7" i="3"/>
  <c r="H54" i="5" l="1"/>
  <c r="H53" i="5"/>
  <c r="H52" i="5"/>
  <c r="H51" i="5"/>
  <c r="H50" i="5"/>
  <c r="H49" i="5"/>
  <c r="H48" i="5"/>
  <c r="D48" i="5"/>
  <c r="H47" i="5"/>
  <c r="H46" i="5"/>
  <c r="H45" i="5"/>
  <c r="H44" i="5"/>
  <c r="D44" i="5"/>
  <c r="H43" i="5"/>
  <c r="H42" i="5"/>
  <c r="H41" i="5"/>
  <c r="H40" i="5"/>
  <c r="H39" i="5"/>
  <c r="H38" i="5"/>
  <c r="D38" i="5"/>
  <c r="H37" i="5"/>
  <c r="H35" i="5"/>
  <c r="H34" i="5"/>
  <c r="H33" i="5"/>
  <c r="H32" i="5"/>
  <c r="H31" i="5"/>
  <c r="H30" i="5"/>
  <c r="H29" i="5"/>
  <c r="D29" i="5"/>
  <c r="H28" i="5"/>
  <c r="H27" i="5"/>
  <c r="D27" i="5"/>
  <c r="H26" i="5"/>
  <c r="H25" i="5"/>
  <c r="D25" i="5"/>
  <c r="H24" i="5"/>
  <c r="H23" i="5"/>
  <c r="H22" i="5"/>
  <c r="D22" i="5"/>
  <c r="H21" i="5"/>
  <c r="H19" i="5"/>
  <c r="H18" i="5"/>
  <c r="H16" i="5"/>
  <c r="H15" i="5"/>
  <c r="H14" i="5"/>
  <c r="H13" i="5"/>
  <c r="H12" i="5"/>
  <c r="D12" i="5"/>
  <c r="H11" i="5"/>
  <c r="H10" i="5"/>
  <c r="H9" i="5"/>
  <c r="H8" i="5"/>
  <c r="H7" i="5"/>
  <c r="D7" i="5"/>
</calcChain>
</file>

<file path=xl/sharedStrings.xml><?xml version="1.0" encoding="utf-8"?>
<sst xmlns="http://schemas.openxmlformats.org/spreadsheetml/2006/main" count="487" uniqueCount="309">
  <si>
    <t>ID</t>
  </si>
  <si>
    <t>DESCRIÇÃO</t>
  </si>
  <si>
    <t>FONTE</t>
  </si>
  <si>
    <t>RU 001</t>
  </si>
  <si>
    <t>Definir qual o padrão de catalogação será utilizado no sistema para cadastrar os livros. Validar padrão com área jurídica
Incluir QR code na etiqueta do livro</t>
  </si>
  <si>
    <t>Lucas Araújo</t>
  </si>
  <si>
    <t>RU 002</t>
  </si>
  <si>
    <t>Regras de empréstimos de livro:
Prazo (1 semana), qtd de livros (5), qtd de renovações (indefinido desde que não tenha reserva)
Multa por atraso (2 reais - por dia e por livro)</t>
  </si>
  <si>
    <t>Vinicius Araújo</t>
  </si>
  <si>
    <t>RU 003</t>
  </si>
  <si>
    <t>Cupom de empréstimo por e-mail
contendo todas informações do empréstimo</t>
  </si>
  <si>
    <t>Gustavo Gabriel</t>
  </si>
  <si>
    <t>RU 004</t>
  </si>
  <si>
    <t>Cupom de devolução por e-mail</t>
  </si>
  <si>
    <t>RU 005</t>
  </si>
  <si>
    <t>Cadastro de usuários (funcionários, estagiários e advogados)</t>
  </si>
  <si>
    <t>Todos</t>
  </si>
  <si>
    <t>RU 006</t>
  </si>
  <si>
    <t>Cadastro de usuários do sistema (assistente de empréstimos)</t>
  </si>
  <si>
    <t>RU 007</t>
  </si>
  <si>
    <t>CRUD/VEIA de livros (jurídica/outras)</t>
  </si>
  <si>
    <t>RU 008</t>
  </si>
  <si>
    <t>Opção para pesquisar livros (Autor, área, título)</t>
  </si>
  <si>
    <t>RU 009</t>
  </si>
  <si>
    <t>Opção de reserva
*Reserva presencial
*Reserva expira 1 dia após disponibilização do livro</t>
  </si>
  <si>
    <t>RU 010</t>
  </si>
  <si>
    <t>Opção de sugestões de aquisições</t>
  </si>
  <si>
    <t>RU 011</t>
  </si>
  <si>
    <t>Os livros do escritório podem ser emprestados somente aos funcionários do escritório.</t>
  </si>
  <si>
    <t>José Luiz</t>
  </si>
  <si>
    <t>RU 012</t>
  </si>
  <si>
    <t>A biblioteca pode ter mais de um exemplar por livro</t>
  </si>
  <si>
    <t>RU 013</t>
  </si>
  <si>
    <t>Livros com defeito não podem ser emprestados e devem ser retirados da biblioteca</t>
  </si>
  <si>
    <t>RU 014</t>
  </si>
  <si>
    <t>Livros obsoletos devem ser descartados</t>
  </si>
  <si>
    <t>RU 015</t>
  </si>
  <si>
    <t>Área na Advocacia – Cível, Criminal, Família, Trabalhista, Constitucional, etc</t>
  </si>
  <si>
    <t>RU 016</t>
  </si>
  <si>
    <t>Somente advogados podem fazer reserva de livros por telefone</t>
  </si>
  <si>
    <t>RU 017</t>
  </si>
  <si>
    <t>Listagem contendo o nome dos funcionários com empréstimos fora do prazo</t>
  </si>
  <si>
    <t>RU 018</t>
  </si>
  <si>
    <t>Ficha Colaborador - acrescentar o campo cargo</t>
  </si>
  <si>
    <t>RU 019</t>
  </si>
  <si>
    <t>Ficha Livro – Acrescentar: Valor, motivo da desativação do livro</t>
  </si>
  <si>
    <t>Nome</t>
  </si>
  <si>
    <t>Descrição</t>
  </si>
  <si>
    <t>Critério de verificação (check-list)</t>
  </si>
  <si>
    <t xml:space="preserve">Dependência </t>
  </si>
  <si>
    <t>Prioridade</t>
  </si>
  <si>
    <t>Responsável</t>
  </si>
  <si>
    <t>RF 001</t>
  </si>
  <si>
    <t>Autenticar</t>
  </si>
  <si>
    <t>Autenticação de colaboradores para acessar ao sistema.</t>
  </si>
  <si>
    <t>- Este requisito define as regras para ocorrer a autenticação do colaborador para ter acesso ao sistema.
- O sistema deve permitir que o colaborador seja identificado por um login e uma senha únicos, para ter acesso às demais funcionalidades do sistema.
- O sistema vai verificar se existe um colaborador cadastrado na base de dados do sistema com login e senha iguais.</t>
  </si>
  <si>
    <t>Essencial</t>
  </si>
  <si>
    <t>Vinicius Lopes</t>
  </si>
  <si>
    <t>RF 002</t>
  </si>
  <si>
    <t>Manter permissões de acessos</t>
  </si>
  <si>
    <t>Liberação ou bloqueio de acesso ao sistema.</t>
  </si>
  <si>
    <t>- Este requisito define as regras de acesso dos colaboradores ao sistema.
- Se o colaborador estiver liberado, poderá ter acesso ao sistema e suas funcionalidades.</t>
  </si>
  <si>
    <t>João Pedro</t>
  </si>
  <si>
    <t>RF 003</t>
  </si>
  <si>
    <t>Manter config. Sistema</t>
  </si>
  <si>
    <t>Alterações nas configurações de funcionamento do sistema.</t>
  </si>
  <si>
    <t>- Este requisito define as configurações do sistema que poderão ser alteradas.
- Devem estar disponíveis para alteração as configurações de regras de empréstimos de livros, a saber: dias de prazo para devolução, a quantidade limite de livros por emprestados por colaborador, o valor em reais (R$) da multa por dia de atraso e por livro, e também as configurações para acesso do sistema às bases de dados local e remota.
- Somente usuários que forem administradores do sistema poderão ter acesso à essa funcionalidade.
- Os dados das configurações do sistema serão armazenados em arquivos de texto.</t>
  </si>
  <si>
    <t>RF 004</t>
  </si>
  <si>
    <t>Manter colaboradores</t>
  </si>
  <si>
    <t>Manutenção do cadastro de colaboradores.</t>
  </si>
  <si>
    <t>- Este requisito define as regras para manutenção de cadastros de colaboradores.
- O sistema deve permitir incluir novos cadastros de colaboradores, consultar, editar e excluir os cadastros existentes.
- Não deve existir mais de um cadastro para cada colaborador.
- Podem ser excluídos apenas os colaboradores que não possuam nenhuma movimentação de empréstimos registradas no sistema e nem reservas pendentes.
- Deve permitir informar o cargo do colaborador e, caso seja advogado, o número da OAB deve ser informado.
- Deve permitir bloquear o colaborador para acesso ao sistema, para empréstimos e para reservas.
- Os dados dos colaboradores serão armazenados em arquivos de texto.</t>
  </si>
  <si>
    <t>RF 005</t>
  </si>
  <si>
    <t>Manter área conhecimento</t>
  </si>
  <si>
    <t>Manutenção do cadastro de áreas de conhecimento da advocacia.</t>
  </si>
  <si>
    <t>- Este requisito define a manutenção de cadastros de áreas de conhecimento da advocacia.
- O sistema deve permitir incluir novos cadastros de  áreas de conhecimento da advocacia conforme a padronização Classificação Decimal Dewey (CDD), consultar, editar e excluir os cadastros existentes.
- Não deve existir mais de um cadastro para cada área de conhecimento.
- Podem ser excluídos apenas os cadastros que não possuam nenhum livro cadastrado no sistema com a mesma área de conhecimento 
- Deve permitir informar o código da área de conhecimento com  até 6 (seis) dígitos e a descrição da área de conhecimento.
- Os dados das áreas de conhecimento serão armazenados em arquivos de texto.</t>
  </si>
  <si>
    <t>Marcos Job</t>
  </si>
  <si>
    <t>RF 006</t>
  </si>
  <si>
    <t>Manter editoras</t>
  </si>
  <si>
    <t>Manutenção do cadastro de editoras de livros.</t>
  </si>
  <si>
    <t>- Este requisito define as regras para manutenção de cadastros de editoras de livros.
- O sistema deve permitir incluir novos cadastros de editoras, consultar, editar e excluir os cadastros existentes.
- Não deve existir mais de um cadastro para cada editora.
- Podem ser excluídos apenas os cadastros que não possuam nenhum livro cadastrado no sistema com a mesma editora. 
- Deve permitir informar apenas o nome da editora.
- Os dados das editoras serão armazenados em arquivos de texto.</t>
  </si>
  <si>
    <t>Lucas Araujo</t>
  </si>
  <si>
    <t>RF 007</t>
  </si>
  <si>
    <t>Manter autores</t>
  </si>
  <si>
    <t>Manutenção do cadastro de autores de livros.</t>
  </si>
  <si>
    <t>- Este requisito define as regras para a manutenção de cadastros de autores de livros.
- O sistema deve permitir incluir novos cadastros de autores de livros, consultar, editar e excluir os cadastros existentes.
- Não deve existir mais de um cadastro para cada autor.
- Podem ser excluídos apenas os cadastros que não possuam nenhum livro cadastrado no sistema com o mesmo autor.
- Deve permitir informar apenas o nome do autor.
- Os dados dos autores serão armazenados em arquivos de texto.</t>
  </si>
  <si>
    <t>RF 008</t>
  </si>
  <si>
    <t>Manter livros</t>
  </si>
  <si>
    <t>Manutenção do cadastro de livros da biblioteca.</t>
  </si>
  <si>
    <t>- Este requisito define as regras para a manutenção de cadastros de livros.
- O sistema deve permitir incluir novos cadastros de livros, consultar, editar e excluir os cadastros existentes.
- Não deve existir mais de um cadastro para cada livro.
- Podem ser excluídos apenas os cadastros que não possuam nenhuma movimentação de empréstimos registradas no sistema e nem reservas pendentes.
- Deve permitir informar o título, a descrição, o número da edição o número ISBN, o ano de publicação, a editora, o autor e a área de conhecimento do livro.
- Os dados dos livros serão armazenados em arquivos de texto.</t>
  </si>
  <si>
    <t>RF 009</t>
  </si>
  <si>
    <t>Manter exemplares</t>
  </si>
  <si>
    <t>Manutenção do cadastro de exemplares de livros.</t>
  </si>
  <si>
    <t>- Este requisito define as regras para a manutenção de cadastros de exemplares de livros.
O sistema deve permitir incluir novos cadastros exemplares de livros, consultar, editar e excluir os cadastros existentes.
- Não deve existir mais de um cadastro para cada exemplar de livro.
- Podem ser excluídos apenas os cadastros que não possuam nenhuma movimentação de empréstimos registradas no sistema e nem reservas pendentes.
- Deve permitir bloquear o exemplar do livro para empréstimos.
- Deve permitir informar a data da aquisição, o preço de compra e o motivo da desativação do exemplar do livro caso ele seja dasativado.
- Os dados dos exemplares serão armazenados em arquivos de texto.</t>
  </si>
  <si>
    <t>RF 010</t>
  </si>
  <si>
    <t>Gerar etiqueta</t>
  </si>
  <si>
    <t>Geração de etiquetas de identificação do livro</t>
  </si>
  <si>
    <t>- Este requisito define as regras para a geração de etiquetas de livros.
- O sistema deve permitir a geração de etiquetas de identificação de exemplares de livros, em formato QR-Code para visualização e para impressão, cuja leitura permita identificar um exemplar único.
- Os dados das etiquetas serão armazenados em arquivos de texto.</t>
  </si>
  <si>
    <t>Desejável</t>
  </si>
  <si>
    <t>RF 011</t>
  </si>
  <si>
    <t>Localizar exemplares</t>
  </si>
  <si>
    <t>Identificação da localização física do livro.</t>
  </si>
  <si>
    <t>- Este requisito define as regras para identificação da localização física de exemplares de livros.
- O sistema deve permitir identificar onde está o exemplar do livro fisicamente: se na biblioteca ou emprestado.
- Se estiver emprestado deve informar ao usuário do sistema qual colaborador está de posse do exemplar e qual a data de devolução prevista.</t>
  </si>
  <si>
    <t>RF 012</t>
  </si>
  <si>
    <t>Manter reservas</t>
  </si>
  <si>
    <t>Manutenção de reservas de livros.</t>
  </si>
  <si>
    <t xml:space="preserve">- Este requisito define as regras de empréstimos de livros.
- O sistema deve permitir incluir novos cadastros de reservas de livros, consultar, editar e excluir os cadastros existentes.
- Podem ser reservados para locação futura apenas os livros que não possuírem exemplares disponíveis na biblioteca.
- Não deve existir mais de um cadastro de reserva para cada colaborador.
- Caso o colaborador não procure a biblioteca 1(um) dia após o exemplar estar disponível, a reserva será excluída automaGicamente pelo sistema.
- Os livros deverão ser bloqueados para reserva quando não existir nenhum exemplar ativo no sistema.
- Deve permitir informar a data da realização da reserva e identificar o colaborador que fez a reserva.
- Os dados das reservas serão armazenados em arquivos de texto.
</t>
  </si>
  <si>
    <t>RF 013</t>
  </si>
  <si>
    <t>Manter emprestimos</t>
  </si>
  <si>
    <t>Manutenção de empréstimos de exemplares de livros.</t>
  </si>
  <si>
    <t>- Este requisito define as regras para empréstimos de livros.
- O sistema deve permitir o cadastro de empréstimos de exemplares de livros para colaboradores, desde que existam exemplares ativos e disponíveis.
- Deve permitir informar o exemplar emprestado, o colaborador que emprestou e a data da realização do empréstimo.
- Deve calcular e registrar automaGicamente a data prevista para da devolução contando 7 (sete) dias corridos após a data do empréstimo.
- Deve limitar os empréstimos para colaboradores em 5 (cinco) unidades de exemplares.
- Para cada dia de atraso na devolução após a data prevista, o sistema deve calcular o valor da multa, somando R$2,00 (dois reais) por dia de atraso, para cada exemplar.
- Os dados dos empréstimos serão armazenados em arquivos de texto.</t>
  </si>
  <si>
    <t>RQ 001</t>
  </si>
  <si>
    <t>Autenticar colaborador como usuário</t>
  </si>
  <si>
    <t>Validar o cadastro do colaborador como autêntico</t>
  </si>
  <si>
    <t>- O login e a senha não podem ficar em branco.
- O login informado pelo usuário deve ser o número da matrícula, o número da OAB ou o e-mail de um colaborador cadastrado no sistema.
- A senha informada pelo usuário deve ser idêntica à senha de um colaborador cadastrado no sistema com o mesmo login informado.
- Se o login e a senha informados informados forem iguais ao login e senha de um dos colaboradores cadastrados na base de dados, o usuário terá acesso à tela principal do sistema.
- Se não for encontrado nenhum colaborador com o login e senha iguais, o colaborador não terá acesso à tela principal do sistema e o sistema exibirá uma mensagem informando o motivo pelo qual não terá acesso.</t>
  </si>
  <si>
    <t>RQ 002</t>
  </si>
  <si>
    <t>Bloquear acesso do colaborador</t>
  </si>
  <si>
    <t>Liberar ou bloquear o acesso de um colaborador ao sistema.</t>
  </si>
  <si>
    <t xml:space="preserve">- O cadastro do colaborador deverá ter um campo para informar se o mesmo está liberado para acesso ao sistema.
- O colaborador só terá acesso ao sistema se estiver liberado.
</t>
  </si>
  <si>
    <t>RQ 003</t>
  </si>
  <si>
    <t>Perfil de usuário</t>
  </si>
  <si>
    <t>Acesso às configurações do sistema.</t>
  </si>
  <si>
    <t xml:space="preserve">- O cadastro do colaborador deverá ter um campo para informar qual é o seu perfil de acesso ao sistema.
- Somente usuários que forem administradores do sistema poderão ter acesso à essa funcionalidade.
</t>
  </si>
  <si>
    <t>RQ 004</t>
  </si>
  <si>
    <t>Regras para o cadastro de colaboradores</t>
  </si>
  <si>
    <t>Regras para inclusão, alteração e exclusão do cadastro de colaboradores</t>
  </si>
  <si>
    <t>- O preenchimento de todos os campos do cadastro de colaboradores é obrigatório, com exceção do campo referente ao número da OAB, que poderá ficar em branco quando o cargo do colaborador for diferente de ADVOGADO.
- Os campos referentes à matrícula, OAB e e-mail devem ser únicos, ou seja, não podem existir em mais de um cadastro de colaborador.
- Não podem ser excluídos cadastros de colaboradores que tenham registros de empréstimos ou de reservas no sistema.</t>
  </si>
  <si>
    <t>RQ 005</t>
  </si>
  <si>
    <t>Regras para o cadastro de áreas de conhecimento</t>
  </si>
  <si>
    <t>Regras para inclusão, alteração e exclusão do cadastro de áreas de conhecimento da advocacia</t>
  </si>
  <si>
    <t>- O preenchimento de todos os campos do cadastro de áreas de conhecimento é obrigatório.
- Todos os campos devem ser únicos, ou seja, não podem existir em mais de um cadastro.
- Não podem ser excluídos cadastros que tenham registros de empréstimos ou de reservas no sistema.</t>
  </si>
  <si>
    <t>RQ 006</t>
  </si>
  <si>
    <t>Regras para o cadastro de editoras</t>
  </si>
  <si>
    <t>Regras para inclusão, alteração e exclusão do cadastro de editoras de livros.</t>
  </si>
  <si>
    <t>- O preenchimento de todos os campos do cadastro de editoras é obrigatório.
- Todos os campos devem ser únicos, ou seja, não podem existir em mais de um cadastro.
- Não podem ser excluídos cadastros que tenham registros de empréstimos ou de reservas no sistema.</t>
  </si>
  <si>
    <t>RQ 007</t>
  </si>
  <si>
    <t>Regras para o cadastro de autores</t>
  </si>
  <si>
    <t>Regras para inclusão, alteração e exclusão do cadastro de autores de livros.</t>
  </si>
  <si>
    <t>- O preenchimento de todos os campos do cadastro de autores é obrigatório.
- Todos os campos devem ser únicos, ou seja, não podem existir em mais de um cadastro.
- Não podem ser excluídos cadastros que tenham registros de empréstimos ou de reservas no sistema.</t>
  </si>
  <si>
    <t>RQ 008</t>
  </si>
  <si>
    <t>Regras para o cadastro de livros</t>
  </si>
  <si>
    <t>Regras para inclusão, alteração e exclusão do cadastro de livros da biblioteca.</t>
  </si>
  <si>
    <t>- O preenchimento de todos os campos do cadastro de livros é obrigatório.
- O campo ISBN deve ser único, ou seja, não podem existir em mais de um cadastro.
- A combinação dos campos título + edição deve ser única, ou seja, não podem existir em mais de um cadastro.
- Não podem ser excluídos cadastros que tenham registros de empréstimos ou de reservas no sistema.
- Uma reserva</t>
  </si>
  <si>
    <t>RQ 009</t>
  </si>
  <si>
    <t>Regras para desativação de exemplares</t>
  </si>
  <si>
    <t>Regras para desativação de cadastro de exemplares de livros</t>
  </si>
  <si>
    <t>- O exemplar só poderá ser desativado se não estiver emprestado para um colaborador.
- O preenchimento do campo destinado ao motivo da desativação é obrigatório para desativar um livro e deve ter no mínimo 5 caracteres diferentes de ' ' (espaço em branco).
- Ao reativar um exemplar desativado para empréstimo, o campo destinado ao motivo da desativação deverá ficar vazio quando o usuário confirmar e finalizar a operação de reativação.</t>
  </si>
  <si>
    <t>RQ 010</t>
  </si>
  <si>
    <t>Restrições para o cadastro de reservas</t>
  </si>
  <si>
    <t>- Uma reserva só poderá ser cadastrada se:
  - existir pelo menos um exemplar ativo no sistema;
  - não existir nenhum exemplar disponível para empréstimo;
  - o colaborador não tiver nenhuma reserva em seu nome.</t>
  </si>
  <si>
    <t>RQ 011</t>
  </si>
  <si>
    <t>Restrições para o cadastro de emprestimos</t>
  </si>
  <si>
    <t>Regras para inclusão, alteração e exclusão do cadastro de empréstimos de exemplares de livros.</t>
  </si>
  <si>
    <t>- Um empréstimo só poderá ser cadastrado se:
  - existir pelo menos um exemplar ativo e disponível no sistema;
  - o colaborador tiver menos de 5 (cinco) reservas em seu nome.</t>
  </si>
  <si>
    <t>RQ 012</t>
  </si>
  <si>
    <t>Restrições para renovação de empréstimos</t>
  </si>
  <si>
    <t>Regras para alteração da data de devolução de empréstimo</t>
  </si>
  <si>
    <t>- Um empréstimo poderá ser renovado por até 7 (sete) dias desde que não haja nenhuma reserva registrada para do livro.</t>
  </si>
  <si>
    <t>RQ 013</t>
  </si>
  <si>
    <t>Cálculo de multas</t>
  </si>
  <si>
    <t>Regras para o cálculo automáGico de multas por atraso</t>
  </si>
  <si>
    <t>- Ao atualizar a listagem de empréstimos o sistema deverá recalcular os valores das multas para os empréstimos em atraso, multiplicando por R$ 2,00 reais o resultado da multiplicação da quantidade de dias de atraso por unidade de livro.
EXEMPLO DE CÁLCULO DE MULTA:
VALOR_DA_MULTA = 2 x diasDeAtraso x quantidadeDeLivros;</t>
  </si>
  <si>
    <t>RQ 014</t>
  </si>
  <si>
    <t>Formato dos dados</t>
  </si>
  <si>
    <t>Regras para o formato de texto ou número para armazenamento dos dados e para exibição na interface do usuário</t>
  </si>
  <si>
    <t>'- Quando do armazenamento na base de dados, o formato de todos os dados listados no DD devem ser rigorosamente iguais ao especificado no DD.
- Quando forem exibidos na interface do usuário e em relatórios, os dados devem ser:
   - formatados com a devida máscara quando forem numéricos.
   - convertidos para textos quando forem numéricos na base de dados e se referirem a registros relacionados a outros cadastros, enumeradores e tabelas fixas de valores.
   - exibidos em listas do tipo drop-down quando forem numéricos e tiverem um ‘range’ de dados válido definido.
   - exibidos em listas do tipo drop-down quando estiverem em uma tela de manutenção de registro e estiverem relacionados a outros cadastros, enumeradores e tabelas fixas.
   - exibidos exatamente como armazenados na base de dados, sem alterações de capitalização.
   - exibidos em componentes do tipo Calendário quando se referirem a datas.
   - obedecer os valores máximos do tamanho descrito no DD</t>
  </si>
  <si>
    <t>RQ 015</t>
  </si>
  <si>
    <t>Consistência de dados</t>
  </si>
  <si>
    <t>Regras para consistencia de dados de relacionamento entre cadastros</t>
  </si>
  <si>
    <t>'- Antes de carregar a tela de inclusão de um cadastro que possua campos relacionados a registros de id de outros cadastros que sejam dependências (FK), o sistema deve consultar esses outros cadastros na base de dados e verificar se será possível concluir o cadastro com todos os campos ‘FK’ preenchidos.
- Os cadastros dos dados de dependências (FK) devem possuir no mínimo 1 (um) cadastro de cada.
- Caso não exista algum cadastro de ‘FK’ na base de dados, o sistema deve exibir uma mensagem do cadastro da dependência que não possui registros e nem abrir a tela do cadastro principal.</t>
  </si>
  <si>
    <t>RQ 016</t>
  </si>
  <si>
    <t>Nomes de variáveis no sistema</t>
  </si>
  <si>
    <t>Regras para nomes de variáveis e atributos no código fonte do sistema</t>
  </si>
  <si>
    <t>'- Os nomes de variáveis, atributos e campos que estiverem registrados no DD:
   - devem ser rigorosamente iguais ao especificado no DD
   - não podem ser abreviados nem diminuídos, independentemente do tamanho do texto, natureza, finalidade, preguiça de digitar, achismo, gosto particular, opinião, birra, enjôo ou qualquer que seja o motivo;
   - devem corresponder à finalidade a que se destina
   - devem ser legíveis, obedecendo ao padrão camelCase
   - deve-se evitar ‘_’ e outros sinais gráficos que não sejam do alfabeto [Aa-Zz] , devendo ser ser o mais literal possível
- Os nomes dos domínios devem seguir as mesmas regras acima, obedecendo ao especificado no DiagramaDominioBiblioteca.
- Os nomes dos pacotes, classes e outros também devem seguir as mesmas regras acima, obedecendo ao modelo especificado no DiagramaDeClassesSistemaBiblioteca.
- As instâncias de uma classe deve utilizar o mesmo nome do seu modelo, desde que não entre em conflito com outras variáveis. 
   Exemplo:
      ICRUDControleLivro controleLivro = new ControleLivro();</t>
  </si>
  <si>
    <t>Validação e cálculo do ISBN</t>
  </si>
  <si>
    <t>Regras para validação e cálculo do ISBN de um livro</t>
  </si>
  <si>
    <t>'- O código do ISBN do livro deve ser um número verificável conforme os padrões definidos no Manual do Usuário ISBN.
- Uma vez validado, o sistema deve preencher todas as informações que puderem ser obtidas a partir do código, também conforme o mesmo manual.</t>
  </si>
  <si>
    <t>Identificador</t>
  </si>
  <si>
    <t>Tamanho</t>
  </si>
  <si>
    <t>Tipo</t>
  </si>
  <si>
    <t>Formato</t>
  </si>
  <si>
    <t>DD 001</t>
  </si>
  <si>
    <t>Cadastro de configurações</t>
  </si>
  <si>
    <t>limiteLivros</t>
  </si>
  <si>
    <t>int</t>
  </si>
  <si>
    <t>Quantidade limite de livros emprestados por colaborador</t>
  </si>
  <si>
    <t>diasEmprestimo</t>
  </si>
  <si>
    <t>Dias de prazo para a devolução e para renovação de empréstimo</t>
  </si>
  <si>
    <t>valorMultaDiaria</t>
  </si>
  <si>
    <t>float</t>
  </si>
  <si>
    <t>Valor em reais (R$) da multa por dia de atraso e por livro</t>
  </si>
  <si>
    <t>caminhoBdCliente</t>
  </si>
  <si>
    <t>String</t>
  </si>
  <si>
    <t>Caminho da base de dados no sistema no ambiente de Cliente</t>
  </si>
  <si>
    <t>caminhoBdSevidor</t>
  </si>
  <si>
    <t>Caminho da base de dados no sistema no ambiente de Servidor</t>
  </si>
  <si>
    <t>DD 002</t>
  </si>
  <si>
    <t>Cadastro de colaboradores</t>
  </si>
  <si>
    <t>idColaborador</t>
  </si>
  <si>
    <t>Int</t>
  </si>
  <si>
    <t>Identificador único de registros no sistema, relacionado a um cadastro de colaborador</t>
  </si>
  <si>
    <t>nomeColaborador</t>
  </si>
  <si>
    <t>Nome do colaborador</t>
  </si>
  <si>
    <t>perfil</t>
  </si>
  <si>
    <t>Enum</t>
  </si>
  <si>
    <t>Perfil do colaborador para o sistema (0=ADMINISTRADOR, 1=USUARIO)</t>
  </si>
  <si>
    <t>matricula</t>
  </si>
  <si>
    <t>cargo</t>
  </si>
  <si>
    <r>
      <rPr>
        <sz val="8"/>
        <color rgb="FF000000"/>
        <rFont val="Calibri"/>
        <family val="2"/>
        <charset val="1"/>
      </rPr>
      <t>Cargo do Colaborador(0=ADVOGADO, 1=BIBLIOTECARIO, 2=</t>
    </r>
    <r>
      <rPr>
        <sz val="8"/>
        <color rgb="FF000000"/>
        <rFont val="Calibri"/>
        <family val="2"/>
      </rPr>
      <t>ESTAGIARIO, 3=PROPRIETARIO, 4=</t>
    </r>
    <r>
      <rPr>
        <sz val="8"/>
        <color rgb="FF000000"/>
        <rFont val="Calibri"/>
        <family val="2"/>
        <charset val="1"/>
      </rPr>
      <t>SECRETARIA)</t>
    </r>
  </si>
  <si>
    <t>oab</t>
  </si>
  <si>
    <t>999999999-UF</t>
  </si>
  <si>
    <t>Número da OAB com a Unidade da Federação de expedição(UF)</t>
  </si>
  <si>
    <t>senha</t>
  </si>
  <si>
    <t>Senha de acesso ao sistema</t>
  </si>
  <si>
    <t>email</t>
  </si>
  <si>
    <t>Endereço de e-mail do colaborador</t>
  </si>
  <si>
    <t>telefone</t>
  </si>
  <si>
    <t>62-98888-7777</t>
  </si>
  <si>
    <t>Número do telefone do colaborador com DDD</t>
  </si>
  <si>
    <t>statusColaborador</t>
  </si>
  <si>
    <t>Status do colaborador para o sistema (0=ATIVO, 1=INATIVO)</t>
  </si>
  <si>
    <t>DD 003</t>
  </si>
  <si>
    <t>Cadastro de áreas de conhecimento</t>
  </si>
  <si>
    <t>idAreaConhecimento</t>
  </si>
  <si>
    <t>Identificador único de registros no sistema, relacionado a um cadastro de área de conhecimento</t>
  </si>
  <si>
    <t>cdd</t>
  </si>
  <si>
    <t>Código CDD da área de conhecimento da advocacia</t>
  </si>
  <si>
    <t>descricaoAreaConhecimento</t>
  </si>
  <si>
    <t>Descrição da área de conhecimento da advocacia</t>
  </si>
  <si>
    <t>DD 004</t>
  </si>
  <si>
    <t>Cadastro de editoras</t>
  </si>
  <si>
    <t>idEditora</t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</si>
  <si>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 xml:space="preserve">, relacionado a um cadastro de editora </t>
    </r>
  </si>
  <si>
    <t>nomeEditora</t>
  </si>
  <si>
    <t>Nome da editora de livros</t>
  </si>
  <si>
    <t>DD 005</t>
  </si>
  <si>
    <t>Cadastro de autores</t>
  </si>
  <si>
    <t>idAutor</t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</si>
  <si>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>, relacionado a um cadastro de autor</t>
    </r>
  </si>
  <si>
    <t>nomeAutor</t>
  </si>
  <si>
    <t>Nome do auto de livros</t>
  </si>
  <si>
    <t>DD 006</t>
  </si>
  <si>
    <t>Cadastro de livros</t>
  </si>
  <si>
    <t>idLivro</t>
  </si>
  <si>
    <t>Identificador único de registros no sistema, relacionado a um cadastro de livro</t>
  </si>
  <si>
    <r>
      <rPr>
        <sz val="8"/>
        <color rgb="FF000000"/>
        <rFont val="Calibri"/>
        <family val="2"/>
        <charset val="1"/>
      </rPr>
      <t>Identificador único de registros no sistema, relacionado a um</t>
    </r>
    <r>
      <rPr>
        <sz val="8"/>
        <color rgb="FF000000"/>
        <rFont val="Calibri"/>
        <family val="2"/>
      </rPr>
      <t xml:space="preserve"> cadastro de editora </t>
    </r>
  </si>
  <si>
    <r>
      <rPr>
        <sz val="8"/>
        <color rgb="FF000000"/>
        <rFont val="Calibri"/>
        <family val="2"/>
      </rPr>
      <t xml:space="preserve">Identificador único de registros no sistema, relacionado a um </t>
    </r>
    <r>
      <rPr>
        <sz val="8"/>
        <color rgb="FF000000"/>
        <rFont val="Calibri"/>
        <family val="2"/>
        <charset val="1"/>
      </rPr>
      <t>cadastro de autor</t>
    </r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</si>
  <si>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>, relacionado a um cadastro de área de conhecimento</t>
    </r>
  </si>
  <si>
    <t>titulo</t>
  </si>
  <si>
    <t>Título do livro</t>
  </si>
  <si>
    <t>descricaoLivro</t>
  </si>
  <si>
    <t>Descrição do livro, Sinopse ou observações sobre o livro</t>
  </si>
  <si>
    <t>edicao</t>
  </si>
  <si>
    <t>Número da edição do livro</t>
  </si>
  <si>
    <t>isbn</t>
  </si>
  <si>
    <t>333-1-666666-22-1</t>
  </si>
  <si>
    <t>Número do ISBN do livro, no padrão EAN-13</t>
  </si>
  <si>
    <t>anoPublicacao</t>
  </si>
  <si>
    <t>Ano de publicação do livro</t>
  </si>
  <si>
    <t>DD 007</t>
  </si>
  <si>
    <t>Cadastro de exemplares de livros</t>
  </si>
  <si>
    <t>idExemplar</t>
  </si>
  <si>
    <t>Identificador único de registros no sistema, relacionado a um cadastro de área de exemplar</t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</si>
  <si>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>, relacionado a um cadastro de livro</t>
    </r>
  </si>
  <si>
    <t>statusExemplar</t>
  </si>
  <si>
    <t>Status do exemplar do livro para o sistema (1=INATIVO, 2=DISPONIVEL, 3=EMPRESTADO)</t>
  </si>
  <si>
    <t>dataAquisicao</t>
  </si>
  <si>
    <t>Date</t>
  </si>
  <si>
    <t>Data da aquisição do exemplar</t>
  </si>
  <si>
    <t>precoCompra</t>
  </si>
  <si>
    <t>Preço pago na compra do exemplar</t>
  </si>
  <si>
    <t>motivoDesativado</t>
  </si>
  <si>
    <t>Motivo da desativação do exemplar</t>
  </si>
  <si>
    <t>DD 008</t>
  </si>
  <si>
    <t>Cadastro de reservas de livros</t>
  </si>
  <si>
    <t>idReserva</t>
  </si>
  <si>
    <t>Identificador único de registros no sistema, relacionado a um cadastro de reserva de livro</t>
  </si>
  <si>
    <t>dataReserva</t>
  </si>
  <si>
    <t>Data do registro da reserva do livro</t>
  </si>
  <si>
    <t>DD 009</t>
  </si>
  <si>
    <t>Cadastro de empréstimos de livros</t>
  </si>
  <si>
    <t>idEmprestimo</t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</si>
  <si>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>, relacionado a um cadastro de empréstimo</t>
    </r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</si>
  <si>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>, relacionado a um cadastro de exemplar de livro</t>
    </r>
  </si>
  <si>
    <r>
      <rPr>
        <sz val="8"/>
        <color rgb="FF000000"/>
        <rFont val="Calibri"/>
        <family val="2"/>
        <charset val="1"/>
      </rPr>
      <t>Identificador único de registros no sistema</t>
    </r>
    <r>
      <rPr>
        <sz val="8"/>
        <color rgb="FF000000"/>
        <rFont val="Calibri"/>
        <family val="2"/>
      </rPr>
      <t>, relacionado a um cadastro de colaborador</t>
    </r>
  </si>
  <si>
    <t>dataEmprestimo</t>
  </si>
  <si>
    <t>Data do registro do empréstimo do exemplar do livro</t>
  </si>
  <si>
    <t>dataDevolucao</t>
  </si>
  <si>
    <t>Data da previsão para a devolução do exemplar do livro</t>
  </si>
  <si>
    <t>statusEmprestimo</t>
  </si>
  <si>
    <r>
      <rPr>
        <sz val="8"/>
        <color rgb="FF000000"/>
        <rFont val="Calibri"/>
        <family val="2"/>
        <charset val="1"/>
      </rPr>
      <t>Status do empréstimo do exemplar para o sistema (4=PENDENTE, 5=</t>
    </r>
    <r>
      <rPr>
        <sz val="8"/>
        <color rgb="FF000000"/>
        <rFont val="Calibri"/>
        <family val="2"/>
      </rPr>
      <t>ATRASADO, 6=</t>
    </r>
    <r>
      <rPr>
        <sz val="8"/>
        <color rgb="FF000000"/>
        <rFont val="Calibri"/>
        <family val="2"/>
        <charset val="1"/>
      </rPr>
      <t>DEVOLVIDO)</t>
    </r>
  </si>
  <si>
    <t>valorMulta</t>
  </si>
  <si>
    <t>Valor acumulado da multa por dias de atraso para o empréstimo</t>
  </si>
  <si>
    <t>BRIEFING EQUIPE</t>
  </si>
  <si>
    <t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</si>
  <si>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>Informar quais os "IFS"</t>
  </si>
  <si>
    <t xml:space="preserve">o titulo principal do formulario sera "Configurações do Sistema" 
o formulario deve permitir alterar as configuraçoes dos campos da tela , salvar as alteraçoes , e cancelar a operaraçao de alteraçao sem salvar as alteraçoes 
O formulário deve conter:
1 campo int para cadastrar o limite de livros emprestados por usuário da biblioteca
1 campo int para cadastrar a quantidade de renovações de emprestimo que o usuário da biblioteca poderá fazer por livro
1 campo int para cadastrar o período (qtd de dias) que os usuários da biblioteca poderão ficar com os livros a partir da data de emprestimo
1 campo float para cadastrar o valor em reais (R$) para calcular multa por dia de atraso (em caso de ocorrências)
1 campo String para cadastrar o caminho da base de dados local (cliente)
1 campo String para cadastrar o caminho da base de dados remota (servidor)
1 botao para salvar as alteraçoes 
1 botao para cancelar a operaçao e voltar para a tela inicial </t>
  </si>
  <si>
    <t>Titulo do formulario: "Usuário"
Este formulario permite:
1) Incluir novo usuário:
    - Campo "Matricula"[Int];
    - Campo "Senha" [String];
    - Campo "Nome" [String];
    - Campo "Status" [Enum];
    - Campo "Cargo" [Enum];
2) Consultar usuarios cadastrados;
    - Consulta feita pela matricula, campo para [int];
    - Consulta feita pelo nome, campo para [String];
3) Permitir a edição de um usuário cadastrado;
    - Edição selecionada pela matricula, campo para [int];
4) Permitir a exclusão de usuário cadastrado;
    - Exclusão feita pela matricula,campo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</si>
  <si>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>O título principal do formulário será "Autores".
O formulario deve permitir incluir, alterar, e excluir cadastros de autores, salvar as alterações e cancelar a operação voltando para o menu pricipal.
O formulario deve conter:
- 1 campo String nome do autor 
- 1 botao para salvar as alteraçoes 
- 1 butao para fazer a inclusao de um novo autor 
- 1 butao para fazer a exclusao de um novo autor 
- 1 botao para cancelar a operaçao e voltar ao menu principal</t>
  </si>
  <si>
    <t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</si>
  <si>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>Titulo do formulario: Exemplares
Este formulário permite:
1) incluir novo exemplar;
    - Campo "id" [int];
    - Campo "Nome" [String];
    - Campo "Ano de Publicação" [Date];
    - Campo "Edição" [int];
    - Campo "Descrição" [String];
    - Campo "Status"[Enum];
    - Campo "Data de Aquisição" [Date];
    - Campo "Preço de compra" [Float];
2) consultar exemplares;
    - Consulta feita pelo id, campo para [int];
    - Consulta feita pelo nome, campo para [String];
3) editar exemplar;
    - Edição feita pelo id, campo para [int];
4) excluir exemplar;
    - Exclusão feita pelo id, 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</si>
  <si>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>Titulo do formulario: Reservas
Este formulário permite:
1) incluir nova reserva;
    - Campo "id leitor" [String]; 
    - Campo "id exemplar! [int];
    - Campo "Data de reserva" [Date];
    - Campo "Status de Reserva' [Enum];
2) consultar reservas;
    - Consulta feita pelo id do leitor, campo para [String];
3) Alterar reserva;
    - Edição selecionada pelo id leitor, campo para [String];
Botões: 
"Incluir" - presente no menu.
"Salvar"  - presente nas janelas de "incluir" e "editar".
"Cancelar" - presente na janela de "incluir".
"Consultar" - presente no menu.
"Buscar" - presente na janela de "Consultar".
"Editar" - presente no menu.
" Voltar" - presente em todas as janelas.</t>
  </si>
  <si>
    <t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</si>
  <si>
    <t>ok</t>
  </si>
  <si>
    <t>word</t>
  </si>
  <si>
    <t>Regras para inclusão, alteração e exclusão do cadastro de reservas de exemplares.</t>
  </si>
  <si>
    <t>RQ 017</t>
  </si>
  <si>
    <t>RF 006; DD 004</t>
  </si>
  <si>
    <t>RF 007; DD 005</t>
  </si>
  <si>
    <t>DD 006; RF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</si>
</sst>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(#,##0\)"/>
    <numFmt numFmtId="165" formatCode="d/m/yyyy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9"/>
      <color rgb="FF808080"/>
      <name val="Calibri"/>
      <family val="2"/>
      <charset val="1"/>
    </font>
    <font>
      <b/>
      <sz val="8"/>
      <color rgb="FF203864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8"/>
      <color rgb="FF000000"/>
      <name val="Calibri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3B3838"/>
      </patternFill>
    </fill>
    <fill>
      <patternFill patternType="solid">
        <fgColor rgb="FFDEEBF7"/>
        <bgColor rgb="FFD9D9D9"/>
      </patternFill>
    </fill>
    <fill>
      <patternFill patternType="solid">
        <fgColor rgb="FFFFFFFF"/>
        <bgColor rgb="FFDEEBF7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2">
    <xf numFmtId="0" fontId="0" fillId="0" borderId="0"/>
    <xf numFmtId="9" fontId="9" fillId="0" borderId="0" applyBorder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9" fontId="5" fillId="2" borderId="1" xfId="1" applyFont="1" applyFill="1" applyBorder="1" applyAlignment="1" applyProtection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5" fillId="2" borderId="1" xfId="1" applyFont="1" applyFill="1" applyBorder="1" applyAlignment="1" applyProtection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9" fontId="5" fillId="2" borderId="4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Q!A1"/><Relationship Id="rId2" Type="http://schemas.openxmlformats.org/officeDocument/2006/relationships/hyperlink" Target="#RF!A1"/><Relationship Id="rId1" Type="http://schemas.openxmlformats.org/officeDocument/2006/relationships/hyperlink" Target="#RU!A1"/><Relationship Id="rId5" Type="http://schemas.openxmlformats.org/officeDocument/2006/relationships/hyperlink" Target="#diagramUseCase!A1"/><Relationship Id="rId4" Type="http://schemas.openxmlformats.org/officeDocument/2006/relationships/hyperlink" Target="#DD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484914</xdr:colOff>
      <xdr:row>6</xdr:row>
      <xdr:rowOff>34636</xdr:rowOff>
    </xdr:from>
    <xdr:to>
      <xdr:col>9</xdr:col>
      <xdr:colOff>562841</xdr:colOff>
      <xdr:row>16</xdr:row>
      <xdr:rowOff>138545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E3BF5C15-F358-40EC-8719-15CC7F1094EA}"/>
            </a:ext>
          </a:extLst>
        </xdr:cNvPr>
        <xdr:cNvSpPr txBox="1"/>
      </xdr:nvSpPr>
      <xdr:spPr>
        <a:xfrm>
          <a:off x="6806050" y="969818"/>
          <a:ext cx="2086836" cy="200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>
              <a:solidFill>
                <a:schemeClr val="bg1">
                  <a:lumMod val="50000"/>
                </a:schemeClr>
              </a:solidFill>
            </a:rPr>
            <a:t>Pendentes (em andamento)</a:t>
          </a:r>
        </a:p>
      </xdr:txBody>
    </xdr:sp>
    <xdr:clientData/>
  </xdr:twoCellAnchor>
  <xdr:twoCellAnchor>
    <xdr:from>
      <xdr:col>2</xdr:col>
      <xdr:colOff>952500</xdr:colOff>
      <xdr:row>6</xdr:row>
      <xdr:rowOff>34636</xdr:rowOff>
    </xdr:from>
    <xdr:to>
      <xdr:col>6</xdr:col>
      <xdr:colOff>857249</xdr:colOff>
      <xdr:row>16</xdr:row>
      <xdr:rowOff>138545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03531E1-B6B5-4D2F-83F6-84C7E5E68F38}"/>
            </a:ext>
          </a:extLst>
        </xdr:cNvPr>
        <xdr:cNvSpPr txBox="1"/>
      </xdr:nvSpPr>
      <xdr:spPr>
        <a:xfrm>
          <a:off x="2251364" y="969818"/>
          <a:ext cx="3922567" cy="200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>
              <a:solidFill>
                <a:schemeClr val="bg1">
                  <a:lumMod val="50000"/>
                </a:schemeClr>
              </a:solidFill>
            </a:rPr>
            <a:t>Concluídos (manutenção durante PI)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1155600</xdr:colOff>
      <xdr:row>3</xdr:row>
      <xdr:rowOff>90720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4401440" cy="57636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pt-BR" sz="1400" b="0" strike="noStrike" spc="-1">
              <a:solidFill>
                <a:srgbClr val="FFFFFF"/>
              </a:solidFill>
              <a:latin typeface="Calibri"/>
            </a:rPr>
            <a:t>ERS [Biblioteca Godofredo]</a:t>
          </a:r>
          <a:endParaRPr lang="pt-BR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190540</xdr:colOff>
      <xdr:row>8</xdr:row>
      <xdr:rowOff>121320</xdr:rowOff>
    </xdr:from>
    <xdr:to>
      <xdr:col>4</xdr:col>
      <xdr:colOff>806085</xdr:colOff>
      <xdr:row>10</xdr:row>
      <xdr:rowOff>100320</xdr:rowOff>
    </xdr:to>
    <xdr:sp macro="" textlink="">
      <xdr:nvSpPr>
        <xdr:cNvPr id="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93858" y="1437502"/>
          <a:ext cx="1620000" cy="360000"/>
        </a:xfrm>
        <a:prstGeom prst="roundRect">
          <a:avLst>
            <a:gd name="adj" fmla="val 16667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Resquisitos usuário (RU)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190540</xdr:colOff>
      <xdr:row>11</xdr:row>
      <xdr:rowOff>51859</xdr:rowOff>
    </xdr:from>
    <xdr:to>
      <xdr:col>4</xdr:col>
      <xdr:colOff>806085</xdr:colOff>
      <xdr:row>13</xdr:row>
      <xdr:rowOff>30859</xdr:rowOff>
    </xdr:to>
    <xdr:sp macro="" textlink="">
      <xdr:nvSpPr>
        <xdr:cNvPr id="4" name="Custom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858" y="1939541"/>
          <a:ext cx="1620000" cy="360000"/>
        </a:xfrm>
        <a:prstGeom prst="roundRect">
          <a:avLst>
            <a:gd name="adj" fmla="val 16667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Requisitos funcionais (RF)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190540</xdr:colOff>
      <xdr:row>13</xdr:row>
      <xdr:rowOff>173274</xdr:rowOff>
    </xdr:from>
    <xdr:to>
      <xdr:col>4</xdr:col>
      <xdr:colOff>806085</xdr:colOff>
      <xdr:row>15</xdr:row>
      <xdr:rowOff>152274</xdr:rowOff>
    </xdr:to>
    <xdr:sp macro="" textlink="">
      <xdr:nvSpPr>
        <xdr:cNvPr id="5" name="CustomShap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93858" y="2441956"/>
          <a:ext cx="1620000" cy="360000"/>
        </a:xfrm>
        <a:prstGeom prst="roundRect">
          <a:avLst>
            <a:gd name="adj" fmla="val 16667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Requisitos qualidade (RQ)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718783</xdr:colOff>
      <xdr:row>13</xdr:row>
      <xdr:rowOff>173275</xdr:rowOff>
    </xdr:from>
    <xdr:to>
      <xdr:col>9</xdr:col>
      <xdr:colOff>329874</xdr:colOff>
      <xdr:row>15</xdr:row>
      <xdr:rowOff>152275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039919" y="2441957"/>
          <a:ext cx="1620000" cy="360000"/>
        </a:xfrm>
        <a:prstGeom prst="roundRect">
          <a:avLst>
            <a:gd name="adj" fmla="val 16667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*Regras de domínio (RD)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8738</xdr:colOff>
      <xdr:row>8</xdr:row>
      <xdr:rowOff>129791</xdr:rowOff>
    </xdr:from>
    <xdr:to>
      <xdr:col>6</xdr:col>
      <xdr:colOff>624283</xdr:colOff>
      <xdr:row>10</xdr:row>
      <xdr:rowOff>108791</xdr:rowOff>
    </xdr:to>
    <xdr:sp macro="" textlink="">
      <xdr:nvSpPr>
        <xdr:cNvPr id="7" name="CustomShap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320965" y="1445973"/>
          <a:ext cx="1620000" cy="360000"/>
        </a:xfrm>
        <a:prstGeom prst="roundRect">
          <a:avLst>
            <a:gd name="adj" fmla="val 16667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Descrição de dados (DD)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8738</xdr:colOff>
      <xdr:row>11</xdr:row>
      <xdr:rowOff>60706</xdr:rowOff>
    </xdr:from>
    <xdr:to>
      <xdr:col>6</xdr:col>
      <xdr:colOff>624283</xdr:colOff>
      <xdr:row>13</xdr:row>
      <xdr:rowOff>39706</xdr:rowOff>
    </xdr:to>
    <xdr:sp macro="" textlink="">
      <xdr:nvSpPr>
        <xdr:cNvPr id="8" name="CustomShape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320965" y="1948388"/>
          <a:ext cx="1620000" cy="360000"/>
        </a:xfrm>
        <a:prstGeom prst="roundRect">
          <a:avLst>
            <a:gd name="adj" fmla="val 16667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Diagrama de caso de uso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718617</xdr:colOff>
      <xdr:row>8</xdr:row>
      <xdr:rowOff>121320</xdr:rowOff>
    </xdr:from>
    <xdr:to>
      <xdr:col>9</xdr:col>
      <xdr:colOff>329708</xdr:colOff>
      <xdr:row>10</xdr:row>
      <xdr:rowOff>100320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39753" y="1437502"/>
          <a:ext cx="1620000" cy="360000"/>
        </a:xfrm>
        <a:prstGeom prst="roundRect">
          <a:avLst>
            <a:gd name="adj" fmla="val 16667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*Caso de usos descritivos</a:t>
          </a:r>
          <a:endParaRPr lang="pt-BR" sz="105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718617</xdr:colOff>
      <xdr:row>11</xdr:row>
      <xdr:rowOff>52047</xdr:rowOff>
    </xdr:from>
    <xdr:to>
      <xdr:col>9</xdr:col>
      <xdr:colOff>329708</xdr:colOff>
      <xdr:row>13</xdr:row>
      <xdr:rowOff>31047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039753" y="1939729"/>
          <a:ext cx="1620000" cy="360000"/>
        </a:xfrm>
        <a:prstGeom prst="roundRect">
          <a:avLst>
            <a:gd name="adj" fmla="val 16667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pt-BR" sz="1050" b="0" strike="noStrike" spc="-1">
              <a:solidFill>
                <a:srgbClr val="3B3838"/>
              </a:solidFill>
              <a:latin typeface="Calibri"/>
            </a:rPr>
            <a:t>*Protótipo de interfaces</a:t>
          </a:r>
          <a:endParaRPr lang="pt-BR" sz="105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0</xdr:colOff>
      <xdr:row>2</xdr:row>
      <xdr:rowOff>129886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31C1622D-24E3-4DA8-988F-491655D2F0D6}"/>
            </a:ext>
          </a:extLst>
        </xdr:cNvPr>
        <xdr:cNvGrpSpPr/>
      </xdr:nvGrpSpPr>
      <xdr:grpSpPr>
        <a:xfrm>
          <a:off x="0" y="0"/>
          <a:ext cx="11750386" cy="510886"/>
          <a:chOff x="0" y="0"/>
          <a:chExt cx="13163550" cy="584676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B1FD9FA7-ABAF-4E03-860E-BA0F6E323900}"/>
              </a:ext>
            </a:extLst>
          </xdr:cNvPr>
          <xdr:cNvSpPr/>
        </xdr:nvSpPr>
        <xdr:spPr>
          <a:xfrm>
            <a:off x="693846" y="0"/>
            <a:ext cx="12469704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RU</a:t>
            </a:r>
          </a:p>
        </xdr:txBody>
      </xdr:sp>
      <xdr:grpSp>
        <xdr:nvGrpSpPr>
          <xdr:cNvPr id="9" name="Agrupar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71EB98E-3219-4FA0-AB54-5DEAF1AFF7C2}"/>
              </a:ext>
            </a:extLst>
          </xdr:cNvPr>
          <xdr:cNvGrpSpPr/>
        </xdr:nvGrpSpPr>
        <xdr:grpSpPr>
          <a:xfrm>
            <a:off x="0" y="0"/>
            <a:ext cx="667499" cy="584676"/>
            <a:chOff x="0" y="0"/>
            <a:chExt cx="658091" cy="584676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11A29D33-C11A-4396-996F-E9B904E8A86A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8E9E069A-99E3-4257-8AE9-930463A37C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281654</xdr:colOff>
      <xdr:row>0</xdr:row>
      <xdr:rowOff>0</xdr:rowOff>
    </xdr:from>
    <xdr:to>
      <xdr:col>8</xdr:col>
      <xdr:colOff>371475</xdr:colOff>
      <xdr:row>2</xdr:row>
      <xdr:rowOff>129886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4B4A504-5FC1-4E42-8E2E-9D129F88E531}"/>
            </a:ext>
          </a:extLst>
        </xdr:cNvPr>
        <xdr:cNvSpPr/>
      </xdr:nvSpPr>
      <xdr:spPr>
        <a:xfrm>
          <a:off x="619359" y="0"/>
          <a:ext cx="13798027" cy="510886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RF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258135</xdr:colOff>
      <xdr:row>2</xdr:row>
      <xdr:rowOff>129886</xdr:rowOff>
    </xdr:to>
    <xdr:grpSp>
      <xdr:nvGrpSpPr>
        <xdr:cNvPr id="12" name="Agrupar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12F72-2677-4893-92CF-521ECC5529A7}"/>
            </a:ext>
          </a:extLst>
        </xdr:cNvPr>
        <xdr:cNvGrpSpPr/>
      </xdr:nvGrpSpPr>
      <xdr:grpSpPr>
        <a:xfrm>
          <a:off x="0" y="0"/>
          <a:ext cx="595840" cy="510886"/>
          <a:chOff x="0" y="0"/>
          <a:chExt cx="658091" cy="584676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BE86DB16-2F1B-464F-AA0C-18D8E61E340F}"/>
              </a:ext>
            </a:extLst>
          </xdr:cNvPr>
          <xdr:cNvSpPr/>
        </xdr:nvSpPr>
        <xdr:spPr>
          <a:xfrm>
            <a:off x="0" y="0"/>
            <a:ext cx="658091" cy="58467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400"/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09BEE94B-C990-4C6C-96B6-E6E579751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2" y="34695"/>
            <a:ext cx="547140" cy="54714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</xdr:row>
      <xdr:rowOff>129886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C8CD340-790B-43D2-AFDF-312C47244F3A}"/>
            </a:ext>
          </a:extLst>
        </xdr:cNvPr>
        <xdr:cNvGrpSpPr/>
      </xdr:nvGrpSpPr>
      <xdr:grpSpPr>
        <a:xfrm>
          <a:off x="0" y="0"/>
          <a:ext cx="14417386" cy="510886"/>
          <a:chOff x="0" y="0"/>
          <a:chExt cx="14417386" cy="510886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F5304343-D683-411C-B623-6EB7EF266FAF}"/>
              </a:ext>
            </a:extLst>
          </xdr:cNvPr>
          <xdr:cNvSpPr/>
        </xdr:nvSpPr>
        <xdr:spPr>
          <a:xfrm>
            <a:off x="619359" y="0"/>
            <a:ext cx="13798027" cy="51088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RQ</a:t>
            </a:r>
          </a:p>
        </xdr:txBody>
      </xdr:sp>
      <xdr:grpSp>
        <xdr:nvGrpSpPr>
          <xdr:cNvPr id="12" name="Agrupar 1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7DE6221-5C07-470D-900D-ACEA6336CD7B}"/>
              </a:ext>
            </a:extLst>
          </xdr:cNvPr>
          <xdr:cNvGrpSpPr/>
        </xdr:nvGrpSpPr>
        <xdr:grpSpPr>
          <a:xfrm>
            <a:off x="0" y="0"/>
            <a:ext cx="595840" cy="510886"/>
            <a:chOff x="0" y="0"/>
            <a:chExt cx="658091" cy="584676"/>
          </a:xfrm>
        </xdr:grpSpPr>
        <xdr:sp macro="" textlink="">
          <xdr:nvSpPr>
            <xdr:cNvPr id="13" name="Retângulo 12">
              <a:extLst>
                <a:ext uri="{FF2B5EF4-FFF2-40B4-BE49-F238E27FC236}">
                  <a16:creationId xmlns:a16="http://schemas.microsoft.com/office/drawing/2014/main" id="{96EDB048-8633-4B9B-B48B-D005C946CFFC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41E8290A-0A84-47EB-92D4-E57FF0364B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294409</xdr:colOff>
      <xdr:row>2</xdr:row>
      <xdr:rowOff>129886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EBB23D2-8DCB-40BF-9595-1E9CB6D87F59}"/>
            </a:ext>
          </a:extLst>
        </xdr:cNvPr>
        <xdr:cNvGrpSpPr/>
      </xdr:nvGrpSpPr>
      <xdr:grpSpPr>
        <a:xfrm>
          <a:off x="0" y="0"/>
          <a:ext cx="14417386" cy="510886"/>
          <a:chOff x="0" y="0"/>
          <a:chExt cx="14417386" cy="510886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B17A6B9D-CFA7-4FD5-A806-DE79A6DEFC8A}"/>
              </a:ext>
            </a:extLst>
          </xdr:cNvPr>
          <xdr:cNvSpPr/>
        </xdr:nvSpPr>
        <xdr:spPr>
          <a:xfrm>
            <a:off x="619359" y="0"/>
            <a:ext cx="13798027" cy="51088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DD</a:t>
            </a:r>
          </a:p>
        </xdr:txBody>
      </xdr:sp>
      <xdr:grpSp>
        <xdr:nvGrpSpPr>
          <xdr:cNvPr id="9" name="Agrupar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DDD7B75-ECB9-40B6-AE54-B5BC0FEB1A5F}"/>
              </a:ext>
            </a:extLst>
          </xdr:cNvPr>
          <xdr:cNvGrpSpPr/>
        </xdr:nvGrpSpPr>
        <xdr:grpSpPr>
          <a:xfrm>
            <a:off x="0" y="0"/>
            <a:ext cx="595840" cy="510886"/>
            <a:chOff x="0" y="0"/>
            <a:chExt cx="658091" cy="584676"/>
          </a:xfrm>
        </xdr:grpSpPr>
        <xdr:sp macro="" textlink="">
          <xdr:nvSpPr>
            <xdr:cNvPr id="10" name="Retângulo 9">
              <a:extLst>
                <a:ext uri="{FF2B5EF4-FFF2-40B4-BE49-F238E27FC236}">
                  <a16:creationId xmlns:a16="http://schemas.microsoft.com/office/drawing/2014/main" id="{21AD5EBC-70CC-43DD-81DD-94BA9976CEB4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40ADD658-C361-4A3D-ACE3-2B310252B4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294409</xdr:colOff>
      <xdr:row>2</xdr:row>
      <xdr:rowOff>129886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088D63-69C0-423D-BA20-FFBB1E14AC87}"/>
            </a:ext>
          </a:extLst>
        </xdr:cNvPr>
        <xdr:cNvGrpSpPr/>
      </xdr:nvGrpSpPr>
      <xdr:grpSpPr>
        <a:xfrm>
          <a:off x="0" y="0"/>
          <a:ext cx="14417386" cy="510886"/>
          <a:chOff x="0" y="0"/>
          <a:chExt cx="14417386" cy="510886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6078A94-DAF6-430E-BAD3-283BBE165815}"/>
              </a:ext>
            </a:extLst>
          </xdr:cNvPr>
          <xdr:cNvSpPr/>
        </xdr:nvSpPr>
        <xdr:spPr>
          <a:xfrm>
            <a:off x="619359" y="0"/>
            <a:ext cx="13798027" cy="51088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Diagram UseCase</a:t>
            </a:r>
          </a:p>
        </xdr:txBody>
      </xdr:sp>
      <xdr:grpSp>
        <xdr:nvGrpSpPr>
          <xdr:cNvPr id="4" name="Agrupar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CB5D95C-80C5-493A-A00D-C0FB481FCB0A}"/>
              </a:ext>
            </a:extLst>
          </xdr:cNvPr>
          <xdr:cNvGrpSpPr/>
        </xdr:nvGrpSpPr>
        <xdr:grpSpPr>
          <a:xfrm>
            <a:off x="0" y="0"/>
            <a:ext cx="595840" cy="510886"/>
            <a:chOff x="0" y="0"/>
            <a:chExt cx="658091" cy="584676"/>
          </a:xfrm>
        </xdr:grpSpPr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43366292-9BC2-4AA6-94A2-9B1F9C7DB0E7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29239ED6-9460-4012-AFDB-8F1C01B20F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</xdr:col>
      <xdr:colOff>51954</xdr:colOff>
      <xdr:row>3</xdr:row>
      <xdr:rowOff>147204</xdr:rowOff>
    </xdr:from>
    <xdr:to>
      <xdr:col>6</xdr:col>
      <xdr:colOff>579582</xdr:colOff>
      <xdr:row>28</xdr:row>
      <xdr:rowOff>86705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8D5662C-BE1C-42E2-AAE9-DB7A9E18E62D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t="367"/>
        <a:stretch/>
      </xdr:blipFill>
      <xdr:spPr>
        <a:xfrm>
          <a:off x="389659" y="718704"/>
          <a:ext cx="6121400" cy="470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showGridLines="0" showRowColHeaders="0" tabSelected="1" zoomScale="110" zoomScaleNormal="110" workbookViewId="0"/>
  </sheetViews>
  <sheetFormatPr defaultColWidth="0" defaultRowHeight="15" zeroHeight="1" x14ac:dyDescent="0.25"/>
  <cols>
    <col min="1" max="1" width="4.42578125" style="1" customWidth="1"/>
    <col min="2" max="2" width="15" style="2" customWidth="1"/>
    <col min="3" max="3" width="15" style="3" customWidth="1"/>
    <col min="4" max="6" width="15" style="2" customWidth="1"/>
    <col min="7" max="12" width="15" style="1" customWidth="1"/>
    <col min="13" max="17" width="13" style="1" hidden="1" customWidth="1"/>
    <col min="18" max="1024" width="9.140625" style="1" hidden="1" customWidth="1"/>
    <col min="1025" max="16384" width="9.140625" hidden="1"/>
  </cols>
  <sheetData>
    <row r="1" spans="1:15" s="7" customFormat="1" ht="12.75" x14ac:dyDescent="0.2">
      <c r="A1" s="4"/>
      <c r="B1" s="5"/>
      <c r="C1" s="6"/>
      <c r="D1" s="5"/>
      <c r="E1" s="5"/>
      <c r="F1" s="5"/>
    </row>
    <row r="2" spans="1:15" s="7" customFormat="1" ht="12.75" x14ac:dyDescent="0.2">
      <c r="B2" s="5"/>
      <c r="C2" s="6"/>
      <c r="D2" s="5"/>
      <c r="E2" s="5"/>
      <c r="F2" s="5"/>
    </row>
    <row r="3" spans="1:15" s="7" customFormat="1" ht="12.75" x14ac:dyDescent="0.2">
      <c r="B3" s="5"/>
      <c r="C3" s="6"/>
      <c r="D3" s="5"/>
      <c r="E3" s="5"/>
      <c r="F3" s="5"/>
    </row>
    <row r="4" spans="1:15" s="7" customFormat="1" ht="8.25" customHeight="1" x14ac:dyDescent="0.2">
      <c r="B4" s="5"/>
      <c r="C4" s="6"/>
      <c r="D4" s="5"/>
      <c r="E4" s="5"/>
      <c r="F4" s="5"/>
    </row>
    <row r="5" spans="1:15" s="7" customFormat="1" ht="11.25" customHeight="1" x14ac:dyDescent="0.2">
      <c r="A5" s="8"/>
      <c r="B5" s="9"/>
      <c r="C5" s="6"/>
      <c r="D5" s="5"/>
      <c r="E5" s="5"/>
      <c r="F5" s="5"/>
      <c r="G5" s="5"/>
      <c r="H5" s="5"/>
      <c r="I5" s="5"/>
      <c r="J5" s="5"/>
      <c r="K5" s="10"/>
      <c r="L5" s="11">
        <v>43969</v>
      </c>
      <c r="M5" s="5"/>
      <c r="N5" s="5"/>
      <c r="O5" s="5"/>
    </row>
    <row r="6" spans="1:15" x14ac:dyDescent="0.25">
      <c r="B6" s="3"/>
    </row>
    <row r="7" spans="1:15" x14ac:dyDescent="0.25">
      <c r="B7" s="3"/>
    </row>
    <row r="8" spans="1:15" x14ac:dyDescent="0.25">
      <c r="B8" s="3"/>
    </row>
    <row r="9" spans="1:15" x14ac:dyDescent="0.25"/>
    <row r="10" spans="1:15" x14ac:dyDescent="0.25">
      <c r="B10" s="1"/>
    </row>
    <row r="11" spans="1:15" x14ac:dyDescent="0.25">
      <c r="B11" s="1"/>
    </row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showRowColHeaders="0" zoomScale="110" zoomScaleNormal="110" workbookViewId="0">
      <pane ySplit="6" topLeftCell="A7" activePane="bottomLeft" state="frozen"/>
      <selection pane="bottomLeft"/>
    </sheetView>
  </sheetViews>
  <sheetFormatPr defaultColWidth="0" defaultRowHeight="15" zeroHeight="1" x14ac:dyDescent="0.25"/>
  <cols>
    <col min="1" max="1" width="5" customWidth="1"/>
    <col min="2" max="2" width="17.85546875" style="12" customWidth="1"/>
    <col min="3" max="3" width="130.7109375" customWidth="1"/>
    <col min="4" max="4" width="16" customWidth="1"/>
    <col min="5" max="5" width="6.42578125" customWidth="1"/>
    <col min="6" max="8" width="0" hidden="1" customWidth="1"/>
    <col min="9" max="16384" width="6.42578125" hidden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3" t="s">
        <v>0</v>
      </c>
      <c r="C6" s="13" t="s">
        <v>1</v>
      </c>
      <c r="D6" s="13" t="s">
        <v>2</v>
      </c>
      <c r="E6" s="14"/>
      <c r="F6" s="14"/>
      <c r="G6" s="14"/>
      <c r="H6" s="14"/>
    </row>
    <row r="7" spans="2:8" ht="22.5" x14ac:dyDescent="0.25">
      <c r="B7" s="15" t="s">
        <v>3</v>
      </c>
      <c r="C7" s="16" t="s">
        <v>4</v>
      </c>
      <c r="D7" s="17" t="s">
        <v>5</v>
      </c>
      <c r="E7" s="14"/>
      <c r="F7" s="14"/>
      <c r="G7" s="14"/>
      <c r="H7" s="14"/>
    </row>
    <row r="8" spans="2:8" ht="33.75" x14ac:dyDescent="0.25">
      <c r="B8" s="18" t="s">
        <v>6</v>
      </c>
      <c r="C8" s="19" t="s">
        <v>7</v>
      </c>
      <c r="D8" s="20" t="s">
        <v>8</v>
      </c>
      <c r="E8" s="14"/>
      <c r="F8" s="14"/>
      <c r="G8" s="14"/>
      <c r="H8" s="14"/>
    </row>
    <row r="9" spans="2:8" ht="22.5" x14ac:dyDescent="0.25">
      <c r="B9" s="15" t="s">
        <v>9</v>
      </c>
      <c r="C9" s="16" t="s">
        <v>10</v>
      </c>
      <c r="D9" s="17" t="s">
        <v>11</v>
      </c>
      <c r="E9" s="14"/>
      <c r="F9" s="14"/>
      <c r="G9" s="14"/>
      <c r="H9" s="14"/>
    </row>
    <row r="10" spans="2:8" x14ac:dyDescent="0.25">
      <c r="B10" s="18" t="s">
        <v>12</v>
      </c>
      <c r="C10" s="19" t="s">
        <v>13</v>
      </c>
      <c r="D10" s="20" t="s">
        <v>11</v>
      </c>
      <c r="E10" s="14"/>
      <c r="F10" s="14"/>
      <c r="G10" s="14"/>
      <c r="H10" s="14"/>
    </row>
    <row r="11" spans="2:8" x14ac:dyDescent="0.25">
      <c r="B11" s="15" t="s">
        <v>14</v>
      </c>
      <c r="C11" s="16" t="s">
        <v>15</v>
      </c>
      <c r="D11" s="17" t="s">
        <v>16</v>
      </c>
      <c r="E11" s="14"/>
      <c r="F11" s="14"/>
      <c r="G11" s="14"/>
      <c r="H11" s="14"/>
    </row>
    <row r="12" spans="2:8" x14ac:dyDescent="0.25">
      <c r="B12" s="18" t="s">
        <v>17</v>
      </c>
      <c r="C12" s="19" t="s">
        <v>18</v>
      </c>
      <c r="D12" s="20" t="s">
        <v>16</v>
      </c>
      <c r="E12" s="14"/>
      <c r="F12" s="14"/>
      <c r="G12" s="14"/>
      <c r="H12" s="14"/>
    </row>
    <row r="13" spans="2:8" x14ac:dyDescent="0.25">
      <c r="B13" s="15" t="s">
        <v>19</v>
      </c>
      <c r="C13" s="16" t="s">
        <v>20</v>
      </c>
      <c r="D13" s="17" t="s">
        <v>16</v>
      </c>
      <c r="E13" s="14"/>
      <c r="F13" s="14"/>
      <c r="G13" s="14"/>
      <c r="H13" s="14"/>
    </row>
    <row r="14" spans="2:8" x14ac:dyDescent="0.25">
      <c r="B14" s="18" t="s">
        <v>21</v>
      </c>
      <c r="C14" s="19" t="s">
        <v>22</v>
      </c>
      <c r="D14" s="20" t="s">
        <v>16</v>
      </c>
      <c r="E14" s="14"/>
      <c r="F14" s="14"/>
      <c r="G14" s="14"/>
      <c r="H14" s="14"/>
    </row>
    <row r="15" spans="2:8" ht="33.75" x14ac:dyDescent="0.25">
      <c r="B15" s="15" t="s">
        <v>23</v>
      </c>
      <c r="C15" s="16" t="s">
        <v>24</v>
      </c>
      <c r="D15" s="17" t="s">
        <v>16</v>
      </c>
    </row>
    <row r="16" spans="2:8" x14ac:dyDescent="0.25">
      <c r="B16" s="18" t="s">
        <v>25</v>
      </c>
      <c r="C16" s="19" t="s">
        <v>26</v>
      </c>
      <c r="D16" s="20" t="s">
        <v>16</v>
      </c>
    </row>
    <row r="17" spans="2:4" x14ac:dyDescent="0.25">
      <c r="B17" s="15" t="s">
        <v>27</v>
      </c>
      <c r="C17" s="16" t="s">
        <v>28</v>
      </c>
      <c r="D17" s="17" t="s">
        <v>29</v>
      </c>
    </row>
    <row r="18" spans="2:4" x14ac:dyDescent="0.25">
      <c r="B18" s="18" t="s">
        <v>30</v>
      </c>
      <c r="C18" s="19" t="s">
        <v>31</v>
      </c>
      <c r="D18" s="20" t="s">
        <v>29</v>
      </c>
    </row>
    <row r="19" spans="2:4" x14ac:dyDescent="0.25">
      <c r="B19" s="15" t="s">
        <v>32</v>
      </c>
      <c r="C19" s="16" t="s">
        <v>33</v>
      </c>
      <c r="D19" s="17" t="s">
        <v>29</v>
      </c>
    </row>
    <row r="20" spans="2:4" x14ac:dyDescent="0.25">
      <c r="B20" s="18" t="s">
        <v>34</v>
      </c>
      <c r="C20" s="19" t="s">
        <v>35</v>
      </c>
      <c r="D20" s="20" t="s">
        <v>29</v>
      </c>
    </row>
    <row r="21" spans="2:4" x14ac:dyDescent="0.25">
      <c r="B21" s="15" t="s">
        <v>36</v>
      </c>
      <c r="C21" s="16" t="s">
        <v>37</v>
      </c>
      <c r="D21" s="17" t="s">
        <v>29</v>
      </c>
    </row>
    <row r="22" spans="2:4" x14ac:dyDescent="0.25">
      <c r="B22" s="18" t="s">
        <v>38</v>
      </c>
      <c r="C22" s="19" t="s">
        <v>39</v>
      </c>
      <c r="D22" s="20" t="s">
        <v>29</v>
      </c>
    </row>
    <row r="23" spans="2:4" x14ac:dyDescent="0.25">
      <c r="B23" s="15" t="s">
        <v>40</v>
      </c>
      <c r="C23" s="16" t="s">
        <v>41</v>
      </c>
      <c r="D23" s="17" t="s">
        <v>29</v>
      </c>
    </row>
    <row r="24" spans="2:4" x14ac:dyDescent="0.25">
      <c r="B24" s="18" t="s">
        <v>42</v>
      </c>
      <c r="C24" s="19" t="s">
        <v>43</v>
      </c>
      <c r="D24" s="20" t="s">
        <v>16</v>
      </c>
    </row>
    <row r="25" spans="2:4" x14ac:dyDescent="0.25">
      <c r="B25" s="15" t="s">
        <v>44</v>
      </c>
      <c r="C25" s="16" t="s">
        <v>45</v>
      </c>
      <c r="D25" s="17" t="s">
        <v>16</v>
      </c>
    </row>
    <row r="26" spans="2:4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showGridLines="0" showRowColHeaders="0" zoomScale="110" zoomScaleNormal="11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5" zeroHeight="1" x14ac:dyDescent="0.25"/>
  <cols>
    <col min="1" max="1" width="5" customWidth="1"/>
    <col min="2" max="2" width="6.28515625" style="12" customWidth="1"/>
    <col min="3" max="3" width="24.42578125" customWidth="1"/>
    <col min="4" max="4" width="23.85546875" customWidth="1"/>
    <col min="5" max="5" width="82" customWidth="1"/>
    <col min="6" max="6" width="18.7109375" customWidth="1"/>
    <col min="7" max="7" width="17.42578125" customWidth="1"/>
    <col min="8" max="8" width="17.140625" customWidth="1"/>
    <col min="9" max="9" width="5.5703125" customWidth="1"/>
    <col min="10" max="11" width="2.42578125" hidden="1" customWidth="1"/>
    <col min="12" max="1024" width="6.42578125" hidden="1" customWidth="1"/>
    <col min="1025" max="16384" width="6.42578125" hidden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>
      <c r="B6" s="13" t="s">
        <v>0</v>
      </c>
      <c r="C6" s="13" t="s">
        <v>46</v>
      </c>
      <c r="D6" s="21" t="s">
        <v>47</v>
      </c>
      <c r="E6" s="21" t="s">
        <v>48</v>
      </c>
      <c r="F6" s="13" t="s">
        <v>49</v>
      </c>
      <c r="G6" s="13" t="s">
        <v>50</v>
      </c>
      <c r="H6" s="13" t="s">
        <v>51</v>
      </c>
    </row>
    <row r="7" spans="2:8" ht="45" x14ac:dyDescent="0.25">
      <c r="B7" s="22" t="s">
        <v>52</v>
      </c>
      <c r="C7" s="22" t="s">
        <v>53</v>
      </c>
      <c r="D7" s="23" t="s">
        <v>54</v>
      </c>
      <c r="E7" s="23" t="s">
        <v>55</v>
      </c>
      <c r="F7" s="22" t="str">
        <f>RU!B12&amp;"; "&amp;B8&amp;";"&amp;B10&amp;"; "&amp;RQ!B7&amp;"; "&amp;RQ!B8&amp;"; "&amp;DD!B12</f>
        <v>RU 006; RF 002;RF 004; RQ 001; RQ 002; DD 002</v>
      </c>
      <c r="G7" s="22" t="s">
        <v>56</v>
      </c>
      <c r="H7" s="22" t="s">
        <v>57</v>
      </c>
    </row>
    <row r="8" spans="2:8" ht="22.5" x14ac:dyDescent="0.25">
      <c r="B8" s="18" t="s">
        <v>58</v>
      </c>
      <c r="C8" s="20" t="s">
        <v>59</v>
      </c>
      <c r="D8" s="24" t="s">
        <v>60</v>
      </c>
      <c r="E8" s="24" t="s">
        <v>61</v>
      </c>
      <c r="F8" s="20" t="str">
        <f>SUBSTITUTE(F7,"RF 002","RF 001")</f>
        <v>RU 006; RF 001;RF 004; RQ 001; RQ 002; DD 002</v>
      </c>
      <c r="G8" s="20" t="s">
        <v>56</v>
      </c>
      <c r="H8" s="20" t="s">
        <v>62</v>
      </c>
    </row>
    <row r="9" spans="2:8" ht="67.5" x14ac:dyDescent="0.25">
      <c r="B9" s="22" t="s">
        <v>63</v>
      </c>
      <c r="C9" s="22" t="s">
        <v>64</v>
      </c>
      <c r="D9" s="23" t="s">
        <v>65</v>
      </c>
      <c r="E9" s="23" t="s">
        <v>66</v>
      </c>
      <c r="F9" s="22" t="str">
        <f>RU!B8&amp;"; "&amp;RU!B15&amp;"; "&amp;DD!B7</f>
        <v>RU 002; RU 009; DD 001</v>
      </c>
      <c r="G9" s="22" t="s">
        <v>56</v>
      </c>
      <c r="H9" s="22" t="s">
        <v>62</v>
      </c>
    </row>
    <row r="10" spans="2:8" ht="101.25" x14ac:dyDescent="0.25">
      <c r="B10" s="18" t="s">
        <v>67</v>
      </c>
      <c r="C10" s="20" t="s">
        <v>68</v>
      </c>
      <c r="D10" s="24" t="s">
        <v>69</v>
      </c>
      <c r="E10" s="24" t="s">
        <v>70</v>
      </c>
      <c r="F10" s="20" t="str">
        <f>RU!B11&amp;"; "&amp;RU!B12&amp;"; "&amp;RU!B24&amp;"; "&amp;RQ!B9&amp;"; "&amp;RQ!B10&amp;"; "&amp;DD!B12</f>
        <v>RU 005; RU 006; RU 018; RQ 003; RQ 004; DD 002</v>
      </c>
      <c r="G10" s="20" t="s">
        <v>56</v>
      </c>
      <c r="H10" s="20" t="s">
        <v>62</v>
      </c>
    </row>
    <row r="11" spans="2:8" ht="101.25" x14ac:dyDescent="0.25">
      <c r="B11" s="22" t="s">
        <v>71</v>
      </c>
      <c r="C11" s="22" t="s">
        <v>72</v>
      </c>
      <c r="D11" s="23" t="s">
        <v>73</v>
      </c>
      <c r="E11" s="23" t="s">
        <v>74</v>
      </c>
      <c r="F11" s="22" t="str">
        <f>RU!B7&amp;"; "&amp;RU!B14&amp;"; "&amp;RU!B21&amp;"; "&amp;RQ!B11&amp;"; "&amp;DD!B22</f>
        <v>RU 001; RU 008; RU 015; RQ 005; DD 003</v>
      </c>
      <c r="G11" s="22" t="s">
        <v>56</v>
      </c>
      <c r="H11" s="22" t="s">
        <v>75</v>
      </c>
    </row>
    <row r="12" spans="2:8" ht="78.75" x14ac:dyDescent="0.25">
      <c r="B12" s="18" t="s">
        <v>76</v>
      </c>
      <c r="C12" s="20" t="s">
        <v>77</v>
      </c>
      <c r="D12" s="24" t="s">
        <v>78</v>
      </c>
      <c r="E12" s="24" t="s">
        <v>79</v>
      </c>
      <c r="F12" s="20" t="str">
        <f>RU!B7&amp;"; "&amp;RU!B13&amp;"; "&amp;RQ!B12&amp;"; "&amp;DD!B25</f>
        <v>RU 001; RU 007; RQ 006; DD 004</v>
      </c>
      <c r="G12" s="20" t="s">
        <v>56</v>
      </c>
      <c r="H12" s="20" t="s">
        <v>80</v>
      </c>
    </row>
    <row r="13" spans="2:8" ht="90" x14ac:dyDescent="0.25">
      <c r="B13" s="22" t="s">
        <v>81</v>
      </c>
      <c r="C13" s="22" t="s">
        <v>82</v>
      </c>
      <c r="D13" s="23" t="s">
        <v>83</v>
      </c>
      <c r="E13" s="23" t="s">
        <v>84</v>
      </c>
      <c r="F13" s="22" t="str">
        <f>RU!B14&amp;"; "&amp;RQ!B13&amp;"; "&amp;DD!B27</f>
        <v>RU 008; RQ 007; DD 005</v>
      </c>
      <c r="G13" s="22" t="s">
        <v>56</v>
      </c>
      <c r="H13" s="22" t="s">
        <v>57</v>
      </c>
    </row>
    <row r="14" spans="2:8" ht="90" x14ac:dyDescent="0.25">
      <c r="B14" s="18" t="s">
        <v>85</v>
      </c>
      <c r="C14" s="20" t="s">
        <v>86</v>
      </c>
      <c r="D14" s="24" t="s">
        <v>87</v>
      </c>
      <c r="E14" s="24" t="s">
        <v>88</v>
      </c>
      <c r="F14" s="20" t="str">
        <f>RU!B7&amp;"; "&amp;RU!B13&amp;"; "&amp;RU!B14&amp;"; "&amp;RU!B15&amp;"; "&amp;RU!B19&amp;"; "&amp;RU!B20&amp;"; "&amp;RU!B25&amp;"; "&amp;RF!B12&amp;"; "&amp;RF!B13&amp;"; "&amp;RF!B18&amp;"; "&amp;RQ!B11&amp;"; "&amp;RQ!B12&amp;"; "&amp;RQ!B13&amp;"; "&amp;RQ!B14&amp;"; "&amp;RQ!B16&amp;"; "&amp;RQ!B23&amp;"; "&amp;DD!B22&amp;"; "&amp;DD!B25&amp;"; "&amp;DD!B27&amp;"; "&amp;DD!B29&amp;"; "&amp;DD!B44&amp;"; "&amp;DD!B48</f>
        <v>RU 001; RU 007; RU 008; RU 009; RU 013; RU 014; RU 019; RF 006; RF 007; RF 012; RQ 005; RQ 006; RQ 007; RQ 008; RQ 010; RQ 017; DD 003; DD 004; DD 005; DD 006; DD 008; DD 009</v>
      </c>
      <c r="G14" s="20" t="s">
        <v>56</v>
      </c>
      <c r="H14" s="20" t="s">
        <v>75</v>
      </c>
    </row>
    <row r="15" spans="2:8" ht="112.5" x14ac:dyDescent="0.25">
      <c r="B15" s="22" t="s">
        <v>89</v>
      </c>
      <c r="C15" s="22" t="s">
        <v>90</v>
      </c>
      <c r="D15" s="23" t="s">
        <v>91</v>
      </c>
      <c r="E15" s="23" t="s">
        <v>92</v>
      </c>
      <c r="F15" s="22" t="str">
        <f>F14&amp;"; "&amp;RU!B25&amp;"; "&amp;RF!B16&amp;"; "&amp;RF!B17&amp;"; "&amp;RF!B19&amp;"; "&amp;RQ!B15&amp;"; "&amp;RQ!B17&amp;"; "&amp;DD!B44</f>
        <v>RU 001; RU 007; RU 008; RU 009; RU 013; RU 014; RU 019; RF 006; RF 007; RF 012; RQ 005; RQ 006; RQ 007; RQ 008; RQ 010; RQ 017; DD 003; DD 004; DD 005; DD 006; DD 008; DD 009; RU 019; RF 010; RF 011; RF 013; RQ 009; RQ 011; DD 008</v>
      </c>
      <c r="G15" s="22" t="s">
        <v>56</v>
      </c>
      <c r="H15" s="22" t="s">
        <v>62</v>
      </c>
    </row>
    <row r="16" spans="2:8" ht="67.5" x14ac:dyDescent="0.25">
      <c r="B16" s="18" t="s">
        <v>93</v>
      </c>
      <c r="C16" s="20" t="s">
        <v>94</v>
      </c>
      <c r="D16" s="24" t="s">
        <v>95</v>
      </c>
      <c r="E16" s="24" t="s">
        <v>96</v>
      </c>
      <c r="F16" s="20" t="str">
        <f>RU!B7&amp;"; "&amp;RF!B11&amp;"; "&amp;RF!B12&amp;"; "&amp;RF!B13&amp;"; "&amp;RF!B14&amp;"; "&amp;RF!B15&amp;"; "&amp;RQ!B11&amp;"; "&amp;RQ!B12&amp;"; "&amp;RQ!B13&amp;"; "&amp;RQ!B14&amp;"; "&amp;RQ!B15&amp;"; "&amp;DD!B22&amp;"; "&amp;DD!B25&amp;"; "&amp;DD!B27&amp;"; "&amp;DD!B29&amp;"; "&amp;DD!B38&amp;"; "&amp;DD!B44</f>
        <v>RU 001; RF 005; RF 006; RF 007; RF 008; RF 009; RQ 005; RQ 006; RQ 007; RQ 008; RQ 009; DD 003; DD 004; DD 005; DD 006; DD 007; DD 008</v>
      </c>
      <c r="G16" s="20" t="s">
        <v>56</v>
      </c>
      <c r="H16" s="20" t="s">
        <v>75</v>
      </c>
    </row>
    <row r="17" spans="2:8" ht="78.75" x14ac:dyDescent="0.25">
      <c r="B17" s="22" t="s">
        <v>98</v>
      </c>
      <c r="C17" s="22" t="s">
        <v>99</v>
      </c>
      <c r="D17" s="23" t="s">
        <v>100</v>
      </c>
      <c r="E17" s="23" t="s">
        <v>101</v>
      </c>
      <c r="F17" s="22" t="str">
        <f>RU!B13&amp;"; "&amp;RU!B14&amp;"; "&amp;RU!B15&amp;"; "&amp;RU!B18&amp;"; "&amp;RU!B25&amp;"; "&amp;B11&amp;"; "&amp;B12&amp;"; "&amp;B13&amp;"; "&amp;B14&amp;"; "&amp;B15&amp;"; "&amp;RQ!B11&amp;"; "&amp;RQ!B12&amp;"; "&amp;RQ!B13&amp;"; "&amp;RQ!B14&amp;"; "&amp;RQ!B15&amp;"; "&amp;DD!B29&amp;"; "&amp;DD!B27&amp;"; "&amp;DD!B25&amp;"; "&amp;DD!B22</f>
        <v>RU 007; RU 008; RU 009; RU 012; RU 019; RF 005; RF 006; RF 007; RF 008; RF 009; RQ 005; RQ 006; RQ 007; RQ 008; RQ 009; DD 006; DD 005; DD 004; DD 003</v>
      </c>
      <c r="G17" s="22" t="s">
        <v>56</v>
      </c>
      <c r="H17" s="22" t="s">
        <v>80</v>
      </c>
    </row>
    <row r="18" spans="2:8" ht="135" x14ac:dyDescent="0.25">
      <c r="B18" s="18" t="s">
        <v>102</v>
      </c>
      <c r="C18" s="20" t="s">
        <v>103</v>
      </c>
      <c r="D18" s="24" t="s">
        <v>104</v>
      </c>
      <c r="E18" s="24" t="s">
        <v>105</v>
      </c>
      <c r="F18" s="20" t="str">
        <f>RU!B15&amp;"; "&amp;RQ!B16&amp;"; "&amp;DD!B44</f>
        <v>RU 009; RQ 010; DD 008</v>
      </c>
      <c r="G18" s="20" t="s">
        <v>56</v>
      </c>
      <c r="H18" s="20" t="s">
        <v>62</v>
      </c>
    </row>
    <row r="19" spans="2:8" ht="123.75" x14ac:dyDescent="0.25">
      <c r="B19" s="22" t="s">
        <v>106</v>
      </c>
      <c r="C19" s="22" t="s">
        <v>107</v>
      </c>
      <c r="D19" s="23" t="s">
        <v>108</v>
      </c>
      <c r="E19" s="23" t="s">
        <v>109</v>
      </c>
      <c r="F19" s="22" t="str">
        <f>RU!B8&amp;"; "&amp;RU!B9&amp;"; "&amp;RU!B10&amp;"; "&amp;RQ!B17&amp;"; "&amp;RQ!B18&amp;"; "&amp;DD!B48</f>
        <v>RU 002; RU 003; RU 004; RQ 011; RQ 012; DD 009</v>
      </c>
      <c r="G19" s="22" t="s">
        <v>56</v>
      </c>
      <c r="H19" s="22" t="s">
        <v>57</v>
      </c>
    </row>
    <row r="20" spans="2:8" ht="27" customHeight="1" x14ac:dyDescent="0.25">
      <c r="E20" s="25"/>
    </row>
    <row r="21" spans="2:8" ht="27" hidden="1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showGridLines="0" showRowColHeaders="0" zoomScale="110" zoomScaleNormal="11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5" zeroHeight="1" x14ac:dyDescent="0.25"/>
  <cols>
    <col min="1" max="1" width="5" customWidth="1"/>
    <col min="2" max="2" width="6.28515625" style="12" customWidth="1"/>
    <col min="3" max="3" width="24.42578125" customWidth="1"/>
    <col min="4" max="4" width="23.85546875" customWidth="1"/>
    <col min="5" max="5" width="76.85546875" customWidth="1"/>
    <col min="6" max="6" width="43" customWidth="1"/>
    <col min="7" max="8" width="15.5703125" customWidth="1"/>
    <col min="9" max="9" width="5.5703125" customWidth="1"/>
    <col min="10" max="11" width="2.42578125" hidden="1" customWidth="1"/>
    <col min="12" max="1024" width="6.42578125" hidden="1" customWidth="1"/>
    <col min="1025" max="16384" width="6.42578125" hidden="1"/>
  </cols>
  <sheetData>
    <row r="1" spans="2:9" x14ac:dyDescent="0.25"/>
    <row r="2" spans="2:9" x14ac:dyDescent="0.25"/>
    <row r="3" spans="2:9" x14ac:dyDescent="0.25"/>
    <row r="4" spans="2:9" x14ac:dyDescent="0.25"/>
    <row r="5" spans="2:9" x14ac:dyDescent="0.25"/>
    <row r="6" spans="2:9" x14ac:dyDescent="0.25">
      <c r="B6" s="13" t="s">
        <v>0</v>
      </c>
      <c r="C6" s="13" t="s">
        <v>46</v>
      </c>
      <c r="D6" s="21" t="s">
        <v>47</v>
      </c>
      <c r="E6" s="21" t="s">
        <v>48</v>
      </c>
      <c r="F6" s="13" t="s">
        <v>49</v>
      </c>
      <c r="G6" s="13" t="s">
        <v>50</v>
      </c>
      <c r="H6" s="13" t="s">
        <v>51</v>
      </c>
      <c r="I6" s="32" t="s">
        <v>303</v>
      </c>
    </row>
    <row r="7" spans="2:9" ht="101.25" x14ac:dyDescent="0.25">
      <c r="B7" s="22" t="s">
        <v>110</v>
      </c>
      <c r="C7" s="22" t="s">
        <v>111</v>
      </c>
      <c r="D7" s="23" t="s">
        <v>112</v>
      </c>
      <c r="E7" s="23" t="s">
        <v>113</v>
      </c>
      <c r="F7" s="22" t="str">
        <f>RF!F8&amp;"; "&amp;RF!B8</f>
        <v>RU 006; RF 001;RF 004; RQ 001; RQ 002; DD 002; RF 002</v>
      </c>
      <c r="G7" s="22" t="s">
        <v>56</v>
      </c>
      <c r="H7" s="22" t="s">
        <v>57</v>
      </c>
      <c r="I7" s="30" t="s">
        <v>302</v>
      </c>
    </row>
    <row r="8" spans="2:9" ht="45" x14ac:dyDescent="0.25">
      <c r="B8" s="18" t="s">
        <v>114</v>
      </c>
      <c r="C8" s="20" t="s">
        <v>115</v>
      </c>
      <c r="D8" s="24" t="s">
        <v>116</v>
      </c>
      <c r="E8" s="24" t="s">
        <v>117</v>
      </c>
      <c r="F8" s="20" t="str">
        <f>SUBSTITUTE(F7,"RF 002","RF 001")</f>
        <v>RU 006; RF 001;RF 004; RQ 001; RQ 002; DD 002; RF 001</v>
      </c>
      <c r="G8" s="20" t="s">
        <v>56</v>
      </c>
      <c r="H8" s="20" t="s">
        <v>62</v>
      </c>
      <c r="I8" s="31" t="s">
        <v>302</v>
      </c>
    </row>
    <row r="9" spans="2:9" ht="33.75" x14ac:dyDescent="0.25">
      <c r="B9" s="22" t="s">
        <v>118</v>
      </c>
      <c r="C9" s="22" t="s">
        <v>119</v>
      </c>
      <c r="D9" s="23" t="s">
        <v>120</v>
      </c>
      <c r="E9" s="23" t="s">
        <v>121</v>
      </c>
      <c r="F9" s="22" t="str">
        <f>SUBSTITUTE(RF!F10,B9,RF!B10)</f>
        <v>RU 005; RU 006; RU 018; RF 004; RQ 004; DD 002</v>
      </c>
      <c r="G9" s="22" t="s">
        <v>56</v>
      </c>
      <c r="H9" s="22" t="s">
        <v>57</v>
      </c>
      <c r="I9" s="30" t="s">
        <v>302</v>
      </c>
    </row>
    <row r="10" spans="2:9" ht="78.75" x14ac:dyDescent="0.25">
      <c r="B10" s="18" t="s">
        <v>122</v>
      </c>
      <c r="C10" s="20" t="s">
        <v>123</v>
      </c>
      <c r="D10" s="24" t="s">
        <v>124</v>
      </c>
      <c r="E10" s="24" t="s">
        <v>125</v>
      </c>
      <c r="F10" s="33" t="str">
        <f>SUBSTITUTE(RF!F10,B10,RF!B10)</f>
        <v>RU 005; RU 006; RU 018; RQ 003; RF 004; DD 002</v>
      </c>
      <c r="G10" s="20" t="s">
        <v>56</v>
      </c>
      <c r="H10" s="20" t="s">
        <v>62</v>
      </c>
      <c r="I10" s="31" t="s">
        <v>302</v>
      </c>
    </row>
    <row r="11" spans="2:9" ht="33.75" x14ac:dyDescent="0.25">
      <c r="B11" s="22" t="s">
        <v>126</v>
      </c>
      <c r="C11" s="22" t="s">
        <v>127</v>
      </c>
      <c r="D11" s="23" t="s">
        <v>128</v>
      </c>
      <c r="E11" s="23" t="s">
        <v>129</v>
      </c>
      <c r="F11" s="22" t="str">
        <f>RF!B11&amp;"; "&amp;DD!B22</f>
        <v>RF 005; DD 003</v>
      </c>
      <c r="G11" s="22" t="s">
        <v>56</v>
      </c>
      <c r="H11" s="22" t="s">
        <v>75</v>
      </c>
      <c r="I11" s="30" t="s">
        <v>302</v>
      </c>
    </row>
    <row r="12" spans="2:9" ht="33.75" x14ac:dyDescent="0.25">
      <c r="B12" s="18" t="s">
        <v>130</v>
      </c>
      <c r="C12" s="20" t="s">
        <v>131</v>
      </c>
      <c r="D12" s="24" t="s">
        <v>132</v>
      </c>
      <c r="E12" s="24" t="s">
        <v>133</v>
      </c>
      <c r="F12" s="20" t="s">
        <v>306</v>
      </c>
      <c r="G12" s="20" t="s">
        <v>56</v>
      </c>
      <c r="H12" s="20" t="s">
        <v>80</v>
      </c>
      <c r="I12" s="31" t="s">
        <v>302</v>
      </c>
    </row>
    <row r="13" spans="2:9" ht="33.75" x14ac:dyDescent="0.25">
      <c r="B13" s="22" t="s">
        <v>134</v>
      </c>
      <c r="C13" s="22" t="s">
        <v>135</v>
      </c>
      <c r="D13" s="23" t="s">
        <v>136</v>
      </c>
      <c r="E13" s="23" t="s">
        <v>137</v>
      </c>
      <c r="F13" s="22" t="s">
        <v>307</v>
      </c>
      <c r="G13" s="22" t="s">
        <v>56</v>
      </c>
      <c r="H13" s="22" t="s">
        <v>57</v>
      </c>
      <c r="I13" s="30" t="s">
        <v>302</v>
      </c>
    </row>
    <row r="14" spans="2:9" ht="56.25" x14ac:dyDescent="0.25">
      <c r="B14" s="18" t="s">
        <v>138</v>
      </c>
      <c r="C14" s="20" t="s">
        <v>139</v>
      </c>
      <c r="D14" s="24" t="s">
        <v>140</v>
      </c>
      <c r="E14" s="24" t="s">
        <v>141</v>
      </c>
      <c r="F14" s="20" t="s">
        <v>308</v>
      </c>
      <c r="G14" s="20" t="s">
        <v>56</v>
      </c>
      <c r="H14" s="20" t="s">
        <v>75</v>
      </c>
      <c r="I14" s="31" t="s">
        <v>302</v>
      </c>
    </row>
    <row r="15" spans="2:9" ht="56.25" x14ac:dyDescent="0.25">
      <c r="B15" s="22" t="s">
        <v>142</v>
      </c>
      <c r="C15" s="22" t="s">
        <v>143</v>
      </c>
      <c r="D15" s="23" t="s">
        <v>144</v>
      </c>
      <c r="E15" s="23" t="s">
        <v>145</v>
      </c>
      <c r="F15" s="22" t="s">
        <v>89</v>
      </c>
      <c r="G15" s="22" t="s">
        <v>56</v>
      </c>
      <c r="H15" s="22" t="s">
        <v>62</v>
      </c>
      <c r="I15" s="30" t="s">
        <v>302</v>
      </c>
    </row>
    <row r="16" spans="2:9" ht="45" x14ac:dyDescent="0.25">
      <c r="B16" s="18" t="s">
        <v>146</v>
      </c>
      <c r="C16" s="20" t="s">
        <v>147</v>
      </c>
      <c r="D16" s="24" t="s">
        <v>304</v>
      </c>
      <c r="E16" s="24" t="s">
        <v>148</v>
      </c>
      <c r="F16" s="20"/>
      <c r="G16" s="20" t="s">
        <v>56</v>
      </c>
      <c r="H16" s="20" t="s">
        <v>62</v>
      </c>
      <c r="I16" s="31" t="s">
        <v>302</v>
      </c>
    </row>
    <row r="17" spans="2:9" ht="45" x14ac:dyDescent="0.25">
      <c r="B17" s="22" t="s">
        <v>149</v>
      </c>
      <c r="C17" s="22" t="s">
        <v>150</v>
      </c>
      <c r="D17" s="23" t="s">
        <v>151</v>
      </c>
      <c r="E17" s="23" t="s">
        <v>152</v>
      </c>
      <c r="F17" s="22"/>
      <c r="G17" s="22" t="s">
        <v>56</v>
      </c>
      <c r="H17" s="22" t="s">
        <v>57</v>
      </c>
      <c r="I17" s="30" t="s">
        <v>302</v>
      </c>
    </row>
    <row r="18" spans="2:9" ht="22.5" x14ac:dyDescent="0.25">
      <c r="B18" s="18" t="s">
        <v>153</v>
      </c>
      <c r="C18" s="20" t="s">
        <v>154</v>
      </c>
      <c r="D18" s="24" t="s">
        <v>155</v>
      </c>
      <c r="E18" s="24" t="s">
        <v>156</v>
      </c>
      <c r="F18" s="20"/>
      <c r="G18" s="20" t="s">
        <v>56</v>
      </c>
      <c r="H18" s="20" t="s">
        <v>57</v>
      </c>
      <c r="I18" s="31" t="s">
        <v>302</v>
      </c>
    </row>
    <row r="19" spans="2:9" ht="56.25" x14ac:dyDescent="0.25">
      <c r="B19" s="22" t="s">
        <v>157</v>
      </c>
      <c r="C19" s="22" t="s">
        <v>158</v>
      </c>
      <c r="D19" s="23" t="s">
        <v>159</v>
      </c>
      <c r="E19" s="23" t="s">
        <v>160</v>
      </c>
      <c r="F19" s="22"/>
      <c r="G19" s="22" t="s">
        <v>56</v>
      </c>
      <c r="H19" s="22" t="s">
        <v>57</v>
      </c>
      <c r="I19" s="30" t="s">
        <v>302</v>
      </c>
    </row>
    <row r="20" spans="2:9" ht="146.25" x14ac:dyDescent="0.25">
      <c r="B20" s="18" t="s">
        <v>161</v>
      </c>
      <c r="C20" s="20" t="s">
        <v>162</v>
      </c>
      <c r="D20" s="24" t="s">
        <v>163</v>
      </c>
      <c r="E20" s="24" t="s">
        <v>164</v>
      </c>
      <c r="F20" s="20"/>
      <c r="G20" s="20" t="s">
        <v>56</v>
      </c>
      <c r="H20" s="20" t="s">
        <v>57</v>
      </c>
      <c r="I20" s="31" t="s">
        <v>302</v>
      </c>
    </row>
    <row r="21" spans="2:9" ht="67.5" x14ac:dyDescent="0.25">
      <c r="B21" s="22" t="s">
        <v>165</v>
      </c>
      <c r="C21" s="22" t="s">
        <v>166</v>
      </c>
      <c r="D21" s="23" t="s">
        <v>167</v>
      </c>
      <c r="E21" s="23" t="s">
        <v>168</v>
      </c>
      <c r="F21" s="22"/>
      <c r="G21" s="22" t="s">
        <v>56</v>
      </c>
      <c r="H21" s="22" t="s">
        <v>57</v>
      </c>
      <c r="I21" s="30" t="s">
        <v>302</v>
      </c>
    </row>
    <row r="22" spans="2:9" ht="180" x14ac:dyDescent="0.25">
      <c r="B22" s="18" t="s">
        <v>169</v>
      </c>
      <c r="C22" s="20" t="s">
        <v>170</v>
      </c>
      <c r="D22" s="24" t="s">
        <v>171</v>
      </c>
      <c r="E22" s="24" t="s">
        <v>172</v>
      </c>
      <c r="F22" s="20"/>
      <c r="G22" s="20" t="s">
        <v>56</v>
      </c>
      <c r="H22" s="20" t="s">
        <v>57</v>
      </c>
      <c r="I22" s="31" t="s">
        <v>302</v>
      </c>
    </row>
    <row r="23" spans="2:9" ht="45" x14ac:dyDescent="0.25">
      <c r="B23" s="22" t="s">
        <v>305</v>
      </c>
      <c r="C23" s="22" t="s">
        <v>173</v>
      </c>
      <c r="D23" s="23" t="s">
        <v>174</v>
      </c>
      <c r="E23" s="23" t="s">
        <v>175</v>
      </c>
      <c r="F23" s="22"/>
      <c r="G23" s="22" t="s">
        <v>97</v>
      </c>
      <c r="H23" s="22" t="s">
        <v>57</v>
      </c>
      <c r="I23" s="30" t="s">
        <v>302</v>
      </c>
    </row>
    <row r="24" spans="2:9" ht="27" hidden="1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I54"/>
  <sheetViews>
    <sheetView showGridLines="0" showRowColHeaders="0" zoomScale="110" zoomScaleNormal="11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6.42578125" defaultRowHeight="15" x14ac:dyDescent="0.25"/>
  <cols>
    <col min="1" max="1" width="5" customWidth="1"/>
    <col min="2" max="2" width="6.28515625" style="12" customWidth="1"/>
    <col min="3" max="3" width="18" customWidth="1"/>
    <col min="4" max="4" width="19.140625" style="12" customWidth="1"/>
    <col min="5" max="5" width="24.28515625" customWidth="1"/>
    <col min="6" max="8" width="16.28515625" customWidth="1"/>
    <col min="9" max="9" width="43.42578125" customWidth="1"/>
    <col min="10" max="10" width="5.5703125" customWidth="1"/>
    <col min="11" max="11" width="2.42578125" customWidth="1"/>
    <col min="12" max="1025" width="6.42578125" customWidth="1"/>
  </cols>
  <sheetData>
    <row r="6" spans="2:9" x14ac:dyDescent="0.25">
      <c r="B6" s="13" t="s">
        <v>0</v>
      </c>
      <c r="C6" s="13" t="s">
        <v>46</v>
      </c>
      <c r="D6" s="13" t="s">
        <v>47</v>
      </c>
      <c r="E6" s="13" t="s">
        <v>176</v>
      </c>
      <c r="F6" s="13" t="s">
        <v>177</v>
      </c>
      <c r="G6" s="13" t="s">
        <v>178</v>
      </c>
      <c r="H6" s="13" t="s">
        <v>179</v>
      </c>
      <c r="I6" s="13" t="s">
        <v>47</v>
      </c>
    </row>
    <row r="7" spans="2:9" x14ac:dyDescent="0.25">
      <c r="B7" s="34" t="s">
        <v>180</v>
      </c>
      <c r="C7" s="35" t="s">
        <v>181</v>
      </c>
      <c r="D7" s="35" t="str">
        <f>"Conjunto de dados do "&amp;C7</f>
        <v>Conjunto de dados do Cadastro de configurações</v>
      </c>
      <c r="E7" s="20" t="s">
        <v>182</v>
      </c>
      <c r="F7" s="18">
        <v>2</v>
      </c>
      <c r="G7" s="20" t="s">
        <v>183</v>
      </c>
      <c r="H7" s="20" t="str">
        <f t="shared" ref="H7:H16" si="0">IF(G7="int",REPT(9,F7),IF(G7="float",_xlfn.CONCAT(REPT(9,F7/1),",",REPT(9,10*(MOD(F7,1)))),IF(G7="String",_xlfn.CONCAT(F7,"(x)"),IF(G7="Date","dd/mm/yyyy",IF(G7="Enum","9","")))))</f>
        <v>99</v>
      </c>
      <c r="I7" s="24" t="s">
        <v>184</v>
      </c>
    </row>
    <row r="8" spans="2:9" ht="22.5" x14ac:dyDescent="0.25">
      <c r="B8" s="34"/>
      <c r="C8" s="35"/>
      <c r="D8" s="35"/>
      <c r="E8" s="20" t="s">
        <v>185</v>
      </c>
      <c r="F8" s="18">
        <v>2</v>
      </c>
      <c r="G8" s="20" t="s">
        <v>183</v>
      </c>
      <c r="H8" s="20" t="str">
        <f t="shared" si="0"/>
        <v>99</v>
      </c>
      <c r="I8" s="24" t="s">
        <v>186</v>
      </c>
    </row>
    <row r="9" spans="2:9" x14ac:dyDescent="0.25">
      <c r="B9" s="34"/>
      <c r="C9" s="35"/>
      <c r="D9" s="35"/>
      <c r="E9" s="20" t="s">
        <v>187</v>
      </c>
      <c r="F9" s="18">
        <v>6.2</v>
      </c>
      <c r="G9" s="20" t="s">
        <v>188</v>
      </c>
      <c r="H9" s="20" t="str">
        <f t="shared" si="0"/>
        <v>999999,99</v>
      </c>
      <c r="I9" s="24" t="s">
        <v>189</v>
      </c>
    </row>
    <row r="10" spans="2:9" ht="22.5" x14ac:dyDescent="0.25">
      <c r="B10" s="34"/>
      <c r="C10" s="35"/>
      <c r="D10" s="35"/>
      <c r="E10" s="20" t="s">
        <v>190</v>
      </c>
      <c r="F10" s="18">
        <v>255</v>
      </c>
      <c r="G10" s="20" t="s">
        <v>191</v>
      </c>
      <c r="H10" s="20" t="str">
        <f t="shared" si="0"/>
        <v>255(x)</v>
      </c>
      <c r="I10" s="24" t="s">
        <v>192</v>
      </c>
    </row>
    <row r="11" spans="2:9" ht="22.5" x14ac:dyDescent="0.25">
      <c r="B11" s="34"/>
      <c r="C11" s="35"/>
      <c r="D11" s="35"/>
      <c r="E11" s="20" t="s">
        <v>193</v>
      </c>
      <c r="F11" s="18">
        <v>255</v>
      </c>
      <c r="G11" s="20" t="s">
        <v>191</v>
      </c>
      <c r="H11" s="20" t="str">
        <f t="shared" si="0"/>
        <v>255(x)</v>
      </c>
      <c r="I11" s="24" t="s">
        <v>194</v>
      </c>
    </row>
    <row r="12" spans="2:9" ht="22.5" x14ac:dyDescent="0.25">
      <c r="B12" s="36" t="s">
        <v>195</v>
      </c>
      <c r="C12" s="36" t="s">
        <v>196</v>
      </c>
      <c r="D12" s="36" t="str">
        <f>"Conjunto de dados do "&amp;C12</f>
        <v>Conjunto de dados do Cadastro de colaboradores</v>
      </c>
      <c r="E12" s="22" t="s">
        <v>197</v>
      </c>
      <c r="F12" s="26">
        <v>11</v>
      </c>
      <c r="G12" s="22" t="s">
        <v>198</v>
      </c>
      <c r="H12" s="22" t="str">
        <f t="shared" si="0"/>
        <v>99999999999</v>
      </c>
      <c r="I12" s="23" t="s">
        <v>199</v>
      </c>
    </row>
    <row r="13" spans="2:9" x14ac:dyDescent="0.25">
      <c r="B13" s="36"/>
      <c r="C13" s="36"/>
      <c r="D13" s="36"/>
      <c r="E13" s="22" t="s">
        <v>200</v>
      </c>
      <c r="F13" s="26">
        <v>50</v>
      </c>
      <c r="G13" s="22" t="s">
        <v>191</v>
      </c>
      <c r="H13" s="22" t="str">
        <f t="shared" si="0"/>
        <v>50(x)</v>
      </c>
      <c r="I13" s="23" t="s">
        <v>201</v>
      </c>
    </row>
    <row r="14" spans="2:9" ht="22.5" x14ac:dyDescent="0.25">
      <c r="B14" s="36"/>
      <c r="C14" s="36"/>
      <c r="D14" s="36"/>
      <c r="E14" s="22" t="s">
        <v>202</v>
      </c>
      <c r="F14" s="26">
        <v>1</v>
      </c>
      <c r="G14" s="22" t="s">
        <v>203</v>
      </c>
      <c r="H14" s="22" t="str">
        <f t="shared" si="0"/>
        <v>9</v>
      </c>
      <c r="I14" s="23" t="s">
        <v>204</v>
      </c>
    </row>
    <row r="15" spans="2:9" x14ac:dyDescent="0.25">
      <c r="B15" s="36"/>
      <c r="C15" s="36"/>
      <c r="D15" s="36"/>
      <c r="E15" s="22" t="s">
        <v>205</v>
      </c>
      <c r="F15" s="26">
        <v>6</v>
      </c>
      <c r="G15" s="22" t="s">
        <v>183</v>
      </c>
      <c r="H15" s="22" t="str">
        <f t="shared" si="0"/>
        <v>999999</v>
      </c>
      <c r="I15" s="23" t="s">
        <v>201</v>
      </c>
    </row>
    <row r="16" spans="2:9" ht="22.5" x14ac:dyDescent="0.25">
      <c r="B16" s="36"/>
      <c r="C16" s="36"/>
      <c r="D16" s="36"/>
      <c r="E16" s="22" t="s">
        <v>206</v>
      </c>
      <c r="F16" s="26">
        <v>1</v>
      </c>
      <c r="G16" s="22" t="s">
        <v>203</v>
      </c>
      <c r="H16" s="22" t="str">
        <f t="shared" si="0"/>
        <v>9</v>
      </c>
      <c r="I16" s="23" t="s">
        <v>207</v>
      </c>
    </row>
    <row r="17" spans="2:9" ht="22.5" x14ac:dyDescent="0.25">
      <c r="B17" s="36"/>
      <c r="C17" s="36"/>
      <c r="D17" s="36"/>
      <c r="E17" s="22" t="s">
        <v>208</v>
      </c>
      <c r="F17" s="26">
        <v>12</v>
      </c>
      <c r="G17" s="22" t="s">
        <v>191</v>
      </c>
      <c r="H17" s="22" t="s">
        <v>209</v>
      </c>
      <c r="I17" s="23" t="s">
        <v>210</v>
      </c>
    </row>
    <row r="18" spans="2:9" x14ac:dyDescent="0.25">
      <c r="B18" s="36"/>
      <c r="C18" s="36"/>
      <c r="D18" s="36"/>
      <c r="E18" s="22" t="s">
        <v>211</v>
      </c>
      <c r="F18" s="26">
        <v>6</v>
      </c>
      <c r="G18" s="22" t="s">
        <v>191</v>
      </c>
      <c r="H18" s="22" t="str">
        <f>IF(G18="int",REPT(9,F18),IF(G18="float",_xlfn.CONCAT(REPT(9,F18/1),",",REPT(9,10*(MOD(F18,1)))),IF(G18="String",_xlfn.CONCAT(F18,"(x)"),IF(G18="Date","dd/mm/yyyy",IF(G18="Enum","9","")))))</f>
        <v>6(x)</v>
      </c>
      <c r="I18" s="23" t="s">
        <v>212</v>
      </c>
    </row>
    <row r="19" spans="2:9" x14ac:dyDescent="0.25">
      <c r="B19" s="36"/>
      <c r="C19" s="36"/>
      <c r="D19" s="36"/>
      <c r="E19" s="22" t="s">
        <v>213</v>
      </c>
      <c r="F19" s="26">
        <v>50</v>
      </c>
      <c r="G19" s="22" t="s">
        <v>191</v>
      </c>
      <c r="H19" s="22" t="str">
        <f>IF(G19="int",REPT(9,F19),IF(G19="float",_xlfn.CONCAT(REPT(9,F19/1),",",REPT(9,10*(MOD(F19,1)))),IF(G19="String",_xlfn.CONCAT(F19,"(x)"),IF(G19="Date","dd/mm/yyyy",IF(G19="Enum","9","")))))</f>
        <v>50(x)</v>
      </c>
      <c r="I19" s="23" t="s">
        <v>214</v>
      </c>
    </row>
    <row r="20" spans="2:9" x14ac:dyDescent="0.25">
      <c r="B20" s="36"/>
      <c r="C20" s="36"/>
      <c r="D20" s="36"/>
      <c r="E20" s="22" t="s">
        <v>215</v>
      </c>
      <c r="F20" s="26">
        <v>13</v>
      </c>
      <c r="G20" s="22" t="s">
        <v>191</v>
      </c>
      <c r="H20" s="22" t="s">
        <v>216</v>
      </c>
      <c r="I20" s="23" t="s">
        <v>217</v>
      </c>
    </row>
    <row r="21" spans="2:9" x14ac:dyDescent="0.25">
      <c r="B21" s="36"/>
      <c r="C21" s="36"/>
      <c r="D21" s="36"/>
      <c r="E21" s="22" t="s">
        <v>218</v>
      </c>
      <c r="F21" s="26">
        <v>2</v>
      </c>
      <c r="G21" s="22" t="s">
        <v>183</v>
      </c>
      <c r="H21" s="22" t="str">
        <f t="shared" ref="H21:H35" si="1">IF(G21="int",REPT(9,F21),IF(G21="float",_xlfn.CONCAT(REPT(9,F21/1),",",REPT(9,10*(MOD(F21,1)))),IF(G21="String",_xlfn.CONCAT(F21,"(x)"),IF(G21="Date","dd/mm/yyyy",IF(G21="Enum","9","")))))</f>
        <v>99</v>
      </c>
      <c r="I21" s="23" t="s">
        <v>219</v>
      </c>
    </row>
    <row r="22" spans="2:9" ht="22.5" x14ac:dyDescent="0.25">
      <c r="B22" s="37" t="s">
        <v>220</v>
      </c>
      <c r="C22" s="37" t="s">
        <v>221</v>
      </c>
      <c r="D22" s="37" t="str">
        <f>"Conjunto de dados do "&amp;C22</f>
        <v>Conjunto de dados do Cadastro de áreas de conhecimento</v>
      </c>
      <c r="E22" s="20" t="s">
        <v>222</v>
      </c>
      <c r="F22" s="18">
        <v>11</v>
      </c>
      <c r="G22" s="20" t="s">
        <v>198</v>
      </c>
      <c r="H22" s="20" t="str">
        <f t="shared" si="1"/>
        <v>99999999999</v>
      </c>
      <c r="I22" s="24" t="s">
        <v>223</v>
      </c>
    </row>
    <row r="23" spans="2:9" x14ac:dyDescent="0.25">
      <c r="B23" s="37"/>
      <c r="C23" s="37"/>
      <c r="D23" s="37"/>
      <c r="E23" s="20" t="s">
        <v>224</v>
      </c>
      <c r="F23" s="18">
        <v>6</v>
      </c>
      <c r="G23" s="20" t="s">
        <v>183</v>
      </c>
      <c r="H23" s="20" t="str">
        <f t="shared" si="1"/>
        <v>999999</v>
      </c>
      <c r="I23" s="24" t="s">
        <v>225</v>
      </c>
    </row>
    <row r="24" spans="2:9" x14ac:dyDescent="0.25">
      <c r="B24" s="37"/>
      <c r="C24" s="37"/>
      <c r="D24" s="37"/>
      <c r="E24" s="20" t="s">
        <v>226</v>
      </c>
      <c r="F24" s="18">
        <v>50</v>
      </c>
      <c r="G24" s="20" t="s">
        <v>191</v>
      </c>
      <c r="H24" s="20" t="str">
        <f t="shared" si="1"/>
        <v>50(x)</v>
      </c>
      <c r="I24" s="24" t="s">
        <v>227</v>
      </c>
    </row>
    <row r="25" spans="2:9" ht="22.5" x14ac:dyDescent="0.25">
      <c r="B25" s="38" t="s">
        <v>228</v>
      </c>
      <c r="C25" s="38" t="s">
        <v>229</v>
      </c>
      <c r="D25" s="22" t="str">
        <f>"Conjunto de dados do "&amp;C25</f>
        <v>Conjunto de dados do Cadastro de editoras</v>
      </c>
      <c r="E25" s="22" t="s">
        <v>230</v>
      </c>
      <c r="F25" s="26">
        <v>11</v>
      </c>
      <c r="G25" s="22" t="s">
        <v>198</v>
      </c>
      <c r="H25" s="22" t="str">
        <f t="shared" si="1"/>
        <v>99999999999</v>
      </c>
      <c r="I25" s="23" t="s">
        <v>231</v>
      </c>
    </row>
    <row r="26" spans="2:9" x14ac:dyDescent="0.25">
      <c r="B26" s="38"/>
      <c r="C26" s="38"/>
      <c r="D26" s="22"/>
      <c r="E26" s="22" t="s">
        <v>232</v>
      </c>
      <c r="F26" s="26">
        <v>50</v>
      </c>
      <c r="G26" s="22" t="s">
        <v>191</v>
      </c>
      <c r="H26" s="22" t="str">
        <f t="shared" si="1"/>
        <v>50(x)</v>
      </c>
      <c r="I26" s="23" t="s">
        <v>233</v>
      </c>
    </row>
    <row r="27" spans="2:9" ht="22.5" x14ac:dyDescent="0.25">
      <c r="B27" s="39" t="s">
        <v>234</v>
      </c>
      <c r="C27" s="37" t="s">
        <v>235</v>
      </c>
      <c r="D27" s="20" t="str">
        <f>"Conjunto de dados do "&amp;C27</f>
        <v>Conjunto de dados do Cadastro de autores</v>
      </c>
      <c r="E27" s="20" t="s">
        <v>236</v>
      </c>
      <c r="F27" s="18">
        <v>11</v>
      </c>
      <c r="G27" s="20" t="s">
        <v>198</v>
      </c>
      <c r="H27" s="20" t="str">
        <f t="shared" si="1"/>
        <v>99999999999</v>
      </c>
      <c r="I27" s="24" t="s">
        <v>237</v>
      </c>
    </row>
    <row r="28" spans="2:9" x14ac:dyDescent="0.25">
      <c r="B28" s="39"/>
      <c r="C28" s="37"/>
      <c r="D28" s="20"/>
      <c r="E28" s="20" t="s">
        <v>238</v>
      </c>
      <c r="F28" s="18">
        <v>50</v>
      </c>
      <c r="G28" s="20" t="s">
        <v>191</v>
      </c>
      <c r="H28" s="20" t="str">
        <f t="shared" si="1"/>
        <v>50(x)</v>
      </c>
      <c r="I28" s="24" t="s">
        <v>239</v>
      </c>
    </row>
    <row r="29" spans="2:9" ht="22.5" x14ac:dyDescent="0.25">
      <c r="B29" s="38" t="s">
        <v>240</v>
      </c>
      <c r="C29" s="38" t="s">
        <v>241</v>
      </c>
      <c r="D29" s="38" t="str">
        <f>"Conjunto de dados do "&amp;C29</f>
        <v>Conjunto de dados do Cadastro de livros</v>
      </c>
      <c r="E29" s="22" t="s">
        <v>242</v>
      </c>
      <c r="F29" s="26">
        <v>11</v>
      </c>
      <c r="G29" s="22" t="s">
        <v>198</v>
      </c>
      <c r="H29" s="22" t="str">
        <f t="shared" si="1"/>
        <v>99999999999</v>
      </c>
      <c r="I29" s="27" t="s">
        <v>243</v>
      </c>
    </row>
    <row r="30" spans="2:9" ht="22.5" x14ac:dyDescent="0.25">
      <c r="B30" s="38"/>
      <c r="C30" s="38"/>
      <c r="D30" s="38"/>
      <c r="E30" s="22" t="s">
        <v>230</v>
      </c>
      <c r="F30" s="26">
        <v>11</v>
      </c>
      <c r="G30" s="22" t="s">
        <v>198</v>
      </c>
      <c r="H30" s="22" t="str">
        <f t="shared" si="1"/>
        <v>99999999999</v>
      </c>
      <c r="I30" s="23" t="s">
        <v>244</v>
      </c>
    </row>
    <row r="31" spans="2:9" ht="22.5" x14ac:dyDescent="0.25">
      <c r="B31" s="38"/>
      <c r="C31" s="38"/>
      <c r="D31" s="38"/>
      <c r="E31" s="22" t="s">
        <v>236</v>
      </c>
      <c r="F31" s="26">
        <v>11</v>
      </c>
      <c r="G31" s="22" t="s">
        <v>198</v>
      </c>
      <c r="H31" s="22" t="str">
        <f t="shared" si="1"/>
        <v>99999999999</v>
      </c>
      <c r="I31" s="27" t="s">
        <v>245</v>
      </c>
    </row>
    <row r="32" spans="2:9" ht="22.5" x14ac:dyDescent="0.25">
      <c r="B32" s="38"/>
      <c r="C32" s="38"/>
      <c r="D32" s="38"/>
      <c r="E32" s="22" t="s">
        <v>222</v>
      </c>
      <c r="F32" s="26">
        <v>11</v>
      </c>
      <c r="G32" s="22" t="s">
        <v>198</v>
      </c>
      <c r="H32" s="22" t="str">
        <f t="shared" si="1"/>
        <v>99999999999</v>
      </c>
      <c r="I32" s="23" t="s">
        <v>246</v>
      </c>
    </row>
    <row r="33" spans="2:9" x14ac:dyDescent="0.25">
      <c r="B33" s="38"/>
      <c r="C33" s="38"/>
      <c r="D33" s="38"/>
      <c r="E33" s="22" t="s">
        <v>247</v>
      </c>
      <c r="F33" s="26">
        <v>50</v>
      </c>
      <c r="G33" s="22" t="s">
        <v>191</v>
      </c>
      <c r="H33" s="22" t="str">
        <f t="shared" si="1"/>
        <v>50(x)</v>
      </c>
      <c r="I33" s="23" t="s">
        <v>248</v>
      </c>
    </row>
    <row r="34" spans="2:9" x14ac:dyDescent="0.25">
      <c r="B34" s="38"/>
      <c r="C34" s="38"/>
      <c r="D34" s="38"/>
      <c r="E34" s="22" t="s">
        <v>249</v>
      </c>
      <c r="F34" s="26">
        <v>255</v>
      </c>
      <c r="G34" s="22" t="s">
        <v>191</v>
      </c>
      <c r="H34" s="22" t="str">
        <f t="shared" si="1"/>
        <v>255(x)</v>
      </c>
      <c r="I34" s="23" t="s">
        <v>250</v>
      </c>
    </row>
    <row r="35" spans="2:9" x14ac:dyDescent="0.25">
      <c r="B35" s="38"/>
      <c r="C35" s="38"/>
      <c r="D35" s="38"/>
      <c r="E35" s="22" t="s">
        <v>251</v>
      </c>
      <c r="F35" s="26">
        <v>3</v>
      </c>
      <c r="G35" s="22" t="s">
        <v>183</v>
      </c>
      <c r="H35" s="22" t="str">
        <f t="shared" si="1"/>
        <v>999</v>
      </c>
      <c r="I35" s="23" t="s">
        <v>252</v>
      </c>
    </row>
    <row r="36" spans="2:9" x14ac:dyDescent="0.25">
      <c r="B36" s="38"/>
      <c r="C36" s="38"/>
      <c r="D36" s="38"/>
      <c r="E36" s="22" t="s">
        <v>253</v>
      </c>
      <c r="F36" s="26">
        <v>17</v>
      </c>
      <c r="G36" s="22" t="s">
        <v>191</v>
      </c>
      <c r="H36" s="22" t="s">
        <v>254</v>
      </c>
      <c r="I36" s="23" t="s">
        <v>255</v>
      </c>
    </row>
    <row r="37" spans="2:9" x14ac:dyDescent="0.25">
      <c r="B37" s="38"/>
      <c r="C37" s="38"/>
      <c r="D37" s="38"/>
      <c r="E37" s="22" t="s">
        <v>256</v>
      </c>
      <c r="F37" s="26">
        <v>4</v>
      </c>
      <c r="G37" s="22" t="s">
        <v>183</v>
      </c>
      <c r="H37" s="22" t="str">
        <f t="shared" ref="H37:H54" si="2">IF(G37="int",REPT(9,F37),IF(G37="float",_xlfn.CONCAT(REPT(9,F37/1),",",REPT(9,10*(MOD(F37,1)))),IF(G37="String",_xlfn.CONCAT(F37,"(x)"),IF(G37="Date","dd/mm/yyyy",IF(G37="Enum","9","")))))</f>
        <v>9999</v>
      </c>
      <c r="I37" s="23" t="s">
        <v>257</v>
      </c>
    </row>
    <row r="38" spans="2:9" ht="22.5" x14ac:dyDescent="0.25">
      <c r="B38" s="39" t="s">
        <v>258</v>
      </c>
      <c r="C38" s="37" t="s">
        <v>259</v>
      </c>
      <c r="D38" s="37" t="str">
        <f>"Conjunto de dados do "&amp;C38</f>
        <v>Conjunto de dados do Cadastro de exemplares de livros</v>
      </c>
      <c r="E38" s="20" t="s">
        <v>260</v>
      </c>
      <c r="F38" s="18">
        <v>11</v>
      </c>
      <c r="G38" s="20" t="s">
        <v>198</v>
      </c>
      <c r="H38" s="20" t="str">
        <f t="shared" si="2"/>
        <v>99999999999</v>
      </c>
      <c r="I38" s="24" t="s">
        <v>261</v>
      </c>
    </row>
    <row r="39" spans="2:9" ht="22.5" x14ac:dyDescent="0.25">
      <c r="B39" s="39"/>
      <c r="C39" s="37"/>
      <c r="D39" s="37"/>
      <c r="E39" s="20" t="s">
        <v>242</v>
      </c>
      <c r="F39" s="18">
        <v>11</v>
      </c>
      <c r="G39" s="20" t="s">
        <v>198</v>
      </c>
      <c r="H39" s="20" t="str">
        <f t="shared" si="2"/>
        <v>99999999999</v>
      </c>
      <c r="I39" s="24" t="s">
        <v>262</v>
      </c>
    </row>
    <row r="40" spans="2:9" ht="22.5" x14ac:dyDescent="0.25">
      <c r="B40" s="39"/>
      <c r="C40" s="37"/>
      <c r="D40" s="37"/>
      <c r="E40" s="20" t="s">
        <v>263</v>
      </c>
      <c r="F40" s="18">
        <v>1</v>
      </c>
      <c r="G40" s="20" t="s">
        <v>203</v>
      </c>
      <c r="H40" s="20" t="str">
        <f t="shared" si="2"/>
        <v>9</v>
      </c>
      <c r="I40" s="24" t="s">
        <v>264</v>
      </c>
    </row>
    <row r="41" spans="2:9" x14ac:dyDescent="0.25">
      <c r="B41" s="39"/>
      <c r="C41" s="37"/>
      <c r="D41" s="37"/>
      <c r="E41" s="20" t="s">
        <v>265</v>
      </c>
      <c r="F41" s="18">
        <v>10</v>
      </c>
      <c r="G41" s="20" t="s">
        <v>266</v>
      </c>
      <c r="H41" s="20" t="str">
        <f t="shared" si="2"/>
        <v>dd/mm/yyyy</v>
      </c>
      <c r="I41" s="24" t="s">
        <v>267</v>
      </c>
    </row>
    <row r="42" spans="2:9" x14ac:dyDescent="0.25">
      <c r="B42" s="39"/>
      <c r="C42" s="37"/>
      <c r="D42" s="37"/>
      <c r="E42" s="20" t="s">
        <v>268</v>
      </c>
      <c r="F42" s="18">
        <v>6.2</v>
      </c>
      <c r="G42" s="20" t="s">
        <v>188</v>
      </c>
      <c r="H42" s="20" t="str">
        <f t="shared" si="2"/>
        <v>999999,99</v>
      </c>
      <c r="I42" s="24" t="s">
        <v>269</v>
      </c>
    </row>
    <row r="43" spans="2:9" x14ac:dyDescent="0.25">
      <c r="B43" s="39"/>
      <c r="C43" s="37"/>
      <c r="D43" s="37"/>
      <c r="E43" s="20" t="s">
        <v>270</v>
      </c>
      <c r="F43" s="18">
        <v>255</v>
      </c>
      <c r="G43" s="20" t="s">
        <v>191</v>
      </c>
      <c r="H43" s="20" t="str">
        <f t="shared" si="2"/>
        <v>255(x)</v>
      </c>
      <c r="I43" s="24" t="s">
        <v>271</v>
      </c>
    </row>
    <row r="44" spans="2:9" ht="22.5" x14ac:dyDescent="0.25">
      <c r="B44" s="38" t="s">
        <v>272</v>
      </c>
      <c r="C44" s="38" t="s">
        <v>273</v>
      </c>
      <c r="D44" s="38" t="str">
        <f>"Conjunto de dados do "&amp;C44</f>
        <v>Conjunto de dados do Cadastro de reservas de livros</v>
      </c>
      <c r="E44" s="22" t="s">
        <v>274</v>
      </c>
      <c r="F44" s="26">
        <v>11</v>
      </c>
      <c r="G44" s="22" t="s">
        <v>198</v>
      </c>
      <c r="H44" s="22" t="str">
        <f t="shared" si="2"/>
        <v>99999999999</v>
      </c>
      <c r="I44" s="27" t="s">
        <v>275</v>
      </c>
    </row>
    <row r="45" spans="2:9" ht="22.5" x14ac:dyDescent="0.25">
      <c r="B45" s="38"/>
      <c r="C45" s="38"/>
      <c r="D45" s="38"/>
      <c r="E45" s="22" t="s">
        <v>242</v>
      </c>
      <c r="F45" s="26">
        <v>11</v>
      </c>
      <c r="G45" s="22" t="s">
        <v>198</v>
      </c>
      <c r="H45" s="22" t="str">
        <f t="shared" si="2"/>
        <v>99999999999</v>
      </c>
      <c r="I45" s="27" t="s">
        <v>243</v>
      </c>
    </row>
    <row r="46" spans="2:9" ht="22.5" x14ac:dyDescent="0.25">
      <c r="B46" s="38"/>
      <c r="C46" s="38"/>
      <c r="D46" s="28"/>
      <c r="E46" s="22" t="s">
        <v>197</v>
      </c>
      <c r="F46" s="26">
        <v>11</v>
      </c>
      <c r="G46" s="22" t="s">
        <v>198</v>
      </c>
      <c r="H46" s="22" t="str">
        <f t="shared" si="2"/>
        <v>99999999999</v>
      </c>
      <c r="I46" s="23" t="s">
        <v>199</v>
      </c>
    </row>
    <row r="47" spans="2:9" x14ac:dyDescent="0.25">
      <c r="B47" s="38"/>
      <c r="C47" s="38"/>
      <c r="D47" s="28"/>
      <c r="E47" s="22" t="s">
        <v>276</v>
      </c>
      <c r="F47" s="26">
        <v>10</v>
      </c>
      <c r="G47" s="22" t="s">
        <v>266</v>
      </c>
      <c r="H47" s="22" t="str">
        <f t="shared" si="2"/>
        <v>dd/mm/yyyy</v>
      </c>
      <c r="I47" s="23" t="s">
        <v>277</v>
      </c>
    </row>
    <row r="48" spans="2:9" ht="22.5" x14ac:dyDescent="0.25">
      <c r="B48" s="39" t="s">
        <v>278</v>
      </c>
      <c r="C48" s="37" t="s">
        <v>279</v>
      </c>
      <c r="D48" s="37" t="str">
        <f>"Conjunto de dados do "&amp;C48</f>
        <v>Conjunto de dados do Cadastro de empréstimos de livros</v>
      </c>
      <c r="E48" s="20" t="s">
        <v>280</v>
      </c>
      <c r="F48" s="18">
        <v>11</v>
      </c>
      <c r="G48" s="20" t="s">
        <v>198</v>
      </c>
      <c r="H48" s="20" t="str">
        <f t="shared" si="2"/>
        <v>99999999999</v>
      </c>
      <c r="I48" s="24" t="s">
        <v>281</v>
      </c>
    </row>
    <row r="49" spans="2:9" ht="22.5" x14ac:dyDescent="0.25">
      <c r="B49" s="39"/>
      <c r="C49" s="37"/>
      <c r="D49" s="37"/>
      <c r="E49" s="20" t="s">
        <v>260</v>
      </c>
      <c r="F49" s="18">
        <v>11</v>
      </c>
      <c r="G49" s="20" t="s">
        <v>198</v>
      </c>
      <c r="H49" s="20" t="str">
        <f t="shared" si="2"/>
        <v>99999999999</v>
      </c>
      <c r="I49" s="24" t="s">
        <v>282</v>
      </c>
    </row>
    <row r="50" spans="2:9" ht="22.5" x14ac:dyDescent="0.25">
      <c r="B50" s="39"/>
      <c r="C50" s="37"/>
      <c r="D50" s="37"/>
      <c r="E50" s="20" t="s">
        <v>197</v>
      </c>
      <c r="F50" s="18">
        <v>11</v>
      </c>
      <c r="G50" s="20" t="s">
        <v>198</v>
      </c>
      <c r="H50" s="20" t="str">
        <f t="shared" si="2"/>
        <v>99999999999</v>
      </c>
      <c r="I50" s="24" t="s">
        <v>283</v>
      </c>
    </row>
    <row r="51" spans="2:9" x14ac:dyDescent="0.25">
      <c r="B51" s="39"/>
      <c r="C51" s="37"/>
      <c r="D51" s="37"/>
      <c r="E51" s="20" t="s">
        <v>284</v>
      </c>
      <c r="F51" s="18">
        <v>10</v>
      </c>
      <c r="G51" s="20" t="s">
        <v>266</v>
      </c>
      <c r="H51" s="20" t="str">
        <f t="shared" si="2"/>
        <v>dd/mm/yyyy</v>
      </c>
      <c r="I51" s="24" t="s">
        <v>285</v>
      </c>
    </row>
    <row r="52" spans="2:9" x14ac:dyDescent="0.25">
      <c r="B52" s="39"/>
      <c r="C52" s="37"/>
      <c r="D52" s="37"/>
      <c r="E52" s="20" t="s">
        <v>286</v>
      </c>
      <c r="F52" s="18">
        <v>10</v>
      </c>
      <c r="G52" s="20" t="s">
        <v>266</v>
      </c>
      <c r="H52" s="20" t="str">
        <f t="shared" si="2"/>
        <v>dd/mm/yyyy</v>
      </c>
      <c r="I52" s="29" t="s">
        <v>287</v>
      </c>
    </row>
    <row r="53" spans="2:9" ht="22.5" x14ac:dyDescent="0.25">
      <c r="B53" s="39"/>
      <c r="C53" s="37"/>
      <c r="D53" s="37"/>
      <c r="E53" s="20" t="s">
        <v>288</v>
      </c>
      <c r="F53" s="18">
        <v>1</v>
      </c>
      <c r="G53" s="20" t="s">
        <v>203</v>
      </c>
      <c r="H53" s="20" t="str">
        <f t="shared" si="2"/>
        <v>9</v>
      </c>
      <c r="I53" s="24" t="s">
        <v>289</v>
      </c>
    </row>
    <row r="54" spans="2:9" ht="22.5" x14ac:dyDescent="0.25">
      <c r="B54" s="39"/>
      <c r="C54" s="37"/>
      <c r="D54" s="37"/>
      <c r="E54" s="20" t="s">
        <v>290</v>
      </c>
      <c r="F54" s="18">
        <v>6.2</v>
      </c>
      <c r="G54" s="20" t="s">
        <v>188</v>
      </c>
      <c r="H54" s="20" t="str">
        <f t="shared" si="2"/>
        <v>999999,99</v>
      </c>
      <c r="I54" s="24" t="s">
        <v>291</v>
      </c>
    </row>
  </sheetData>
  <mergeCells count="25">
    <mergeCell ref="B48:B54"/>
    <mergeCell ref="C48:C54"/>
    <mergeCell ref="D48:D54"/>
    <mergeCell ref="B38:B43"/>
    <mergeCell ref="C38:C43"/>
    <mergeCell ref="D38:D43"/>
    <mergeCell ref="B44:B47"/>
    <mergeCell ref="C44:C47"/>
    <mergeCell ref="D44:D45"/>
    <mergeCell ref="B27:B28"/>
    <mergeCell ref="C27:C28"/>
    <mergeCell ref="B29:B37"/>
    <mergeCell ref="C29:C37"/>
    <mergeCell ref="D29:D37"/>
    <mergeCell ref="B22:B24"/>
    <mergeCell ref="C22:C24"/>
    <mergeCell ref="D22:D24"/>
    <mergeCell ref="B25:B26"/>
    <mergeCell ref="C25:C26"/>
    <mergeCell ref="B7:B11"/>
    <mergeCell ref="C7:C11"/>
    <mergeCell ref="D7:D11"/>
    <mergeCell ref="B12:B21"/>
    <mergeCell ref="C12:C21"/>
    <mergeCell ref="D12:D2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1AFC-9412-460D-8F9E-B6BFF048E14F}">
  <dimension ref="B1:D1"/>
  <sheetViews>
    <sheetView showGridLines="0" showRowColHeaders="0" zoomScale="110" zoomScaleNormal="110" workbookViewId="0"/>
  </sheetViews>
  <sheetFormatPr defaultColWidth="6.42578125" defaultRowHeight="15" x14ac:dyDescent="0.25"/>
  <cols>
    <col min="1" max="1" width="5" customWidth="1"/>
    <col min="2" max="2" width="6.28515625" style="12" customWidth="1"/>
    <col min="3" max="3" width="18" customWidth="1"/>
    <col min="4" max="4" width="19.140625" style="12" customWidth="1"/>
    <col min="5" max="5" width="24.28515625" customWidth="1"/>
    <col min="6" max="8" width="16.28515625" customWidth="1"/>
    <col min="9" max="9" width="43.42578125" customWidth="1"/>
    <col min="10" max="10" width="5.5703125" customWidth="1"/>
    <col min="11" max="11" width="2.42578125" customWidth="1"/>
    <col min="12" max="1025" width="6.425781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5"/>
  <sheetViews>
    <sheetView showGridLines="0" showRowColHeaders="0" zoomScale="110" zoomScaleNormal="110" workbookViewId="0">
      <selection activeCell="B2" sqref="B2"/>
    </sheetView>
  </sheetViews>
  <sheetFormatPr defaultColWidth="8.5703125" defaultRowHeight="15" x14ac:dyDescent="0.25"/>
  <cols>
    <col min="1" max="1" width="3.28515625" customWidth="1"/>
    <col min="2" max="2" width="5.42578125" style="12" customWidth="1"/>
    <col min="3" max="3" width="22.28515625" customWidth="1"/>
    <col min="4" max="4" width="72.42578125" customWidth="1"/>
  </cols>
  <sheetData>
    <row r="2" spans="2:4" x14ac:dyDescent="0.25">
      <c r="B2" s="13" t="s">
        <v>0</v>
      </c>
      <c r="C2" s="13" t="s">
        <v>46</v>
      </c>
      <c r="D2" s="21" t="s">
        <v>292</v>
      </c>
    </row>
    <row r="3" spans="2:4" ht="78.75" x14ac:dyDescent="0.25">
      <c r="B3" s="22" t="s">
        <v>52</v>
      </c>
      <c r="C3" s="22" t="s">
        <v>53</v>
      </c>
      <c r="D3" s="23" t="s">
        <v>293</v>
      </c>
    </row>
    <row r="4" spans="2:4" x14ac:dyDescent="0.25">
      <c r="B4" s="18" t="s">
        <v>58</v>
      </c>
      <c r="C4" s="20" t="s">
        <v>59</v>
      </c>
      <c r="D4" s="24" t="s">
        <v>294</v>
      </c>
    </row>
    <row r="5" spans="2:4" ht="168.75" x14ac:dyDescent="0.25">
      <c r="B5" s="22" t="s">
        <v>63</v>
      </c>
      <c r="C5" s="22" t="s">
        <v>64</v>
      </c>
      <c r="D5" s="23" t="s">
        <v>295</v>
      </c>
    </row>
    <row r="6" spans="2:4" ht="326.25" x14ac:dyDescent="0.25">
      <c r="B6" s="18" t="s">
        <v>67</v>
      </c>
      <c r="C6" s="20" t="s">
        <v>68</v>
      </c>
      <c r="D6" s="24" t="s">
        <v>296</v>
      </c>
    </row>
    <row r="7" spans="2:4" x14ac:dyDescent="0.25">
      <c r="B7" s="22" t="s">
        <v>71</v>
      </c>
      <c r="C7" s="22" t="s">
        <v>72</v>
      </c>
      <c r="D7" s="23"/>
    </row>
    <row r="8" spans="2:4" x14ac:dyDescent="0.25">
      <c r="B8" s="18" t="s">
        <v>76</v>
      </c>
      <c r="C8" s="20" t="s">
        <v>77</v>
      </c>
      <c r="D8" s="24"/>
    </row>
    <row r="9" spans="2:4" ht="123.75" x14ac:dyDescent="0.25">
      <c r="B9" s="22" t="s">
        <v>81</v>
      </c>
      <c r="C9" s="22" t="s">
        <v>82</v>
      </c>
      <c r="D9" s="23" t="s">
        <v>297</v>
      </c>
    </row>
    <row r="10" spans="2:4" ht="45" x14ac:dyDescent="0.25">
      <c r="B10" s="18" t="s">
        <v>85</v>
      </c>
      <c r="C10" s="20" t="s">
        <v>86</v>
      </c>
      <c r="D10" s="24" t="s">
        <v>298</v>
      </c>
    </row>
    <row r="11" spans="2:4" ht="360" x14ac:dyDescent="0.25">
      <c r="B11" s="22" t="s">
        <v>89</v>
      </c>
      <c r="C11" s="22" t="s">
        <v>90</v>
      </c>
      <c r="D11" s="23" t="s">
        <v>299</v>
      </c>
    </row>
    <row r="12" spans="2:4" x14ac:dyDescent="0.25">
      <c r="B12" s="18" t="s">
        <v>93</v>
      </c>
      <c r="C12" s="20" t="s">
        <v>94</v>
      </c>
      <c r="D12" s="24"/>
    </row>
    <row r="13" spans="2:4" x14ac:dyDescent="0.25">
      <c r="B13" s="22" t="s">
        <v>98</v>
      </c>
      <c r="C13" s="22" t="s">
        <v>99</v>
      </c>
      <c r="D13" s="23"/>
    </row>
    <row r="14" spans="2:4" ht="258.75" x14ac:dyDescent="0.25">
      <c r="B14" s="18" t="s">
        <v>102</v>
      </c>
      <c r="C14" s="20" t="s">
        <v>103</v>
      </c>
      <c r="D14" s="24" t="s">
        <v>300</v>
      </c>
    </row>
    <row r="15" spans="2:4" ht="45" x14ac:dyDescent="0.25">
      <c r="B15" s="22" t="s">
        <v>106</v>
      </c>
      <c r="C15" s="22" t="s">
        <v>107</v>
      </c>
      <c r="D15" s="23" t="s">
        <v>301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CAPA</vt:lpstr>
      <vt:lpstr>RU</vt:lpstr>
      <vt:lpstr>RF</vt:lpstr>
      <vt:lpstr>RQ</vt:lpstr>
      <vt:lpstr>DD</vt:lpstr>
      <vt:lpstr>diagramUseCase</vt:lpstr>
      <vt:lpstr>briefing equipe</vt:lpstr>
      <vt:lpstr>DD!_FiltrarBancodeDados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Job Dias Lima</dc:creator>
  <dc:description/>
  <cp:lastModifiedBy>Marcos Job Dias Lima</cp:lastModifiedBy>
  <cp:revision>50</cp:revision>
  <cp:lastPrinted>2020-05-17T11:38:14Z</cp:lastPrinted>
  <dcterms:created xsi:type="dcterms:W3CDTF">2020-05-12T22:45:47Z</dcterms:created>
  <dcterms:modified xsi:type="dcterms:W3CDTF">2020-05-19T02:21:36Z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