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_\AppData\Local\Temp\"/>
    </mc:Choice>
  </mc:AlternateContent>
  <xr:revisionPtr revIDLastSave="0" documentId="8_{7B55DA58-8A0C-4EEB-ABC1-0CB37EB7DC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3" l="1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7" i="3"/>
  <c r="L39" i="3" s="1"/>
  <c r="L40" i="3" s="1"/>
  <c r="H37" i="3"/>
  <c r="K37" i="3"/>
  <c r="D8" i="3"/>
  <c r="E8" i="3"/>
  <c r="B10" i="3"/>
  <c r="B11" i="3"/>
</calcChain>
</file>

<file path=xl/sharedStrings.xml><?xml version="1.0" encoding="utf-8"?>
<sst xmlns="http://schemas.openxmlformats.org/spreadsheetml/2006/main" count="165" uniqueCount="131">
  <si>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</si>
  <si>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</si>
  <si>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</si>
  <si>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</si>
  <si>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</si>
  <si>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</si>
  <si>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</si>
  <si>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</si>
  <si>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</si>
  <si>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</si>
  <si>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</si>
  <si>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</si>
  <si>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</si>
  <si>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</si>
  <si>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</si>
  <si>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</si>
  <si>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</si>
  <si>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</si>
  <si>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</si>
  <si>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</si>
  <si>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</si>
  <si>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</si>
  <si>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</si>
  <si>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</si>
  <si>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</si>
  <si>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</si>
  <si>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</si>
  <si>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</si>
  <si>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Bill of Materials for Project [Comp_Bordo.PrjPcb] (No PCB Document Selected)</t>
  </si>
  <si>
    <t>Comp_Bordo.PrjPcb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</si>
  <si>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</si>
  <si>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</si>
  <si>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</si>
  <si>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</si>
  <si>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17/12/2024</t>
  </si>
  <si>
    <t>00:14</t>
  </si>
  <si>
    <t>&lt;Parameter ClientWebsite not found&gt;</t>
  </si>
  <si>
    <t>1</t>
  </si>
  <si>
    <t>USD</t>
  </si>
  <si>
    <t>Category</t>
  </si>
  <si>
    <t>Accelerometers</t>
  </si>
  <si>
    <t>BJTs</t>
  </si>
  <si>
    <t>Ceramic Capacitors</t>
  </si>
  <si>
    <t>Chip SMD Resistors</t>
  </si>
  <si>
    <t>Crystals</t>
  </si>
  <si>
    <t>Interface ICs</t>
  </si>
  <si>
    <t>LEDs</t>
  </si>
  <si>
    <t>Microcontrollers</t>
  </si>
  <si>
    <t>Pressure Sensors</t>
  </si>
  <si>
    <t>Rectifier Diodes</t>
  </si>
  <si>
    <t>Speakers</t>
  </si>
  <si>
    <t>Tantalum Capacitors</t>
  </si>
  <si>
    <t>Terminal Blocks</t>
  </si>
  <si>
    <t>Voltage Regulators - Linear</t>
  </si>
  <si>
    <t>Manufacturer 1</t>
  </si>
  <si>
    <t>Manufacturer Part Number 1</t>
  </si>
  <si>
    <t>Case/Package</t>
  </si>
  <si>
    <t>SOIC</t>
  </si>
  <si>
    <t>SOT-23</t>
  </si>
  <si>
    <t>SMD/SMT</t>
  </si>
  <si>
    <t>TSSOP</t>
  </si>
  <si>
    <t>SSOP</t>
  </si>
  <si>
    <t>DPAK</t>
  </si>
  <si>
    <t>Description</t>
  </si>
  <si>
    <t>Multilayer Ceramic Capacitors (High dielectric type), 25V, 0.47 uF, +80%, 0603, Y5V/F, RoHS</t>
  </si>
  <si>
    <t>IRF7101PBF Dual N-channel MOSFET Transistor; 3.5 A; 20 V; 8-Pin SOIC</t>
  </si>
  <si>
    <t>Accelerometer Dual ±40g 4.75V to 5.25V 47.5mV/g to 52.5mV/g 20-Pin SOIC T/R</t>
  </si>
  <si>
    <t>BC817 Series 45V 500mA SMT NPN General Purpose Transistor - SOT-23</t>
  </si>
  <si>
    <t>MMBT6427 Series 40 V 500 mA NPN Surface Mount Darlington Transistor - SOT-23-3</t>
  </si>
  <si>
    <t>Multilayer Ceramic Capacitor, 1 uF, 16 V, ï¿½ 10%, X7R, 1206 [3216 Metric]</t>
  </si>
  <si>
    <t>Cap Ceramic 8pF 50V C0G 0.5pF SMD 0402 125°C Paper T/R</t>
  </si>
  <si>
    <t>Multilayer Ceramic Capacitor, 0.1 uF, 16 V, ï¿½ 10%, X7R, 0402 [1005 Metric]</t>
  </si>
  <si>
    <t>Res Thick Film 0402 1K Ohm 5% 1/16W ±200ppm/°C Molded SMD SMD Paper T/R</t>
  </si>
  <si>
    <t>Res Thick Film 0402 1M Ohm 1% 0.063W(1/16W) ±100ppm/C Pad SMD T/R</t>
  </si>
  <si>
    <t>SMD Chip Resistor, 100 kOhm, ± 1%, 250 mW, 0603 [1608 Metric], Thick Film, Anti-Surge</t>
  </si>
  <si>
    <t>RCA FIXED RESISTOR 0402 (1005Metric) Chip Resistor ±1% ±100ppm/C 100kOhm 0.063W 1/16W</t>
  </si>
  <si>
    <t>SMD Chip Resistor, 560 Ohm, ± 5%, 63 mW, 0402 [1005 Metric], Thick Film, General Purpose</t>
  </si>
  <si>
    <t>Crystal 10.0000MHZ 8PF SMD</t>
  </si>
  <si>
    <t>IC DRVR/RCVR MLTCH RS232 16TSSOP</t>
  </si>
  <si>
    <t>Led SMT Grn Cut Tapes</t>
  </si>
  <si>
    <t>Microchip PIC18F2523-I/SO; 8bit PIC Microcontroller; 40MHz; 32 kB Flash; 28-Pin SOIC</t>
  </si>
  <si>
    <t>SENSOR ABS PRESS 16.7PSI MAX</t>
  </si>
  <si>
    <t>Small Signal Schottky Diode, Single, 20 V, 1 A, 450 Mv, 10 A, 125 C Rohs Compliant: Yes</t>
  </si>
  <si>
    <t>AUDIO PIEZO TRANSDUCER 25V SMD / Audio Buzzer Piezo 75dB Surface Mount Solder Pad T/R</t>
  </si>
  <si>
    <t>Cap Tant Solid 1uF 16V A CASE 10%( 3.2 X 1.6 X 1.6mm) Inward L SMD 3216-18 11 Ohm 125C T/R</t>
  </si>
  <si>
    <t>Cap Tant Solid 1uF 20V A CASE 10%( 3.2 X 1.6 X 1.6mm) Inward L SMD 3216-18 3 Ohm 125C T/R</t>
  </si>
  <si>
    <t>Cap 100UF 16VDC 10% 7.3 X 4.3 X 4.1MM SMD 7343-43 T/r</t>
  </si>
  <si>
    <t>Block, Terminal; 6 A; 63 V; 2.54 mm; 26 to 20 AWG; 2; Screw; Soldering; 1.5 kV</t>
  </si>
  <si>
    <t>Terminal Block Connector; 6 A; 63 V; 2.54 mm; 26 to 20 AWG; 3; Screw; Soldering; 1.5 kV</t>
  </si>
  <si>
    <t>Wire-To-Board Terminal Block Rating to EN: 6 A @ 63 VAC/VDC Rating to UL: 6 A @ 125 VAC/VDC Temperature range: -20...</t>
  </si>
  <si>
    <t>MC78M00 Series 0.5 A 5 V Fixed Output SMT LDO Voltage Regulator - DPAK</t>
  </si>
  <si>
    <t>Quantity</t>
  </si>
  <si>
    <t>Supplier 1</t>
  </si>
  <si>
    <t>Allied Electronics</t>
  </si>
  <si>
    <t>Newark</t>
  </si>
  <si>
    <t>Future Electronics</t>
  </si>
  <si>
    <t>Digikey</t>
  </si>
  <si>
    <t>Mouser</t>
  </si>
  <si>
    <t>Richardson RFPD</t>
  </si>
  <si>
    <t>Ampacity Systems</t>
  </si>
  <si>
    <t>Arrow Electronics</t>
  </si>
  <si>
    <t>Farnell</t>
  </si>
  <si>
    <t>Onlinecomponents.com</t>
  </si>
  <si>
    <t>Sourcengine</t>
  </si>
  <si>
    <t>Supplier Part Number 1</t>
  </si>
  <si>
    <t>85AK8921</t>
  </si>
  <si>
    <t>MMBT6427-FDICT-ND</t>
  </si>
  <si>
    <t>71-CRCW0402J-1.0K-E3</t>
  </si>
  <si>
    <t>71-CRCW04021M00FKEDC</t>
  </si>
  <si>
    <t>P100KBYCT-ND</t>
  </si>
  <si>
    <t>71-RCA0402100KFKED</t>
  </si>
  <si>
    <t>71-CRCW0402J-560-E3</t>
  </si>
  <si>
    <t>NX5032GA-10.00E</t>
  </si>
  <si>
    <t>595-MAX3232IPWR</t>
  </si>
  <si>
    <t>LNJ314G8TRA</t>
  </si>
  <si>
    <t>PIC18F2523-I/SO</t>
  </si>
  <si>
    <t>MPXH6115A6U</t>
  </si>
  <si>
    <t>478-1649-1-ND</t>
  </si>
  <si>
    <t>651-1725656</t>
  </si>
  <si>
    <t>MPT0,5/4-2,54</t>
  </si>
  <si>
    <t>Supplier Order Qty 1</t>
  </si>
  <si>
    <t>Supplier Stock 1</t>
  </si>
  <si>
    <t>Supplier Unit Price 1</t>
  </si>
  <si>
    <t>Supplier Subtotal 1</t>
  </si>
  <si>
    <t>Supplier Currency 1</t>
  </si>
  <si>
    <t>C:\Users\jose_\Desktop\Projeto_prototipagem_mestrado\2ele275-cepm-24-projeto-jm-torres-main\Componentes\ESR03EZPJ103\Comp_Bordo.PrjPcb</t>
  </si>
  <si>
    <t>63</t>
  </si>
  <si>
    <t>17/12/2024 00:14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</si>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</sst>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</cellXfs>
  <cellStyles count="2">
    <cellStyle name="Hipervínculo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45"/>
  <sheetViews>
    <sheetView showGridLines="0" tabSelected="1" zoomScaleNormal="100" workbookViewId="0">
      <selection activeCell="G28" sqref="G28"/>
    </sheetView>
  </sheetViews>
  <sheetFormatPr baseColWidth="10" defaultColWidth="9.109375" defaultRowHeight="13.2" x14ac:dyDescent="0.25"/>
  <cols>
    <col min="1" max="1" width="3.109375" style="1" customWidth="1"/>
    <col min="2" max="2" width="5.33203125" style="1" customWidth="1"/>
    <col min="3" max="3" width="25.6640625" style="3" customWidth="1"/>
    <col min="4" max="4" width="28.6640625" style="3" customWidth="1"/>
    <col min="5" max="5" width="21.332031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6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3">
      <c r="A2" s="55"/>
      <c r="B2" s="23"/>
      <c r="C2" s="23" t="s">
        <v>19</v>
      </c>
      <c r="E2" s="24"/>
      <c r="F2" s="87" t="s">
        <v>28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25">
      <c r="A3" s="55"/>
      <c r="B3" s="13"/>
      <c r="C3" s="13" t="s">
        <v>14</v>
      </c>
      <c r="D3" s="88" t="s">
        <v>29</v>
      </c>
      <c r="E3" s="13"/>
      <c r="G3" s="13" t="s">
        <v>25</v>
      </c>
      <c r="I3" s="71"/>
      <c r="J3" s="13"/>
      <c r="K3" s="15" t="s">
        <v>24</v>
      </c>
      <c r="M3" s="2"/>
      <c r="O3" s="64"/>
    </row>
    <row r="4" spans="1:15" ht="17.25" customHeight="1" x14ac:dyDescent="0.25">
      <c r="A4" s="55"/>
      <c r="B4" s="13"/>
      <c r="C4" s="13" t="s">
        <v>15</v>
      </c>
      <c r="D4" s="89" t="s">
        <v>29</v>
      </c>
      <c r="E4" s="16"/>
      <c r="G4" s="61" t="s">
        <v>30</v>
      </c>
      <c r="H4" s="15"/>
      <c r="I4" s="72"/>
      <c r="J4" s="15"/>
      <c r="O4" s="64"/>
    </row>
    <row r="5" spans="1:15" ht="17.25" customHeight="1" x14ac:dyDescent="0.4">
      <c r="A5" s="55"/>
      <c r="B5" s="13"/>
      <c r="C5" s="13" t="s">
        <v>16</v>
      </c>
      <c r="D5" s="90" t="s">
        <v>31</v>
      </c>
      <c r="E5" s="18"/>
      <c r="G5" s="2" t="s">
        <v>32</v>
      </c>
      <c r="H5" s="15"/>
      <c r="I5" s="72"/>
      <c r="J5" s="15"/>
      <c r="K5" s="60"/>
      <c r="O5" s="64"/>
    </row>
    <row r="6" spans="1:15" x14ac:dyDescent="0.25">
      <c r="A6" s="55"/>
      <c r="B6" s="19"/>
      <c r="C6" s="19"/>
      <c r="D6" s="19"/>
      <c r="E6" s="17"/>
      <c r="F6" s="14"/>
      <c r="G6" s="2" t="s">
        <v>33</v>
      </c>
      <c r="H6" s="15"/>
      <c r="I6" s="72"/>
      <c r="J6" s="15"/>
      <c r="K6" s="13"/>
      <c r="O6" s="64"/>
    </row>
    <row r="7" spans="1:15" ht="15.75" customHeight="1" x14ac:dyDescent="0.25">
      <c r="A7" s="55"/>
      <c r="B7" s="20"/>
      <c r="C7" s="20" t="s">
        <v>18</v>
      </c>
      <c r="D7" s="91" t="s">
        <v>34</v>
      </c>
      <c r="E7" s="91" t="s">
        <v>35</v>
      </c>
      <c r="G7" s="2" t="s">
        <v>36</v>
      </c>
      <c r="H7" s="20"/>
      <c r="I7" s="73"/>
      <c r="J7" s="20"/>
      <c r="K7" s="59"/>
      <c r="O7" s="64"/>
    </row>
    <row r="8" spans="1:15" ht="15.75" customHeight="1" x14ac:dyDescent="0.25">
      <c r="A8" s="55"/>
      <c r="B8" s="18"/>
      <c r="C8" s="18" t="s">
        <v>17</v>
      </c>
      <c r="D8" s="21">
        <f ca="1">TODAY()</f>
        <v>45643</v>
      </c>
      <c r="E8" s="22">
        <f ca="1">NOW()</f>
        <v>45643.010091087963</v>
      </c>
      <c r="G8" s="20"/>
      <c r="H8" s="20"/>
      <c r="I8" s="73"/>
      <c r="J8" s="20"/>
      <c r="K8" s="15"/>
      <c r="O8" s="64"/>
    </row>
    <row r="9" spans="1:15" s="38" customFormat="1" ht="40.5" customHeight="1" x14ac:dyDescent="0.25">
      <c r="A9" s="56"/>
      <c r="B9" s="35" t="s">
        <v>22</v>
      </c>
      <c r="C9" s="36" t="s">
        <v>39</v>
      </c>
      <c r="D9" s="36" t="s">
        <v>54</v>
      </c>
      <c r="E9" s="36" t="s">
        <v>55</v>
      </c>
      <c r="F9" s="36" t="s">
        <v>56</v>
      </c>
      <c r="G9" s="36" t="s">
        <v>63</v>
      </c>
      <c r="H9" s="36" t="s">
        <v>91</v>
      </c>
      <c r="I9" s="36" t="s">
        <v>92</v>
      </c>
      <c r="J9" s="36" t="s">
        <v>104</v>
      </c>
      <c r="K9" s="39" t="s">
        <v>120</v>
      </c>
      <c r="L9" s="43" t="s">
        <v>121</v>
      </c>
      <c r="M9" s="37" t="s">
        <v>122</v>
      </c>
      <c r="N9" s="37" t="s">
        <v>123</v>
      </c>
      <c r="O9" s="37" t="s">
        <v>124</v>
      </c>
    </row>
    <row r="10" spans="1:15" s="2" customFormat="1" ht="13.5" customHeight="1" x14ac:dyDescent="0.25">
      <c r="A10" s="55"/>
      <c r="B10" s="29">
        <f>ROW(B10) - ROW($B$9)</f>
        <v>1</v>
      </c>
      <c r="C10" s="28"/>
      <c r="D10" s="28"/>
      <c r="E10" s="30"/>
      <c r="F10" s="30">
        <v>603</v>
      </c>
      <c r="G10" s="30" t="s">
        <v>64</v>
      </c>
      <c r="H10" s="30">
        <v>4</v>
      </c>
      <c r="I10" s="74"/>
      <c r="J10" s="30"/>
      <c r="K10" s="40"/>
      <c r="L10" s="40"/>
      <c r="M10" s="81"/>
      <c r="N10" s="81"/>
      <c r="O10" s="65"/>
    </row>
    <row r="11" spans="1:15" s="2" customFormat="1" ht="13.5" customHeight="1" x14ac:dyDescent="0.25">
      <c r="A11" s="55"/>
      <c r="B11" s="31">
        <f>ROW(B11) - ROW($B$9)</f>
        <v>2</v>
      </c>
      <c r="C11" s="32"/>
      <c r="D11" s="32"/>
      <c r="E11" s="32"/>
      <c r="F11" s="32" t="s">
        <v>57</v>
      </c>
      <c r="G11" s="32" t="s">
        <v>65</v>
      </c>
      <c r="H11" s="32">
        <v>1</v>
      </c>
      <c r="I11" s="75" t="s">
        <v>93</v>
      </c>
      <c r="J11" s="32">
        <v>70016974</v>
      </c>
      <c r="K11" s="41"/>
      <c r="L11" s="41"/>
      <c r="M11" s="82"/>
      <c r="N11" s="82"/>
      <c r="O11" s="66"/>
    </row>
    <row r="12" spans="1:15" s="2" customFormat="1" ht="13.5" customHeight="1" x14ac:dyDescent="0.25">
      <c r="A12" s="55"/>
      <c r="B12" s="29">
        <f>ROW(B12) - ROW($B$9)</f>
        <v>3</v>
      </c>
      <c r="C12" s="28" t="s">
        <v>40</v>
      </c>
      <c r="D12" s="28"/>
      <c r="E12" s="30"/>
      <c r="F12" s="30" t="s">
        <v>57</v>
      </c>
      <c r="G12" s="30" t="s">
        <v>66</v>
      </c>
      <c r="H12" s="30">
        <v>1</v>
      </c>
      <c r="I12" s="74" t="s">
        <v>94</v>
      </c>
      <c r="J12" s="30" t="s">
        <v>105</v>
      </c>
      <c r="K12" s="40"/>
      <c r="L12" s="40"/>
      <c r="M12" s="81"/>
      <c r="N12" s="81"/>
      <c r="O12" s="65"/>
    </row>
    <row r="13" spans="1:15" s="2" customFormat="1" ht="13.5" customHeight="1" x14ac:dyDescent="0.25">
      <c r="A13" s="55"/>
      <c r="B13" s="31">
        <f>ROW(B13) - ROW($B$9)</f>
        <v>4</v>
      </c>
      <c r="C13" s="32" t="s">
        <v>41</v>
      </c>
      <c r="D13" s="32"/>
      <c r="E13" s="32"/>
      <c r="F13" s="32"/>
      <c r="G13" s="32" t="s">
        <v>67</v>
      </c>
      <c r="H13" s="32">
        <v>1</v>
      </c>
      <c r="I13" s="75" t="s">
        <v>95</v>
      </c>
      <c r="J13" s="32">
        <v>3451903</v>
      </c>
      <c r="K13" s="41"/>
      <c r="L13" s="41"/>
      <c r="M13" s="82"/>
      <c r="N13" s="82"/>
      <c r="O13" s="66"/>
    </row>
    <row r="14" spans="1:15" s="2" customFormat="1" ht="13.5" customHeight="1" x14ac:dyDescent="0.25">
      <c r="A14" s="55"/>
      <c r="B14" s="29">
        <f>ROW(B14) - ROW($B$9)</f>
        <v>5</v>
      </c>
      <c r="C14" s="28" t="s">
        <v>41</v>
      </c>
      <c r="D14" s="28"/>
      <c r="E14" s="30"/>
      <c r="F14" s="30" t="s">
        <v>58</v>
      </c>
      <c r="G14" s="30" t="s">
        <v>68</v>
      </c>
      <c r="H14" s="30">
        <v>2</v>
      </c>
      <c r="I14" s="74" t="s">
        <v>96</v>
      </c>
      <c r="J14" s="30" t="s">
        <v>106</v>
      </c>
      <c r="K14" s="40"/>
      <c r="L14" s="40"/>
      <c r="M14" s="81"/>
      <c r="N14" s="81"/>
      <c r="O14" s="65"/>
    </row>
    <row r="15" spans="1:15" s="2" customFormat="1" ht="13.5" customHeight="1" x14ac:dyDescent="0.25">
      <c r="A15" s="55"/>
      <c r="B15" s="31">
        <f>ROW(B15) - ROW($B$9)</f>
        <v>6</v>
      </c>
      <c r="C15" s="32" t="s">
        <v>42</v>
      </c>
      <c r="D15" s="32"/>
      <c r="E15" s="32"/>
      <c r="F15" s="32">
        <v>1206</v>
      </c>
      <c r="G15" s="32" t="s">
        <v>69</v>
      </c>
      <c r="H15" s="32">
        <v>5</v>
      </c>
      <c r="I15" s="75" t="s">
        <v>95</v>
      </c>
      <c r="J15" s="32">
        <v>9057753</v>
      </c>
      <c r="K15" s="41"/>
      <c r="L15" s="41"/>
      <c r="M15" s="82"/>
      <c r="N15" s="82"/>
      <c r="O15" s="66"/>
    </row>
    <row r="16" spans="1:15" s="2" customFormat="1" ht="13.5" customHeight="1" x14ac:dyDescent="0.25">
      <c r="A16" s="55"/>
      <c r="B16" s="29">
        <f>ROW(B16) - ROW($B$9)</f>
        <v>7</v>
      </c>
      <c r="C16" s="28" t="s">
        <v>42</v>
      </c>
      <c r="D16" s="28"/>
      <c r="E16" s="30"/>
      <c r="F16" s="30">
        <v>402</v>
      </c>
      <c r="G16" s="30" t="s">
        <v>70</v>
      </c>
      <c r="H16" s="30">
        <v>2</v>
      </c>
      <c r="I16" s="74"/>
      <c r="J16" s="30"/>
      <c r="K16" s="40"/>
      <c r="L16" s="40"/>
      <c r="M16" s="81"/>
      <c r="N16" s="81"/>
      <c r="O16" s="65"/>
    </row>
    <row r="17" spans="1:15" s="2" customFormat="1" ht="13.5" customHeight="1" x14ac:dyDescent="0.25">
      <c r="A17" s="55"/>
      <c r="B17" s="31">
        <f>ROW(B17) - ROW($B$9)</f>
        <v>8</v>
      </c>
      <c r="C17" s="32" t="s">
        <v>42</v>
      </c>
      <c r="D17" s="32"/>
      <c r="E17" s="32"/>
      <c r="F17" s="32">
        <v>402</v>
      </c>
      <c r="G17" s="32" t="s">
        <v>71</v>
      </c>
      <c r="H17" s="32">
        <v>9</v>
      </c>
      <c r="I17" s="75" t="s">
        <v>95</v>
      </c>
      <c r="J17" s="32">
        <v>5964861</v>
      </c>
      <c r="K17" s="41"/>
      <c r="L17" s="41"/>
      <c r="M17" s="82"/>
      <c r="N17" s="82"/>
      <c r="O17" s="66"/>
    </row>
    <row r="18" spans="1:15" s="2" customFormat="1" ht="13.5" customHeight="1" x14ac:dyDescent="0.25">
      <c r="A18" s="55"/>
      <c r="B18" s="29">
        <f>ROW(B18) - ROW($B$9)</f>
        <v>9</v>
      </c>
      <c r="C18" s="28" t="s">
        <v>43</v>
      </c>
      <c r="D18" s="28"/>
      <c r="E18" s="30"/>
      <c r="F18" s="30">
        <v>402</v>
      </c>
      <c r="G18" s="30" t="s">
        <v>72</v>
      </c>
      <c r="H18" s="30">
        <v>5</v>
      </c>
      <c r="I18" s="74" t="s">
        <v>97</v>
      </c>
      <c r="J18" s="30" t="s">
        <v>107</v>
      </c>
      <c r="K18" s="40"/>
      <c r="L18" s="40"/>
      <c r="M18" s="81"/>
      <c r="N18" s="81"/>
      <c r="O18" s="65"/>
    </row>
    <row r="19" spans="1:15" s="2" customFormat="1" ht="13.5" customHeight="1" x14ac:dyDescent="0.25">
      <c r="A19" s="55"/>
      <c r="B19" s="31">
        <f>ROW(B19) - ROW($B$9)</f>
        <v>10</v>
      </c>
      <c r="C19" s="32" t="s">
        <v>43</v>
      </c>
      <c r="D19" s="32"/>
      <c r="E19" s="32"/>
      <c r="F19" s="32">
        <v>402</v>
      </c>
      <c r="G19" s="32" t="s">
        <v>73</v>
      </c>
      <c r="H19" s="32">
        <v>1</v>
      </c>
      <c r="I19" s="75" t="s">
        <v>97</v>
      </c>
      <c r="J19" s="32" t="s">
        <v>108</v>
      </c>
      <c r="K19" s="41"/>
      <c r="L19" s="41"/>
      <c r="M19" s="82"/>
      <c r="N19" s="82"/>
      <c r="O19" s="66"/>
    </row>
    <row r="20" spans="1:15" s="2" customFormat="1" ht="13.5" customHeight="1" x14ac:dyDescent="0.25">
      <c r="A20" s="55"/>
      <c r="B20" s="29">
        <f>ROW(B20) - ROW($B$9)</f>
        <v>11</v>
      </c>
      <c r="C20" s="28" t="s">
        <v>43</v>
      </c>
      <c r="D20" s="28"/>
      <c r="E20" s="30"/>
      <c r="F20" s="30">
        <v>603</v>
      </c>
      <c r="G20" s="30" t="s">
        <v>74</v>
      </c>
      <c r="H20" s="30">
        <v>10</v>
      </c>
      <c r="I20" s="74" t="s">
        <v>96</v>
      </c>
      <c r="J20" s="30" t="s">
        <v>109</v>
      </c>
      <c r="K20" s="40"/>
      <c r="L20" s="40"/>
      <c r="M20" s="81"/>
      <c r="N20" s="81"/>
      <c r="O20" s="65"/>
    </row>
    <row r="21" spans="1:15" s="2" customFormat="1" ht="13.5" customHeight="1" x14ac:dyDescent="0.25">
      <c r="A21" s="55"/>
      <c r="B21" s="31">
        <f>ROW(B21) - ROW($B$9)</f>
        <v>12</v>
      </c>
      <c r="C21" s="32" t="s">
        <v>43</v>
      </c>
      <c r="D21" s="32"/>
      <c r="E21" s="32"/>
      <c r="F21" s="32">
        <v>402</v>
      </c>
      <c r="G21" s="32" t="s">
        <v>75</v>
      </c>
      <c r="H21" s="32">
        <v>2</v>
      </c>
      <c r="I21" s="75" t="s">
        <v>97</v>
      </c>
      <c r="J21" s="32" t="s">
        <v>110</v>
      </c>
      <c r="K21" s="41"/>
      <c r="L21" s="41"/>
      <c r="M21" s="82"/>
      <c r="N21" s="82"/>
      <c r="O21" s="66"/>
    </row>
    <row r="22" spans="1:15" s="2" customFormat="1" ht="13.5" customHeight="1" x14ac:dyDescent="0.25">
      <c r="A22" s="55"/>
      <c r="B22" s="29">
        <f>ROW(B22) - ROW($B$9)</f>
        <v>13</v>
      </c>
      <c r="C22" s="28" t="s">
        <v>43</v>
      </c>
      <c r="D22" s="28"/>
      <c r="E22" s="30"/>
      <c r="F22" s="30">
        <v>402</v>
      </c>
      <c r="G22" s="30" t="s">
        <v>76</v>
      </c>
      <c r="H22" s="30">
        <v>3</v>
      </c>
      <c r="I22" s="74" t="s">
        <v>97</v>
      </c>
      <c r="J22" s="30" t="s">
        <v>111</v>
      </c>
      <c r="K22" s="40"/>
      <c r="L22" s="40"/>
      <c r="M22" s="81"/>
      <c r="N22" s="81"/>
      <c r="O22" s="65"/>
    </row>
    <row r="23" spans="1:15" s="2" customFormat="1" ht="13.5" customHeight="1" x14ac:dyDescent="0.25">
      <c r="A23" s="55"/>
      <c r="B23" s="31">
        <f>ROW(B23) - ROW($B$9)</f>
        <v>14</v>
      </c>
      <c r="C23" s="32" t="s">
        <v>44</v>
      </c>
      <c r="D23" s="32"/>
      <c r="E23" s="32"/>
      <c r="F23" s="32" t="s">
        <v>59</v>
      </c>
      <c r="G23" s="32" t="s">
        <v>77</v>
      </c>
      <c r="H23" s="32">
        <v>1</v>
      </c>
      <c r="I23" s="75" t="s">
        <v>98</v>
      </c>
      <c r="J23" s="32" t="s">
        <v>112</v>
      </c>
      <c r="K23" s="41"/>
      <c r="L23" s="41"/>
      <c r="M23" s="82"/>
      <c r="N23" s="82"/>
      <c r="O23" s="66"/>
    </row>
    <row r="24" spans="1:15" s="2" customFormat="1" ht="13.5" customHeight="1" x14ac:dyDescent="0.25">
      <c r="A24" s="55"/>
      <c r="B24" s="29">
        <f>ROW(B24) - ROW($B$9)</f>
        <v>15</v>
      </c>
      <c r="C24" s="28" t="s">
        <v>45</v>
      </c>
      <c r="D24" s="28"/>
      <c r="E24" s="30"/>
      <c r="F24" s="30" t="s">
        <v>60</v>
      </c>
      <c r="G24" s="30" t="s">
        <v>78</v>
      </c>
      <c r="H24" s="30">
        <v>1</v>
      </c>
      <c r="I24" s="74" t="s">
        <v>97</v>
      </c>
      <c r="J24" s="30" t="s">
        <v>113</v>
      </c>
      <c r="K24" s="40"/>
      <c r="L24" s="40"/>
      <c r="M24" s="81"/>
      <c r="N24" s="81"/>
      <c r="O24" s="65"/>
    </row>
    <row r="25" spans="1:15" s="2" customFormat="1" ht="13.5" customHeight="1" x14ac:dyDescent="0.25">
      <c r="A25" s="55"/>
      <c r="B25" s="31">
        <f>ROW(B25) - ROW($B$9)</f>
        <v>16</v>
      </c>
      <c r="C25" s="32" t="s">
        <v>46</v>
      </c>
      <c r="D25" s="32"/>
      <c r="E25" s="32"/>
      <c r="F25" s="32">
        <v>603</v>
      </c>
      <c r="G25" s="32" t="s">
        <v>79</v>
      </c>
      <c r="H25" s="32">
        <v>2</v>
      </c>
      <c r="I25" s="75" t="s">
        <v>99</v>
      </c>
      <c r="J25" s="32" t="s">
        <v>114</v>
      </c>
      <c r="K25" s="41"/>
      <c r="L25" s="41"/>
      <c r="M25" s="82"/>
      <c r="N25" s="82"/>
      <c r="O25" s="66"/>
    </row>
    <row r="26" spans="1:15" s="2" customFormat="1" ht="13.5" customHeight="1" x14ac:dyDescent="0.25">
      <c r="A26" s="55"/>
      <c r="B26" s="29">
        <f>ROW(B26) - ROW($B$9)</f>
        <v>17</v>
      </c>
      <c r="C26" s="28" t="s">
        <v>47</v>
      </c>
      <c r="D26" s="28"/>
      <c r="E26" s="30"/>
      <c r="F26" s="30" t="s">
        <v>57</v>
      </c>
      <c r="G26" s="30" t="s">
        <v>80</v>
      </c>
      <c r="H26" s="30">
        <v>1</v>
      </c>
      <c r="I26" s="74" t="s">
        <v>100</v>
      </c>
      <c r="J26" s="30" t="s">
        <v>115</v>
      </c>
      <c r="K26" s="40"/>
      <c r="L26" s="40"/>
      <c r="M26" s="81"/>
      <c r="N26" s="81"/>
      <c r="O26" s="65"/>
    </row>
    <row r="27" spans="1:15" s="2" customFormat="1" ht="13.5" customHeight="1" x14ac:dyDescent="0.25">
      <c r="A27" s="55"/>
      <c r="B27" s="31">
        <f>ROW(B27) - ROW($B$9)</f>
        <v>18</v>
      </c>
      <c r="C27" s="32" t="s">
        <v>48</v>
      </c>
      <c r="D27" s="32"/>
      <c r="E27" s="32"/>
      <c r="F27" s="32" t="s">
        <v>61</v>
      </c>
      <c r="G27" s="32" t="s">
        <v>81</v>
      </c>
      <c r="H27" s="32">
        <v>1</v>
      </c>
      <c r="I27" s="75" t="s">
        <v>100</v>
      </c>
      <c r="J27" s="32" t="s">
        <v>116</v>
      </c>
      <c r="K27" s="41"/>
      <c r="L27" s="41"/>
      <c r="M27" s="82"/>
      <c r="N27" s="82"/>
      <c r="O27" s="66"/>
    </row>
    <row r="28" spans="1:15" s="2" customFormat="1" ht="13.5" customHeight="1" x14ac:dyDescent="0.25">
      <c r="A28" s="55"/>
      <c r="B28" s="29">
        <f>ROW(B28) - ROW($B$9)</f>
        <v>19</v>
      </c>
      <c r="C28" s="28" t="s">
        <v>49</v>
      </c>
      <c r="D28" s="28"/>
      <c r="E28" s="30"/>
      <c r="F28" s="30">
        <v>805</v>
      </c>
      <c r="G28" s="30" t="s">
        <v>82</v>
      </c>
      <c r="H28" s="30">
        <v>1</v>
      </c>
      <c r="I28" s="74"/>
      <c r="J28" s="30"/>
      <c r="K28" s="40"/>
      <c r="L28" s="40"/>
      <c r="M28" s="81"/>
      <c r="N28" s="81"/>
      <c r="O28" s="65"/>
    </row>
    <row r="29" spans="1:15" s="2" customFormat="1" ht="13.5" customHeight="1" x14ac:dyDescent="0.25">
      <c r="A29" s="55"/>
      <c r="B29" s="31">
        <f>ROW(B29) - ROW($B$9)</f>
        <v>20</v>
      </c>
      <c r="C29" s="32" t="s">
        <v>50</v>
      </c>
      <c r="D29" s="32"/>
      <c r="E29" s="32"/>
      <c r="F29" s="32"/>
      <c r="G29" s="32" t="s">
        <v>83</v>
      </c>
      <c r="H29" s="32">
        <v>1</v>
      </c>
      <c r="I29" s="75"/>
      <c r="J29" s="32"/>
      <c r="K29" s="41"/>
      <c r="L29" s="41"/>
      <c r="M29" s="82"/>
      <c r="N29" s="82"/>
      <c r="O29" s="66"/>
    </row>
    <row r="30" spans="1:15" s="2" customFormat="1" ht="13.5" customHeight="1" x14ac:dyDescent="0.25">
      <c r="A30" s="55"/>
      <c r="B30" s="29">
        <f>ROW(B30) - ROW($B$9)</f>
        <v>21</v>
      </c>
      <c r="C30" s="28" t="s">
        <v>51</v>
      </c>
      <c r="D30" s="28"/>
      <c r="E30" s="30"/>
      <c r="F30" s="30">
        <v>1206</v>
      </c>
      <c r="G30" s="30" t="s">
        <v>84</v>
      </c>
      <c r="H30" s="30">
        <v>1</v>
      </c>
      <c r="I30" s="74" t="s">
        <v>96</v>
      </c>
      <c r="J30" s="30" t="s">
        <v>117</v>
      </c>
      <c r="K30" s="40"/>
      <c r="L30" s="40"/>
      <c r="M30" s="81"/>
      <c r="N30" s="81"/>
      <c r="O30" s="65"/>
    </row>
    <row r="31" spans="1:15" s="2" customFormat="1" ht="13.5" customHeight="1" x14ac:dyDescent="0.25">
      <c r="A31" s="55"/>
      <c r="B31" s="31">
        <f>ROW(B31) - ROW($B$9)</f>
        <v>22</v>
      </c>
      <c r="C31" s="32" t="s">
        <v>51</v>
      </c>
      <c r="D31" s="32"/>
      <c r="E31" s="32"/>
      <c r="F31" s="32">
        <v>1206</v>
      </c>
      <c r="G31" s="32" t="s">
        <v>85</v>
      </c>
      <c r="H31" s="32">
        <v>2</v>
      </c>
      <c r="I31" s="75"/>
      <c r="J31" s="32"/>
      <c r="K31" s="41"/>
      <c r="L31" s="41"/>
      <c r="M31" s="82"/>
      <c r="N31" s="82"/>
      <c r="O31" s="66"/>
    </row>
    <row r="32" spans="1:15" s="2" customFormat="1" ht="13.5" customHeight="1" x14ac:dyDescent="0.25">
      <c r="A32" s="55"/>
      <c r="B32" s="29">
        <f>ROW(B32) - ROW($B$9)</f>
        <v>23</v>
      </c>
      <c r="C32" s="28" t="s">
        <v>51</v>
      </c>
      <c r="D32" s="28"/>
      <c r="E32" s="30"/>
      <c r="F32" s="30">
        <v>2917</v>
      </c>
      <c r="G32" s="30" t="s">
        <v>86</v>
      </c>
      <c r="H32" s="30">
        <v>1</v>
      </c>
      <c r="I32" s="74" t="s">
        <v>101</v>
      </c>
      <c r="J32" s="30">
        <v>9751084</v>
      </c>
      <c r="K32" s="40"/>
      <c r="L32" s="40"/>
      <c r="M32" s="81"/>
      <c r="N32" s="81"/>
      <c r="O32" s="65"/>
    </row>
    <row r="33" spans="1:15" s="2" customFormat="1" ht="13.5" customHeight="1" x14ac:dyDescent="0.25">
      <c r="A33" s="55"/>
      <c r="B33" s="31">
        <f>ROW(B33) - ROW($B$9)</f>
        <v>24</v>
      </c>
      <c r="C33" s="32" t="s">
        <v>52</v>
      </c>
      <c r="D33" s="32"/>
      <c r="E33" s="32"/>
      <c r="F33" s="32"/>
      <c r="G33" s="32" t="s">
        <v>87</v>
      </c>
      <c r="H33" s="32">
        <v>2</v>
      </c>
      <c r="I33" s="75" t="s">
        <v>97</v>
      </c>
      <c r="J33" s="32" t="s">
        <v>118</v>
      </c>
      <c r="K33" s="41"/>
      <c r="L33" s="41"/>
      <c r="M33" s="82"/>
      <c r="N33" s="82"/>
      <c r="O33" s="66"/>
    </row>
    <row r="34" spans="1:15" s="2" customFormat="1" ht="13.5" customHeight="1" x14ac:dyDescent="0.25">
      <c r="A34" s="55"/>
      <c r="B34" s="29">
        <f>ROW(B34) - ROW($B$9)</f>
        <v>25</v>
      </c>
      <c r="C34" s="28" t="s">
        <v>52</v>
      </c>
      <c r="D34" s="28"/>
      <c r="E34" s="30"/>
      <c r="F34" s="30"/>
      <c r="G34" s="30" t="s">
        <v>88</v>
      </c>
      <c r="H34" s="30">
        <v>1</v>
      </c>
      <c r="I34" s="74" t="s">
        <v>102</v>
      </c>
      <c r="J34" s="30">
        <v>1725669</v>
      </c>
      <c r="K34" s="40"/>
      <c r="L34" s="40"/>
      <c r="M34" s="81"/>
      <c r="N34" s="81"/>
      <c r="O34" s="65"/>
    </row>
    <row r="35" spans="1:15" s="2" customFormat="1" ht="13.5" customHeight="1" x14ac:dyDescent="0.25">
      <c r="A35" s="55"/>
      <c r="B35" s="31">
        <f>ROW(B35) - ROW($B$9)</f>
        <v>26</v>
      </c>
      <c r="C35" s="32" t="s">
        <v>52</v>
      </c>
      <c r="D35" s="32"/>
      <c r="E35" s="32"/>
      <c r="F35" s="32"/>
      <c r="G35" s="32" t="s">
        <v>89</v>
      </c>
      <c r="H35" s="32">
        <v>1</v>
      </c>
      <c r="I35" s="75" t="s">
        <v>103</v>
      </c>
      <c r="J35" s="32" t="s">
        <v>119</v>
      </c>
      <c r="K35" s="41"/>
      <c r="L35" s="41"/>
      <c r="M35" s="82"/>
      <c r="N35" s="82"/>
      <c r="O35" s="66"/>
    </row>
    <row r="36" spans="1:15" s="2" customFormat="1" ht="13.5" customHeight="1" x14ac:dyDescent="0.25">
      <c r="A36" s="55"/>
      <c r="B36" s="29">
        <f>ROW(B36) - ROW($B$9)</f>
        <v>27</v>
      </c>
      <c r="C36" s="28" t="s">
        <v>53</v>
      </c>
      <c r="D36" s="28"/>
      <c r="E36" s="30"/>
      <c r="F36" s="30" t="s">
        <v>62</v>
      </c>
      <c r="G36" s="30" t="s">
        <v>90</v>
      </c>
      <c r="H36" s="30">
        <v>1</v>
      </c>
      <c r="I36" s="74" t="s">
        <v>95</v>
      </c>
      <c r="J36" s="30">
        <v>8771974</v>
      </c>
      <c r="K36" s="40"/>
      <c r="L36" s="40"/>
      <c r="M36" s="81"/>
      <c r="N36" s="81"/>
      <c r="O36" s="65"/>
    </row>
    <row r="37" spans="1:15" x14ac:dyDescent="0.25">
      <c r="A37" s="55"/>
      <c r="B37" s="51"/>
      <c r="C37" s="50"/>
      <c r="D37" s="34"/>
      <c r="E37" s="33"/>
      <c r="F37" s="47"/>
      <c r="H37" s="46">
        <f>SUM(H10:H36)</f>
        <v>63</v>
      </c>
      <c r="J37" s="42"/>
      <c r="K37" s="46">
        <f>SUM(K10:K36)</f>
        <v>0</v>
      </c>
      <c r="L37" s="45"/>
      <c r="M37" s="45"/>
      <c r="N37" s="45">
        <f>SUM(N10:N36)</f>
        <v>0</v>
      </c>
      <c r="O37" s="67"/>
    </row>
    <row r="38" spans="1:15" ht="13.8" thickBot="1" x14ac:dyDescent="0.3">
      <c r="A38" s="55"/>
      <c r="B38" s="83" t="s">
        <v>20</v>
      </c>
      <c r="C38" s="83"/>
      <c r="D38" s="5"/>
      <c r="E38" s="7"/>
      <c r="F38" s="49" t="s">
        <v>21</v>
      </c>
      <c r="G38" s="4"/>
      <c r="H38" s="4"/>
      <c r="I38" s="77"/>
      <c r="O38" s="64"/>
    </row>
    <row r="39" spans="1:15" ht="25.2" thickBot="1" x14ac:dyDescent="0.3">
      <c r="A39" s="55"/>
      <c r="B39" s="6"/>
      <c r="C39" s="6"/>
      <c r="D39" s="6"/>
      <c r="E39" s="8"/>
      <c r="F39" s="5"/>
      <c r="G39" s="5"/>
      <c r="H39" s="92" t="s">
        <v>37</v>
      </c>
      <c r="I39" s="80" t="s">
        <v>27</v>
      </c>
      <c r="J39" s="44" t="s">
        <v>23</v>
      </c>
      <c r="L39" s="84">
        <f>N37</f>
        <v>0</v>
      </c>
      <c r="M39" s="85"/>
      <c r="N39" s="93" t="s">
        <v>38</v>
      </c>
      <c r="O39" s="64"/>
    </row>
    <row r="40" spans="1:15" x14ac:dyDescent="0.25">
      <c r="A40" s="55"/>
      <c r="B40" s="6"/>
      <c r="C40" s="6"/>
      <c r="D40" s="6"/>
      <c r="E40" s="8"/>
      <c r="F40" s="5"/>
      <c r="G40" s="5"/>
      <c r="H40" s="5"/>
      <c r="I40" s="78"/>
      <c r="J40" s="48" t="s">
        <v>26</v>
      </c>
      <c r="K40" s="6"/>
      <c r="L40" s="86">
        <f>L39/H39</f>
        <v>0</v>
      </c>
      <c r="M40" s="86"/>
      <c r="N40" s="94" t="s">
        <v>38</v>
      </c>
      <c r="O40" s="64"/>
    </row>
    <row r="41" spans="1:15" ht="13.8" thickBot="1" x14ac:dyDescent="0.3">
      <c r="A41" s="57"/>
      <c r="B41" s="27"/>
      <c r="C41" s="11"/>
      <c r="D41" s="11"/>
      <c r="E41" s="9"/>
      <c r="F41" s="10"/>
      <c r="G41" s="10"/>
      <c r="H41" s="10"/>
      <c r="I41" s="79"/>
      <c r="J41" s="10"/>
      <c r="K41" s="11"/>
      <c r="L41" s="58"/>
      <c r="M41" s="58"/>
      <c r="N41" s="58"/>
      <c r="O41" s="68"/>
    </row>
    <row r="43" spans="1:15" x14ac:dyDescent="0.25">
      <c r="C43" s="1"/>
      <c r="D43" s="1"/>
      <c r="E43" s="1"/>
    </row>
    <row r="44" spans="1:15" x14ac:dyDescent="0.25">
      <c r="C44" s="1"/>
      <c r="D44" s="1"/>
      <c r="E44" s="1"/>
    </row>
    <row r="45" spans="1:15" x14ac:dyDescent="0.25">
      <c r="C45" s="1"/>
      <c r="D45" s="1"/>
      <c r="E45" s="1"/>
    </row>
  </sheetData>
  <mergeCells count="3">
    <mergeCell ref="B38:C38"/>
    <mergeCell ref="L39:M39"/>
    <mergeCell ref="L40:M40"/>
  </mergeCells>
  <phoneticPr fontId="0" type="noConversion"/>
  <conditionalFormatting sqref="L10:L36">
    <cfRule type="cellIs" dxfId="1" priority="3" operator="lessThan">
      <formula>1</formula>
    </cfRule>
  </conditionalFormatting>
  <conditionalFormatting sqref="N10:N36">
    <cfRule type="containsBlanks" dxfId="0" priority="2">
      <formula>LEN(TRIM(N10))=0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baseColWidth="10" defaultColWidth="8.88671875"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5" t="s">
        <v>125</v>
      </c>
    </row>
    <row r="2" spans="1:2" x14ac:dyDescent="0.25">
      <c r="A2" s="25" t="s">
        <v>1</v>
      </c>
      <c r="B2" s="96" t="s">
        <v>29</v>
      </c>
    </row>
    <row r="3" spans="1:2" x14ac:dyDescent="0.25">
      <c r="A3" s="26" t="s">
        <v>2</v>
      </c>
      <c r="B3" s="97" t="s">
        <v>31</v>
      </c>
    </row>
    <row r="4" spans="1:2" x14ac:dyDescent="0.25">
      <c r="A4" s="25" t="s">
        <v>3</v>
      </c>
      <c r="B4" s="96" t="s">
        <v>29</v>
      </c>
    </row>
    <row r="5" spans="1:2" x14ac:dyDescent="0.25">
      <c r="A5" s="26" t="s">
        <v>4</v>
      </c>
      <c r="B5" s="97" t="s">
        <v>125</v>
      </c>
    </row>
    <row r="6" spans="1:2" x14ac:dyDescent="0.25">
      <c r="A6" s="25" t="s">
        <v>5</v>
      </c>
      <c r="B6" s="96" t="s">
        <v>28</v>
      </c>
    </row>
    <row r="7" spans="1:2" x14ac:dyDescent="0.25">
      <c r="A7" s="26" t="s">
        <v>6</v>
      </c>
      <c r="B7" s="97" t="s">
        <v>126</v>
      </c>
    </row>
    <row r="8" spans="1:2" x14ac:dyDescent="0.25">
      <c r="A8" s="25" t="s">
        <v>7</v>
      </c>
      <c r="B8" s="96" t="s">
        <v>35</v>
      </c>
    </row>
    <row r="9" spans="1:2" x14ac:dyDescent="0.25">
      <c r="A9" s="26" t="s">
        <v>8</v>
      </c>
      <c r="B9" s="97" t="s">
        <v>34</v>
      </c>
    </row>
    <row r="10" spans="1:2" x14ac:dyDescent="0.25">
      <c r="A10" s="25" t="s">
        <v>9</v>
      </c>
      <c r="B10" s="96" t="s">
        <v>127</v>
      </c>
    </row>
    <row r="11" spans="1:2" x14ac:dyDescent="0.25">
      <c r="A11" s="26" t="s">
        <v>10</v>
      </c>
      <c r="B11" s="97" t="s">
        <v>128</v>
      </c>
    </row>
    <row r="12" spans="1:2" x14ac:dyDescent="0.25">
      <c r="A12" s="25" t="s">
        <v>11</v>
      </c>
      <c r="B12" s="96" t="s">
        <v>129</v>
      </c>
    </row>
    <row r="13" spans="1:2" x14ac:dyDescent="0.25">
      <c r="A13" s="26" t="s">
        <v>12</v>
      </c>
      <c r="B13" s="97" t="s">
        <v>130</v>
      </c>
    </row>
    <row r="14" spans="1:2" x14ac:dyDescent="0.25">
      <c r="A14" s="25" t="s">
        <v>13</v>
      </c>
      <c r="B14" s="96" t="s">
        <v>128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Pyxis</dc:creator>
  <cp:lastModifiedBy>Jose Maria Torres</cp:lastModifiedBy>
  <cp:lastPrinted>2012-02-04T13:58:31Z</cp:lastPrinted>
  <dcterms:created xsi:type="dcterms:W3CDTF">2002-11-05T15:28:02Z</dcterms:created>
  <dcterms:modified xsi:type="dcterms:W3CDTF">2024-12-17T03:14:32Z</dcterms:modified>
</cp:coreProperties>
</file>