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purcinelli\Documents\estudo_hub_fsa\estudo_linhas\GANT\"/>
    </mc:Choice>
  </mc:AlternateContent>
  <xr:revisionPtr revIDLastSave="0" documentId="13_ncr:1_{CE2D2AB4-9CE6-412C-A1FA-B5B83B0E403C}" xr6:coauthVersionLast="47" xr6:coauthVersionMax="47" xr10:uidLastSave="{00000000-0000-0000-0000-000000000000}"/>
  <bookViews>
    <workbookView xWindow="-108" yWindow="-108" windowWidth="23256" windowHeight="12456" xr2:uid="{071F3873-2986-4941-B9C2-83BBBB5A242F}"/>
  </bookViews>
  <sheets>
    <sheet name="Planilha1" sheetId="1" r:id="rId1"/>
    <sheet name="Planilha2" sheetId="2" r:id="rId2"/>
  </sheets>
  <definedNames>
    <definedName name="_xlnm._FilterDatabase" localSheetId="0" hidden="1">Planilha1!$A$1:$M$39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9" i="1" l="1"/>
  <c r="M38" i="1"/>
  <c r="M37" i="1"/>
  <c r="M36" i="1"/>
  <c r="M35" i="1"/>
  <c r="M34" i="1"/>
  <c r="M33" i="1"/>
  <c r="M32" i="1"/>
  <c r="M31" i="1"/>
  <c r="M30" i="1"/>
  <c r="M29" i="1"/>
  <c r="M28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A39" i="1"/>
  <c r="A38" i="1"/>
  <c r="A37" i="1"/>
  <c r="A36" i="1"/>
  <c r="A35" i="1"/>
  <c r="A34" i="1"/>
  <c r="A33" i="1"/>
  <c r="A32" i="1"/>
  <c r="A31" i="1"/>
  <c r="A30" i="1"/>
  <c r="A29" i="1"/>
  <c r="A28" i="1"/>
  <c r="M27" i="1"/>
  <c r="M26" i="1"/>
  <c r="K26" i="1"/>
  <c r="K25" i="1"/>
  <c r="M25" i="1"/>
  <c r="A27" i="1"/>
  <c r="A26" i="1"/>
  <c r="A25" i="1"/>
  <c r="M24" i="1"/>
  <c r="K24" i="1"/>
  <c r="A24" i="1"/>
  <c r="A23" i="1"/>
  <c r="M23" i="1"/>
  <c r="K23" i="1"/>
  <c r="A22" i="1"/>
  <c r="M22" i="1"/>
  <c r="K22" i="1"/>
  <c r="M21" i="1"/>
  <c r="A21" i="1"/>
  <c r="K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K18" i="1"/>
  <c r="M18" i="1"/>
  <c r="M19" i="1"/>
  <c r="K19" i="1"/>
  <c r="M20" i="1" l="1"/>
  <c r="K20" i="1"/>
  <c r="M17" i="1"/>
  <c r="K17" i="1"/>
  <c r="M16" i="1"/>
  <c r="K16" i="1"/>
  <c r="M14" i="1"/>
  <c r="K15" i="1" s="1"/>
  <c r="M15" i="1" s="1"/>
  <c r="K14" i="1"/>
  <c r="M13" i="1"/>
  <c r="K13" i="1"/>
  <c r="M12" i="1"/>
  <c r="K12" i="1"/>
  <c r="M10" i="1"/>
  <c r="K11" i="1" s="1"/>
  <c r="M11" i="1" s="1"/>
  <c r="K10" i="1"/>
  <c r="M9" i="1"/>
  <c r="K9" i="1"/>
  <c r="M8" i="1"/>
  <c r="K8" i="1"/>
  <c r="M6" i="1"/>
  <c r="K7" i="1" s="1"/>
  <c r="M7" i="1" s="1"/>
  <c r="K6" i="1"/>
  <c r="M5" i="1" l="1"/>
  <c r="K5" i="1"/>
  <c r="M4" i="1"/>
  <c r="K4" i="1"/>
  <c r="K2" i="1"/>
  <c r="M2" i="1"/>
  <c r="K3" i="1" s="1"/>
  <c r="M3" i="1" s="1"/>
</calcChain>
</file>

<file path=xl/sharedStrings.xml><?xml version="1.0" encoding="utf-8"?>
<sst xmlns="http://schemas.openxmlformats.org/spreadsheetml/2006/main" count="272" uniqueCount="35">
  <si>
    <t>EMPRESA</t>
  </si>
  <si>
    <t>SENTIDO</t>
  </si>
  <si>
    <t>ORIGEM</t>
  </si>
  <si>
    <t>DESTINO</t>
  </si>
  <si>
    <t>HORA PARTIDA</t>
  </si>
  <si>
    <t>GUANABARA</t>
  </si>
  <si>
    <t>IDA</t>
  </si>
  <si>
    <t>FLUXO</t>
  </si>
  <si>
    <t>"DESCE"</t>
  </si>
  <si>
    <t>FTA</t>
  </si>
  <si>
    <t>FSA</t>
  </si>
  <si>
    <t>HORA CHEGADA</t>
  </si>
  <si>
    <t>DIA SEMANA PARTIDA</t>
  </si>
  <si>
    <t>SEX</t>
  </si>
  <si>
    <t>DIA</t>
  </si>
  <si>
    <t>DIA SEMANA</t>
  </si>
  <si>
    <t>DOM</t>
  </si>
  <si>
    <t>SEG</t>
  </si>
  <si>
    <t>TER</t>
  </si>
  <si>
    <t>QUA</t>
  </si>
  <si>
    <t>QUI</t>
  </si>
  <si>
    <t>SÁB</t>
  </si>
  <si>
    <t>DIA SEMANA CHEGADA</t>
  </si>
  <si>
    <t>ITAPEMIRIM</t>
  </si>
  <si>
    <t>RJO</t>
  </si>
  <si>
    <t>SPO</t>
  </si>
  <si>
    <t>LINHA</t>
  </si>
  <si>
    <t>FORTALEZA (CE) - SAO PAULO (SP)</t>
  </si>
  <si>
    <t>HUB</t>
  </si>
  <si>
    <t>STS</t>
  </si>
  <si>
    <t>VIAGEM</t>
  </si>
  <si>
    <t>HORA VIAGEM</t>
  </si>
  <si>
    <t>FORTALEZA (CE) - SANTOS (SP)</t>
  </si>
  <si>
    <t>VOLTA</t>
  </si>
  <si>
    <t>"SOBE"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</si>
</sst>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/>
    <xf numFmtId="0" fontId="0" fillId="0" borderId="1" xfId="0" applyBorder="1"/>
    <xf numFmtId="22" fontId="0" fillId="0" borderId="1" xfId="0" applyNumberFormat="1" applyBorder="1"/>
    <xf numFmtId="0" fontId="0" fillId="2" borderId="1" xfId="0" applyFill="1" applyBorder="1"/>
    <xf numFmtId="22" fontId="0" fillId="2" borderId="1" xfId="0" applyNumberFormat="1" applyFill="1" applyBorder="1"/>
    <xf numFmtId="20" fontId="0" fillId="0" borderId="1" xfId="0" applyNumberFormat="1" applyBorder="1"/>
    <xf numFmtId="20" fontId="0" fillId="2" borderId="1" xfId="0" applyNumberFormat="1" applyFill="1" applyBorder="1"/>
    <xf numFmtId="0" fontId="2" fillId="0" borderId="1" xfId="0" applyFont="1" applyBorder="1"/>
    <xf numFmtId="0" fontId="2" fillId="2" borderId="1" xfId="0" applyFont="1" applyFill="1" applyBorder="1"/>
    <xf numFmtId="0" fontId="3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A072E-1C6D-4741-B1CD-526C527CAAC9}">
  <dimension ref="A1:M39"/>
  <sheetViews>
    <sheetView showGridLines="0" tabSelected="1" workbookViewId="0">
      <pane ySplit="1" topLeftCell="A11" activePane="bottomLeft" state="frozen"/>
      <selection pane="bottomLeft"/>
    </sheetView>
  </sheetViews>
  <sheetFormatPr defaultRowHeight="14.4" x14ac:dyDescent="0.3"/>
  <cols>
    <col min="1" max="1" width="49.6640625" bestFit="1" customWidth="1"/>
    <col min="2" max="2" width="14.21875" bestFit="1" customWidth="1"/>
    <col min="3" max="3" width="15.6640625" bestFit="1" customWidth="1"/>
    <col min="4" max="4" width="28.88671875" bestFit="1" customWidth="1"/>
    <col min="5" max="5" width="11.5546875" bestFit="1" customWidth="1"/>
    <col min="6" max="6" width="10.6640625" bestFit="1" customWidth="1"/>
    <col min="7" max="7" width="8.77734375" bestFit="1" customWidth="1"/>
    <col min="8" max="8" width="10.21875" bestFit="1" customWidth="1"/>
    <col min="9" max="9" width="10.6640625" bestFit="1" customWidth="1"/>
    <col min="10" max="10" width="16.109375" bestFit="1" customWidth="1"/>
    <col min="11" max="11" width="22.33203125" bestFit="1" customWidth="1"/>
    <col min="12" max="12" width="16.88671875" bestFit="1" customWidth="1"/>
    <col min="13" max="13" width="23.109375" bestFit="1" customWidth="1"/>
  </cols>
  <sheetData>
    <row r="1" spans="1:13" x14ac:dyDescent="0.3">
      <c r="A1" s="10" t="s">
        <v>30</v>
      </c>
      <c r="B1" s="1" t="s">
        <v>15</v>
      </c>
      <c r="C1" s="1" t="s">
        <v>31</v>
      </c>
      <c r="D1" s="1" t="s">
        <v>26</v>
      </c>
      <c r="E1" s="1" t="s">
        <v>0</v>
      </c>
      <c r="F1" s="1" t="s">
        <v>1</v>
      </c>
      <c r="G1" s="1" t="s">
        <v>7</v>
      </c>
      <c r="H1" s="1" t="s">
        <v>2</v>
      </c>
      <c r="I1" s="1" t="s">
        <v>3</v>
      </c>
      <c r="J1" s="1" t="s">
        <v>4</v>
      </c>
      <c r="K1" s="10" t="s">
        <v>12</v>
      </c>
      <c r="L1" s="1" t="s">
        <v>11</v>
      </c>
      <c r="M1" s="10" t="s">
        <v>22</v>
      </c>
    </row>
    <row r="2" spans="1:13" x14ac:dyDescent="0.3">
      <c r="A2" s="8" t="str">
        <f>D2&amp;" - "&amp;G2&amp;" - "&amp;B2&amp;" - "&amp;TEXT(C2,"HH:MM")</f>
        <v>FORTALEZA (CE) - SAO PAULO (SP) - "DESCE" - SEX - 09:00</v>
      </c>
      <c r="B2" s="2" t="s">
        <v>13</v>
      </c>
      <c r="C2" s="6">
        <v>0.375</v>
      </c>
      <c r="D2" s="2" t="s">
        <v>27</v>
      </c>
      <c r="E2" s="2" t="s">
        <v>5</v>
      </c>
      <c r="F2" s="2" t="s">
        <v>6</v>
      </c>
      <c r="G2" s="2" t="s">
        <v>8</v>
      </c>
      <c r="H2" s="2" t="s">
        <v>9</v>
      </c>
      <c r="I2" s="2" t="s">
        <v>10</v>
      </c>
      <c r="J2" s="3">
        <v>45884.375</v>
      </c>
      <c r="K2" s="8" t="str">
        <f>VLOOKUP(WEEKDAY(J2,1),Planilha2!$A:$B,2,0)</f>
        <v>SEX</v>
      </c>
      <c r="L2" s="3">
        <v>45885.291666666664</v>
      </c>
      <c r="M2" s="8" t="str">
        <f>VLOOKUP(WEEKDAY(L2,1),Planilha2!$A:$B,2,0)</f>
        <v>SÁB</v>
      </c>
    </row>
    <row r="3" spans="1:13" x14ac:dyDescent="0.3">
      <c r="A3" s="8" t="str">
        <f t="shared" ref="A3:A24" si="0">D3&amp;" - "&amp;G3&amp;" - "&amp;B3&amp;" - "&amp;TEXT(C3,"HH:MM")</f>
        <v>FORTALEZA (CE) - SAO PAULO (SP) - "DESCE" - SEX - 09:00</v>
      </c>
      <c r="B3" s="2" t="s">
        <v>13</v>
      </c>
      <c r="C3" s="6">
        <v>0.375</v>
      </c>
      <c r="D3" s="2" t="s">
        <v>27</v>
      </c>
      <c r="E3" s="2" t="s">
        <v>28</v>
      </c>
      <c r="F3" s="2" t="s">
        <v>6</v>
      </c>
      <c r="G3" s="2" t="s">
        <v>8</v>
      </c>
      <c r="H3" s="2"/>
      <c r="I3" s="2"/>
      <c r="J3" s="3">
        <v>45885.291666666664</v>
      </c>
      <c r="K3" s="8" t="str">
        <f>M2</f>
        <v>SÁB</v>
      </c>
      <c r="L3" s="3">
        <v>45885.3125</v>
      </c>
      <c r="M3" s="8" t="str">
        <f>K3</f>
        <v>SÁB</v>
      </c>
    </row>
    <row r="4" spans="1:13" x14ac:dyDescent="0.3">
      <c r="A4" s="8" t="str">
        <f t="shared" si="0"/>
        <v>FORTALEZA (CE) - SAO PAULO (SP) - "DESCE" - SEX - 09:00</v>
      </c>
      <c r="B4" s="2" t="s">
        <v>13</v>
      </c>
      <c r="C4" s="6">
        <v>0.375</v>
      </c>
      <c r="D4" s="2" t="s">
        <v>27</v>
      </c>
      <c r="E4" s="2" t="s">
        <v>23</v>
      </c>
      <c r="F4" s="2" t="s">
        <v>6</v>
      </c>
      <c r="G4" s="2" t="s">
        <v>8</v>
      </c>
      <c r="H4" s="2" t="s">
        <v>10</v>
      </c>
      <c r="I4" s="2" t="s">
        <v>24</v>
      </c>
      <c r="J4" s="3">
        <v>45885.3125</v>
      </c>
      <c r="K4" s="8" t="str">
        <f>VLOOKUP(WEEKDAY(J4,1),Planilha2!$A:$B,2,0)</f>
        <v>SÁB</v>
      </c>
      <c r="L4" s="3">
        <v>45886.458333333336</v>
      </c>
      <c r="M4" s="8" t="str">
        <f>VLOOKUP(WEEKDAY(L4,1),Planilha2!$A:$B,2,0)</f>
        <v>DOM</v>
      </c>
    </row>
    <row r="5" spans="1:13" x14ac:dyDescent="0.3">
      <c r="A5" s="8" t="str">
        <f t="shared" si="0"/>
        <v>FORTALEZA (CE) - SAO PAULO (SP) - "DESCE" - SEX - 09:00</v>
      </c>
      <c r="B5" s="2" t="s">
        <v>13</v>
      </c>
      <c r="C5" s="6">
        <v>0.375</v>
      </c>
      <c r="D5" s="2" t="s">
        <v>27</v>
      </c>
      <c r="E5" s="2" t="s">
        <v>23</v>
      </c>
      <c r="F5" s="2" t="s">
        <v>6</v>
      </c>
      <c r="G5" s="2" t="s">
        <v>8</v>
      </c>
      <c r="H5" s="2" t="s">
        <v>24</v>
      </c>
      <c r="I5" s="2" t="s">
        <v>25</v>
      </c>
      <c r="J5" s="3">
        <v>45886.458333333336</v>
      </c>
      <c r="K5" s="8" t="str">
        <f>VLOOKUP(WEEKDAY(J5,1),Planilha2!$A:$B,2,0)</f>
        <v>DOM</v>
      </c>
      <c r="L5" s="3">
        <v>45886.75</v>
      </c>
      <c r="M5" s="8" t="str">
        <f>VLOOKUP(WEEKDAY(L5,1),Planilha2!$A:$B,2,0)</f>
        <v>DOM</v>
      </c>
    </row>
    <row r="6" spans="1:13" x14ac:dyDescent="0.3">
      <c r="A6" s="9" t="str">
        <f t="shared" si="0"/>
        <v>FORTALEZA (CE) - SAO PAULO (SP) - "DESCE" - SÁB - 09:00</v>
      </c>
      <c r="B6" s="4" t="s">
        <v>21</v>
      </c>
      <c r="C6" s="7">
        <v>0.375</v>
      </c>
      <c r="D6" s="4" t="s">
        <v>27</v>
      </c>
      <c r="E6" s="4" t="s">
        <v>5</v>
      </c>
      <c r="F6" s="4" t="s">
        <v>6</v>
      </c>
      <c r="G6" s="4" t="s">
        <v>8</v>
      </c>
      <c r="H6" s="4" t="s">
        <v>9</v>
      </c>
      <c r="I6" s="4" t="s">
        <v>10</v>
      </c>
      <c r="J6" s="5">
        <v>45885.375</v>
      </c>
      <c r="K6" s="9" t="str">
        <f>VLOOKUP(WEEKDAY(J6,1),Planilha2!$A:$B,2,0)</f>
        <v>SÁB</v>
      </c>
      <c r="L6" s="5">
        <v>45886.291666666664</v>
      </c>
      <c r="M6" s="9" t="str">
        <f>VLOOKUP(WEEKDAY(L6,1),Planilha2!$A:$B,2,0)</f>
        <v>DOM</v>
      </c>
    </row>
    <row r="7" spans="1:13" x14ac:dyDescent="0.3">
      <c r="A7" s="9" t="str">
        <f t="shared" si="0"/>
        <v>FORTALEZA (CE) - SAO PAULO (SP) - "DESCE" - SÁB - 09:00</v>
      </c>
      <c r="B7" s="4" t="s">
        <v>21</v>
      </c>
      <c r="C7" s="7">
        <v>0.375</v>
      </c>
      <c r="D7" s="4" t="s">
        <v>27</v>
      </c>
      <c r="E7" s="4" t="s">
        <v>28</v>
      </c>
      <c r="F7" s="4" t="s">
        <v>6</v>
      </c>
      <c r="G7" s="4" t="s">
        <v>8</v>
      </c>
      <c r="H7" s="4"/>
      <c r="I7" s="4"/>
      <c r="J7" s="5">
        <v>45886.291666666664</v>
      </c>
      <c r="K7" s="9" t="str">
        <f>M6</f>
        <v>DOM</v>
      </c>
      <c r="L7" s="5">
        <v>45886.3125</v>
      </c>
      <c r="M7" s="9" t="str">
        <f>K7</f>
        <v>DOM</v>
      </c>
    </row>
    <row r="8" spans="1:13" x14ac:dyDescent="0.3">
      <c r="A8" s="9" t="str">
        <f t="shared" si="0"/>
        <v>FORTALEZA (CE) - SAO PAULO (SP) - "DESCE" - SÁB - 09:00</v>
      </c>
      <c r="B8" s="4" t="s">
        <v>21</v>
      </c>
      <c r="C8" s="7">
        <v>0.375</v>
      </c>
      <c r="D8" s="4" t="s">
        <v>27</v>
      </c>
      <c r="E8" s="4" t="s">
        <v>23</v>
      </c>
      <c r="F8" s="4" t="s">
        <v>6</v>
      </c>
      <c r="G8" s="4" t="s">
        <v>8</v>
      </c>
      <c r="H8" s="4" t="s">
        <v>10</v>
      </c>
      <c r="I8" s="4" t="s">
        <v>24</v>
      </c>
      <c r="J8" s="5">
        <v>45886.3125</v>
      </c>
      <c r="K8" s="9" t="str">
        <f>VLOOKUP(WEEKDAY(J8,1),Planilha2!$A:$B,2,0)</f>
        <v>DOM</v>
      </c>
      <c r="L8" s="5">
        <v>45887.458333333336</v>
      </c>
      <c r="M8" s="9" t="str">
        <f>VLOOKUP(WEEKDAY(L8,1),Planilha2!$A:$B,2,0)</f>
        <v>SEG</v>
      </c>
    </row>
    <row r="9" spans="1:13" x14ac:dyDescent="0.3">
      <c r="A9" s="9" t="str">
        <f t="shared" si="0"/>
        <v>FORTALEZA (CE) - SAO PAULO (SP) - "DESCE" - SÁB - 09:00</v>
      </c>
      <c r="B9" s="4" t="s">
        <v>21</v>
      </c>
      <c r="C9" s="7">
        <v>0.375</v>
      </c>
      <c r="D9" s="4" t="s">
        <v>27</v>
      </c>
      <c r="E9" s="4" t="s">
        <v>23</v>
      </c>
      <c r="F9" s="4" t="s">
        <v>6</v>
      </c>
      <c r="G9" s="4" t="s">
        <v>8</v>
      </c>
      <c r="H9" s="4" t="s">
        <v>24</v>
      </c>
      <c r="I9" s="4" t="s">
        <v>25</v>
      </c>
      <c r="J9" s="5">
        <v>45887.458333333336</v>
      </c>
      <c r="K9" s="9" t="str">
        <f>VLOOKUP(WEEKDAY(J9,1),Planilha2!$A:$B,2,0)</f>
        <v>SEG</v>
      </c>
      <c r="L9" s="5">
        <v>45887.75</v>
      </c>
      <c r="M9" s="9" t="str">
        <f>VLOOKUP(WEEKDAY(L9,1),Planilha2!$A:$B,2,0)</f>
        <v>SEG</v>
      </c>
    </row>
    <row r="10" spans="1:13" x14ac:dyDescent="0.3">
      <c r="A10" s="8" t="str">
        <f t="shared" si="0"/>
        <v>FORTALEZA (CE) - SAO PAULO (SP) - "DESCE" - SEG - 09:00</v>
      </c>
      <c r="B10" s="2" t="s">
        <v>17</v>
      </c>
      <c r="C10" s="6">
        <v>0.375</v>
      </c>
      <c r="D10" s="2" t="s">
        <v>27</v>
      </c>
      <c r="E10" s="2" t="s">
        <v>5</v>
      </c>
      <c r="F10" s="2" t="s">
        <v>6</v>
      </c>
      <c r="G10" s="2" t="s">
        <v>8</v>
      </c>
      <c r="H10" s="2" t="s">
        <v>9</v>
      </c>
      <c r="I10" s="2" t="s">
        <v>10</v>
      </c>
      <c r="J10" s="3">
        <v>45887.375</v>
      </c>
      <c r="K10" s="8" t="str">
        <f>VLOOKUP(WEEKDAY(J10,1),Planilha2!$A:$B,2,0)</f>
        <v>SEG</v>
      </c>
      <c r="L10" s="3">
        <v>45888.291666666664</v>
      </c>
      <c r="M10" s="8" t="str">
        <f>VLOOKUP(WEEKDAY(L10,1),Planilha2!$A:$B,2,0)</f>
        <v>TER</v>
      </c>
    </row>
    <row r="11" spans="1:13" x14ac:dyDescent="0.3">
      <c r="A11" s="8" t="str">
        <f t="shared" si="0"/>
        <v>FORTALEZA (CE) - SAO PAULO (SP) - "DESCE" - SEG - 09:00</v>
      </c>
      <c r="B11" s="2" t="s">
        <v>17</v>
      </c>
      <c r="C11" s="6">
        <v>0.375</v>
      </c>
      <c r="D11" s="2" t="s">
        <v>27</v>
      </c>
      <c r="E11" s="2" t="s">
        <v>28</v>
      </c>
      <c r="F11" s="2" t="s">
        <v>6</v>
      </c>
      <c r="G11" s="2" t="s">
        <v>8</v>
      </c>
      <c r="H11" s="2"/>
      <c r="I11" s="2"/>
      <c r="J11" s="3">
        <v>45888.291666666664</v>
      </c>
      <c r="K11" s="8" t="str">
        <f>M10</f>
        <v>TER</v>
      </c>
      <c r="L11" s="3">
        <v>45888.3125</v>
      </c>
      <c r="M11" s="8" t="str">
        <f>K11</f>
        <v>TER</v>
      </c>
    </row>
    <row r="12" spans="1:13" x14ac:dyDescent="0.3">
      <c r="A12" s="8" t="str">
        <f t="shared" si="0"/>
        <v>FORTALEZA (CE) - SAO PAULO (SP) - "DESCE" - SEG - 09:00</v>
      </c>
      <c r="B12" s="2" t="s">
        <v>17</v>
      </c>
      <c r="C12" s="6">
        <v>0.375</v>
      </c>
      <c r="D12" s="2" t="s">
        <v>27</v>
      </c>
      <c r="E12" s="2" t="s">
        <v>23</v>
      </c>
      <c r="F12" s="2" t="s">
        <v>6</v>
      </c>
      <c r="G12" s="2" t="s">
        <v>8</v>
      </c>
      <c r="H12" s="2" t="s">
        <v>10</v>
      </c>
      <c r="I12" s="2" t="s">
        <v>24</v>
      </c>
      <c r="J12" s="3">
        <v>45888.3125</v>
      </c>
      <c r="K12" s="8" t="str">
        <f>VLOOKUP(WEEKDAY(J12,1),Planilha2!$A:$B,2,0)</f>
        <v>TER</v>
      </c>
      <c r="L12" s="3">
        <v>45889.458333333336</v>
      </c>
      <c r="M12" s="8" t="str">
        <f>VLOOKUP(WEEKDAY(L12,1),Planilha2!$A:$B,2,0)</f>
        <v>QUA</v>
      </c>
    </row>
    <row r="13" spans="1:13" x14ac:dyDescent="0.3">
      <c r="A13" s="8" t="str">
        <f t="shared" si="0"/>
        <v>FORTALEZA (CE) - SAO PAULO (SP) - "DESCE" - SEG - 09:00</v>
      </c>
      <c r="B13" s="2" t="s">
        <v>17</v>
      </c>
      <c r="C13" s="6">
        <v>0.375</v>
      </c>
      <c r="D13" s="2" t="s">
        <v>27</v>
      </c>
      <c r="E13" s="2" t="s">
        <v>23</v>
      </c>
      <c r="F13" s="2" t="s">
        <v>6</v>
      </c>
      <c r="G13" s="2" t="s">
        <v>8</v>
      </c>
      <c r="H13" s="2" t="s">
        <v>24</v>
      </c>
      <c r="I13" s="2" t="s">
        <v>25</v>
      </c>
      <c r="J13" s="3">
        <v>45889.458333333336</v>
      </c>
      <c r="K13" s="8" t="str">
        <f>VLOOKUP(WEEKDAY(J13,1),Planilha2!$A:$B,2,0)</f>
        <v>QUA</v>
      </c>
      <c r="L13" s="3">
        <v>45889.75</v>
      </c>
      <c r="M13" s="8" t="str">
        <f>VLOOKUP(WEEKDAY(L13,1),Planilha2!$A:$B,2,0)</f>
        <v>QUA</v>
      </c>
    </row>
    <row r="14" spans="1:13" x14ac:dyDescent="0.3">
      <c r="A14" s="9" t="str">
        <f t="shared" si="0"/>
        <v>FORTALEZA (CE) - SAO PAULO (SP) - "DESCE" - TER - 09:00</v>
      </c>
      <c r="B14" s="4" t="s">
        <v>18</v>
      </c>
      <c r="C14" s="7">
        <v>0.375</v>
      </c>
      <c r="D14" s="4" t="s">
        <v>27</v>
      </c>
      <c r="E14" s="4" t="s">
        <v>5</v>
      </c>
      <c r="F14" s="4" t="s">
        <v>6</v>
      </c>
      <c r="G14" s="4" t="s">
        <v>8</v>
      </c>
      <c r="H14" s="4" t="s">
        <v>9</v>
      </c>
      <c r="I14" s="4" t="s">
        <v>10</v>
      </c>
      <c r="J14" s="5">
        <v>45888.375</v>
      </c>
      <c r="K14" s="9" t="str">
        <f>VLOOKUP(WEEKDAY(J14,1),Planilha2!$A:$B,2,0)</f>
        <v>TER</v>
      </c>
      <c r="L14" s="5">
        <v>45889.291666666664</v>
      </c>
      <c r="M14" s="9" t="str">
        <f>VLOOKUP(WEEKDAY(L14,1),Planilha2!$A:$B,2,0)</f>
        <v>QUA</v>
      </c>
    </row>
    <row r="15" spans="1:13" x14ac:dyDescent="0.3">
      <c r="A15" s="9" t="str">
        <f t="shared" si="0"/>
        <v>FORTALEZA (CE) - SAO PAULO (SP) - "DESCE" - TER - 09:00</v>
      </c>
      <c r="B15" s="4" t="s">
        <v>18</v>
      </c>
      <c r="C15" s="7">
        <v>0.375</v>
      </c>
      <c r="D15" s="4" t="s">
        <v>27</v>
      </c>
      <c r="E15" s="4" t="s">
        <v>28</v>
      </c>
      <c r="F15" s="4" t="s">
        <v>6</v>
      </c>
      <c r="G15" s="4" t="s">
        <v>8</v>
      </c>
      <c r="H15" s="4"/>
      <c r="I15" s="4"/>
      <c r="J15" s="5">
        <v>45889.291666666664</v>
      </c>
      <c r="K15" s="9" t="str">
        <f>M14</f>
        <v>QUA</v>
      </c>
      <c r="L15" s="5">
        <v>45889.3125</v>
      </c>
      <c r="M15" s="9" t="str">
        <f>K15</f>
        <v>QUA</v>
      </c>
    </row>
    <row r="16" spans="1:13" x14ac:dyDescent="0.3">
      <c r="A16" s="9" t="str">
        <f t="shared" si="0"/>
        <v>FORTALEZA (CE) - SAO PAULO (SP) - "DESCE" - TER - 09:00</v>
      </c>
      <c r="B16" s="4" t="s">
        <v>18</v>
      </c>
      <c r="C16" s="7">
        <v>0.375</v>
      </c>
      <c r="D16" s="4" t="s">
        <v>27</v>
      </c>
      <c r="E16" s="4" t="s">
        <v>23</v>
      </c>
      <c r="F16" s="4" t="s">
        <v>6</v>
      </c>
      <c r="G16" s="4" t="s">
        <v>8</v>
      </c>
      <c r="H16" s="4" t="s">
        <v>10</v>
      </c>
      <c r="I16" s="4" t="s">
        <v>24</v>
      </c>
      <c r="J16" s="5">
        <v>45889.3125</v>
      </c>
      <c r="K16" s="9" t="str">
        <f>VLOOKUP(WEEKDAY(J16,1),Planilha2!$A:$B,2,0)</f>
        <v>QUA</v>
      </c>
      <c r="L16" s="5">
        <v>45890.458333333336</v>
      </c>
      <c r="M16" s="9" t="str">
        <f>VLOOKUP(WEEKDAY(L16,1),Planilha2!$A:$B,2,0)</f>
        <v>QUI</v>
      </c>
    </row>
    <row r="17" spans="1:13" x14ac:dyDescent="0.3">
      <c r="A17" s="9" t="str">
        <f t="shared" si="0"/>
        <v>FORTALEZA (CE) - SAO PAULO (SP) - "DESCE" - TER - 09:00</v>
      </c>
      <c r="B17" s="4" t="s">
        <v>18</v>
      </c>
      <c r="C17" s="7">
        <v>0.375</v>
      </c>
      <c r="D17" s="4" t="s">
        <v>27</v>
      </c>
      <c r="E17" s="4" t="s">
        <v>23</v>
      </c>
      <c r="F17" s="4" t="s">
        <v>6</v>
      </c>
      <c r="G17" s="4" t="s">
        <v>8</v>
      </c>
      <c r="H17" s="4" t="s">
        <v>24</v>
      </c>
      <c r="I17" s="4" t="s">
        <v>25</v>
      </c>
      <c r="J17" s="5">
        <v>45890.458333333336</v>
      </c>
      <c r="K17" s="9" t="str">
        <f>VLOOKUP(WEEKDAY(J17,1),Planilha2!$A:$B,2,0)</f>
        <v>QUI</v>
      </c>
      <c r="L17" s="5">
        <v>45890.75</v>
      </c>
      <c r="M17" s="9" t="str">
        <f>VLOOKUP(WEEKDAY(L17,1),Planilha2!$A:$B,2,0)</f>
        <v>QUI</v>
      </c>
    </row>
    <row r="18" spans="1:13" x14ac:dyDescent="0.3">
      <c r="A18" s="8" t="str">
        <f t="shared" si="0"/>
        <v>FORTALEZA (CE) - SAO PAULO (SP) - "DESCE" - DOM - 09:00</v>
      </c>
      <c r="B18" s="2" t="s">
        <v>16</v>
      </c>
      <c r="C18" s="6">
        <v>0.375</v>
      </c>
      <c r="D18" s="2" t="s">
        <v>27</v>
      </c>
      <c r="E18" s="2" t="s">
        <v>5</v>
      </c>
      <c r="F18" s="2" t="s">
        <v>6</v>
      </c>
      <c r="G18" s="2" t="s">
        <v>8</v>
      </c>
      <c r="H18" s="2" t="s">
        <v>9</v>
      </c>
      <c r="I18" s="2" t="s">
        <v>25</v>
      </c>
      <c r="J18" s="3">
        <v>45886.375</v>
      </c>
      <c r="K18" s="8" t="str">
        <f>VLOOKUP(WEEKDAY(J18,1),Planilha2!$A:$B,2,0)</f>
        <v>DOM</v>
      </c>
      <c r="L18" s="3">
        <v>45888.75</v>
      </c>
      <c r="M18" s="8" t="str">
        <f>VLOOKUP(WEEKDAY(L18,1),Planilha2!$A:$B,2,0)</f>
        <v>TER</v>
      </c>
    </row>
    <row r="19" spans="1:13" x14ac:dyDescent="0.3">
      <c r="A19" s="9" t="str">
        <f t="shared" si="0"/>
        <v>FORTALEZA (CE) - SANTOS (SP) - "DESCE" - QUA - 10:00</v>
      </c>
      <c r="B19" s="4" t="s">
        <v>19</v>
      </c>
      <c r="C19" s="7">
        <v>0.41666666666666669</v>
      </c>
      <c r="D19" s="4" t="s">
        <v>32</v>
      </c>
      <c r="E19" s="4" t="s">
        <v>5</v>
      </c>
      <c r="F19" s="4" t="s">
        <v>6</v>
      </c>
      <c r="G19" s="4" t="s">
        <v>8</v>
      </c>
      <c r="H19" s="4" t="s">
        <v>9</v>
      </c>
      <c r="I19" s="4" t="s">
        <v>29</v>
      </c>
      <c r="J19" s="5">
        <v>45889.416666666664</v>
      </c>
      <c r="K19" s="9" t="str">
        <f>VLOOKUP(WEEKDAY(J19,1),Planilha2!$A:$B,2,0)</f>
        <v>QUA</v>
      </c>
      <c r="L19" s="5">
        <v>45891.791666666664</v>
      </c>
      <c r="M19" s="9" t="str">
        <f>VLOOKUP(WEEKDAY(L19,1),Planilha2!$A:$B,2,0)</f>
        <v>SEX</v>
      </c>
    </row>
    <row r="20" spans="1:13" x14ac:dyDescent="0.3">
      <c r="A20" s="8" t="str">
        <f t="shared" si="0"/>
        <v>FORTALEZA (CE) - SAO PAULO (SP) - "DESCE" - QUI - 10:00</v>
      </c>
      <c r="B20" s="2" t="s">
        <v>20</v>
      </c>
      <c r="C20" s="6">
        <v>0.41666666666666669</v>
      </c>
      <c r="D20" s="2" t="s">
        <v>27</v>
      </c>
      <c r="E20" s="2" t="s">
        <v>23</v>
      </c>
      <c r="F20" s="2" t="s">
        <v>6</v>
      </c>
      <c r="G20" s="2" t="s">
        <v>8</v>
      </c>
      <c r="H20" s="2" t="s">
        <v>9</v>
      </c>
      <c r="I20" s="2" t="s">
        <v>25</v>
      </c>
      <c r="J20" s="3">
        <v>45890.416666666664</v>
      </c>
      <c r="K20" s="8" t="str">
        <f>VLOOKUP(WEEKDAY(J20,1),Planilha2!$A:$B,2,0)</f>
        <v>QUI</v>
      </c>
      <c r="L20" s="3">
        <v>45892.791666666664</v>
      </c>
      <c r="M20" s="8" t="str">
        <f>VLOOKUP(WEEKDAY(L20,1),Planilha2!$A:$B,2,0)</f>
        <v>SÁB</v>
      </c>
    </row>
    <row r="21" spans="1:13" x14ac:dyDescent="0.3">
      <c r="A21" s="9" t="str">
        <f t="shared" si="0"/>
        <v>FORTALEZA (CE) - SAO PAULO (SP) - "SOBE" - QUA - 09:00</v>
      </c>
      <c r="B21" s="4" t="s">
        <v>19</v>
      </c>
      <c r="C21" s="7">
        <v>0.375</v>
      </c>
      <c r="D21" s="4" t="s">
        <v>27</v>
      </c>
      <c r="E21" s="4" t="s">
        <v>5</v>
      </c>
      <c r="F21" s="4" t="s">
        <v>33</v>
      </c>
      <c r="G21" s="4" t="s">
        <v>34</v>
      </c>
      <c r="H21" s="4" t="s">
        <v>25</v>
      </c>
      <c r="I21" s="4" t="s">
        <v>9</v>
      </c>
      <c r="J21" s="5">
        <v>45889.375</v>
      </c>
      <c r="K21" s="9" t="str">
        <f>VLOOKUP(WEEKDAY(J21,1),Planilha2!$A:$B,2,0)</f>
        <v>QUA</v>
      </c>
      <c r="L21" s="5">
        <v>45891.854166666664</v>
      </c>
      <c r="M21" s="9" t="str">
        <f>VLOOKUP(WEEKDAY(L21,1),Planilha2!$A:$B,2,0)</f>
        <v>SEX</v>
      </c>
    </row>
    <row r="22" spans="1:13" x14ac:dyDescent="0.3">
      <c r="A22" s="8" t="str">
        <f t="shared" si="0"/>
        <v>FORTALEZA (CE) - SANTOS (SP) - "SOBE" - SÁB - 12:00</v>
      </c>
      <c r="B22" s="2" t="s">
        <v>21</v>
      </c>
      <c r="C22" s="6">
        <v>0.5</v>
      </c>
      <c r="D22" s="2" t="s">
        <v>32</v>
      </c>
      <c r="E22" s="2" t="s">
        <v>5</v>
      </c>
      <c r="F22" s="2" t="s">
        <v>33</v>
      </c>
      <c r="G22" s="2" t="s">
        <v>34</v>
      </c>
      <c r="H22" s="2" t="s">
        <v>29</v>
      </c>
      <c r="I22" s="2" t="s">
        <v>9</v>
      </c>
      <c r="J22" s="3">
        <v>45885.5</v>
      </c>
      <c r="K22" s="8" t="str">
        <f>VLOOKUP(WEEKDAY(J22,1),Planilha2!$A:$B,2,0)</f>
        <v>SÁB</v>
      </c>
      <c r="L22" s="3">
        <v>45888.111111111109</v>
      </c>
      <c r="M22" s="8" t="str">
        <f>VLOOKUP(WEEKDAY(L22,1),Planilha2!$A:$B,2,0)</f>
        <v>TER</v>
      </c>
    </row>
    <row r="23" spans="1:13" x14ac:dyDescent="0.3">
      <c r="A23" s="9" t="str">
        <f t="shared" si="0"/>
        <v>FORTALEZA (CE) - SAO PAULO (SP) - "SOBE" - DOM - 09:00</v>
      </c>
      <c r="B23" s="4" t="s">
        <v>16</v>
      </c>
      <c r="C23" s="7">
        <v>0.375</v>
      </c>
      <c r="D23" s="4" t="s">
        <v>27</v>
      </c>
      <c r="E23" s="4" t="s">
        <v>23</v>
      </c>
      <c r="F23" s="4" t="s">
        <v>33</v>
      </c>
      <c r="G23" s="4" t="s">
        <v>34</v>
      </c>
      <c r="H23" s="4" t="s">
        <v>25</v>
      </c>
      <c r="I23" s="4" t="s">
        <v>9</v>
      </c>
      <c r="J23" s="5">
        <v>45886.375</v>
      </c>
      <c r="K23" s="9" t="str">
        <f>VLOOKUP(WEEKDAY(J23,1),Planilha2!$A:$B,2,0)</f>
        <v>DOM</v>
      </c>
      <c r="L23" s="5">
        <v>45888.75</v>
      </c>
      <c r="M23" s="9" t="str">
        <f>VLOOKUP(WEEKDAY(L23,1),Planilha2!$A:$B,2,0)</f>
        <v>TER</v>
      </c>
    </row>
    <row r="24" spans="1:13" x14ac:dyDescent="0.3">
      <c r="A24" s="8" t="str">
        <f t="shared" si="0"/>
        <v>FORTALEZA (CE) - SAO PAULO (SP) - "SOBE" - QUI - 09:00</v>
      </c>
      <c r="B24" s="2" t="s">
        <v>20</v>
      </c>
      <c r="C24" s="6">
        <v>0.375</v>
      </c>
      <c r="D24" s="2" t="s">
        <v>27</v>
      </c>
      <c r="E24" s="2" t="s">
        <v>5</v>
      </c>
      <c r="F24" s="2" t="s">
        <v>33</v>
      </c>
      <c r="G24" s="2" t="s">
        <v>34</v>
      </c>
      <c r="H24" s="2" t="s">
        <v>25</v>
      </c>
      <c r="I24" s="2" t="s">
        <v>24</v>
      </c>
      <c r="J24" s="3">
        <v>45890.375</v>
      </c>
      <c r="K24" s="8" t="str">
        <f>VLOOKUP(WEEKDAY(J24,1),Planilha2!$A:$B,2,0)</f>
        <v>QUI</v>
      </c>
      <c r="L24" s="3">
        <v>45890.666666666664</v>
      </c>
      <c r="M24" s="8" t="str">
        <f>VLOOKUP(WEEKDAY(L24,1),Planilha2!$A:$B,2,0)</f>
        <v>QUI</v>
      </c>
    </row>
    <row r="25" spans="1:13" x14ac:dyDescent="0.3">
      <c r="A25" s="8" t="str">
        <f t="shared" ref="A25:A39" si="1">D25&amp;" - "&amp;G25&amp;" - "&amp;B25&amp;" - "&amp;TEXT(C25,"HH:MM")</f>
        <v>FORTALEZA (CE) - SAO PAULO (SP) - "SOBE" - QUI - 09:00</v>
      </c>
      <c r="B25" s="2" t="s">
        <v>20</v>
      </c>
      <c r="C25" s="6">
        <v>0.375</v>
      </c>
      <c r="D25" s="2" t="s">
        <v>27</v>
      </c>
      <c r="E25" s="2" t="s">
        <v>5</v>
      </c>
      <c r="F25" s="2" t="s">
        <v>33</v>
      </c>
      <c r="G25" s="2" t="s">
        <v>34</v>
      </c>
      <c r="H25" s="2" t="s">
        <v>24</v>
      </c>
      <c r="I25" s="2" t="s">
        <v>10</v>
      </c>
      <c r="J25" s="3">
        <v>45890.666666666664</v>
      </c>
      <c r="K25" s="8" t="str">
        <f>VLOOKUP(WEEKDAY(J25,1),Planilha2!$A:$B,2,0)</f>
        <v>QUI</v>
      </c>
      <c r="L25" s="3">
        <v>45891.916666666664</v>
      </c>
      <c r="M25" s="8" t="str">
        <f>VLOOKUP(WEEKDAY(L25,1),Planilha2!$A:$B,2,0)</f>
        <v>SEX</v>
      </c>
    </row>
    <row r="26" spans="1:13" x14ac:dyDescent="0.3">
      <c r="A26" s="8" t="str">
        <f t="shared" si="1"/>
        <v>FORTALEZA (CE) - SAO PAULO (SP) - "SOBE" - QUI - 09:00</v>
      </c>
      <c r="B26" s="2" t="s">
        <v>20</v>
      </c>
      <c r="C26" s="6">
        <v>0.375</v>
      </c>
      <c r="D26" s="2" t="s">
        <v>27</v>
      </c>
      <c r="E26" s="2" t="s">
        <v>28</v>
      </c>
      <c r="F26" s="2" t="s">
        <v>33</v>
      </c>
      <c r="G26" s="2" t="s">
        <v>34</v>
      </c>
      <c r="H26" s="2"/>
      <c r="I26" s="2"/>
      <c r="J26" s="3">
        <v>45891.916666666664</v>
      </c>
      <c r="K26" s="8" t="str">
        <f>VLOOKUP(WEEKDAY(J26,1),Planilha2!$A:$B,2,0)</f>
        <v>SEX</v>
      </c>
      <c r="L26" s="3">
        <v>45891.9375</v>
      </c>
      <c r="M26" s="8" t="str">
        <f>VLOOKUP(WEEKDAY(L26,1),Planilha2!$A:$B,2,0)</f>
        <v>SEX</v>
      </c>
    </row>
    <row r="27" spans="1:13" x14ac:dyDescent="0.3">
      <c r="A27" s="8" t="str">
        <f t="shared" si="1"/>
        <v>FORTALEZA (CE) - SAO PAULO (SP) - "SOBE" - QUI - 09:00</v>
      </c>
      <c r="B27" s="2" t="s">
        <v>20</v>
      </c>
      <c r="C27" s="6">
        <v>0.375</v>
      </c>
      <c r="D27" s="2" t="s">
        <v>27</v>
      </c>
      <c r="E27" s="2" t="s">
        <v>5</v>
      </c>
      <c r="F27" s="2" t="s">
        <v>33</v>
      </c>
      <c r="G27" s="2" t="s">
        <v>34</v>
      </c>
      <c r="H27" s="2" t="s">
        <v>10</v>
      </c>
      <c r="I27" s="2" t="s">
        <v>9</v>
      </c>
      <c r="J27" s="3">
        <v>45891.9375</v>
      </c>
      <c r="K27" s="8" t="str">
        <f>VLOOKUP(WEEKDAY(J27,1),Planilha2!$A:$B,2,0)</f>
        <v>SEX</v>
      </c>
      <c r="L27" s="3">
        <v>45892.75</v>
      </c>
      <c r="M27" s="8" t="str">
        <f>VLOOKUP(WEEKDAY(L27,1),Planilha2!$A:$B,2,0)</f>
        <v>SÁB</v>
      </c>
    </row>
    <row r="28" spans="1:13" x14ac:dyDescent="0.3">
      <c r="A28" s="9" t="str">
        <f t="shared" si="1"/>
        <v>FORTALEZA (CE) - SAO PAULO (SP) - "SOBE" - SEX - 09:00</v>
      </c>
      <c r="B28" s="4" t="s">
        <v>13</v>
      </c>
      <c r="C28" s="7">
        <v>0.375</v>
      </c>
      <c r="D28" s="4" t="s">
        <v>27</v>
      </c>
      <c r="E28" s="4" t="s">
        <v>5</v>
      </c>
      <c r="F28" s="4" t="s">
        <v>33</v>
      </c>
      <c r="G28" s="4" t="s">
        <v>34</v>
      </c>
      <c r="H28" s="4" t="s">
        <v>25</v>
      </c>
      <c r="I28" s="4" t="s">
        <v>24</v>
      </c>
      <c r="J28" s="5">
        <v>45884.375</v>
      </c>
      <c r="K28" s="9" t="str">
        <f>VLOOKUP(WEEKDAY(J28,1),Planilha2!$A:$B,2,0)</f>
        <v>SEX</v>
      </c>
      <c r="L28" s="5">
        <v>45884.666666666664</v>
      </c>
      <c r="M28" s="9" t="str">
        <f>VLOOKUP(WEEKDAY(L28,1),Planilha2!$A:$B,2,0)</f>
        <v>SEX</v>
      </c>
    </row>
    <row r="29" spans="1:13" x14ac:dyDescent="0.3">
      <c r="A29" s="9" t="str">
        <f t="shared" si="1"/>
        <v>FORTALEZA (CE) - SAO PAULO (SP) - "SOBE" - SEX - 09:00</v>
      </c>
      <c r="B29" s="4" t="s">
        <v>13</v>
      </c>
      <c r="C29" s="7">
        <v>0.375</v>
      </c>
      <c r="D29" s="4" t="s">
        <v>27</v>
      </c>
      <c r="E29" s="4" t="s">
        <v>5</v>
      </c>
      <c r="F29" s="4" t="s">
        <v>33</v>
      </c>
      <c r="G29" s="4" t="s">
        <v>34</v>
      </c>
      <c r="H29" s="4" t="s">
        <v>24</v>
      </c>
      <c r="I29" s="4" t="s">
        <v>10</v>
      </c>
      <c r="J29" s="5">
        <v>45884.666666666664</v>
      </c>
      <c r="K29" s="9" t="str">
        <f>VLOOKUP(WEEKDAY(J29,1),Planilha2!$A:$B,2,0)</f>
        <v>SEX</v>
      </c>
      <c r="L29" s="5">
        <v>45885.916666666664</v>
      </c>
      <c r="M29" s="9" t="str">
        <f>VLOOKUP(WEEKDAY(L29,1),Planilha2!$A:$B,2,0)</f>
        <v>SÁB</v>
      </c>
    </row>
    <row r="30" spans="1:13" x14ac:dyDescent="0.3">
      <c r="A30" s="9" t="str">
        <f t="shared" si="1"/>
        <v>FORTALEZA (CE) - SAO PAULO (SP) - "SOBE" - SEX - 09:00</v>
      </c>
      <c r="B30" s="4" t="s">
        <v>13</v>
      </c>
      <c r="C30" s="7">
        <v>0.375</v>
      </c>
      <c r="D30" s="4" t="s">
        <v>27</v>
      </c>
      <c r="E30" s="4" t="s">
        <v>28</v>
      </c>
      <c r="F30" s="4" t="s">
        <v>33</v>
      </c>
      <c r="G30" s="4" t="s">
        <v>34</v>
      </c>
      <c r="H30" s="4"/>
      <c r="I30" s="4"/>
      <c r="J30" s="5">
        <v>45885.916666666664</v>
      </c>
      <c r="K30" s="9" t="str">
        <f>VLOOKUP(WEEKDAY(J30,1),Planilha2!$A:$B,2,0)</f>
        <v>SÁB</v>
      </c>
      <c r="L30" s="5">
        <v>45885.9375</v>
      </c>
      <c r="M30" s="9" t="str">
        <f>VLOOKUP(WEEKDAY(L30,1),Planilha2!$A:$B,2,0)</f>
        <v>SÁB</v>
      </c>
    </row>
    <row r="31" spans="1:13" x14ac:dyDescent="0.3">
      <c r="A31" s="9" t="str">
        <f t="shared" si="1"/>
        <v>FORTALEZA (CE) - SAO PAULO (SP) - "SOBE" - SEX - 09:00</v>
      </c>
      <c r="B31" s="4" t="s">
        <v>13</v>
      </c>
      <c r="C31" s="7">
        <v>0.375</v>
      </c>
      <c r="D31" s="4" t="s">
        <v>27</v>
      </c>
      <c r="E31" s="4" t="s">
        <v>5</v>
      </c>
      <c r="F31" s="4" t="s">
        <v>33</v>
      </c>
      <c r="G31" s="4" t="s">
        <v>34</v>
      </c>
      <c r="H31" s="4" t="s">
        <v>10</v>
      </c>
      <c r="I31" s="4" t="s">
        <v>9</v>
      </c>
      <c r="J31" s="5">
        <v>45885.9375</v>
      </c>
      <c r="K31" s="9" t="str">
        <f>VLOOKUP(WEEKDAY(J31,1),Planilha2!$A:$B,2,0)</f>
        <v>SÁB</v>
      </c>
      <c r="L31" s="5">
        <v>45886.75</v>
      </c>
      <c r="M31" s="9" t="str">
        <f>VLOOKUP(WEEKDAY(L31,1),Planilha2!$A:$B,2,0)</f>
        <v>DOM</v>
      </c>
    </row>
    <row r="32" spans="1:13" x14ac:dyDescent="0.3">
      <c r="A32" s="8" t="str">
        <f t="shared" si="1"/>
        <v>FORTALEZA (CE) - SAO PAULO (SP) - "SOBE" - SEG - 09:00</v>
      </c>
      <c r="B32" s="2" t="s">
        <v>17</v>
      </c>
      <c r="C32" s="6">
        <v>0.375</v>
      </c>
      <c r="D32" s="2" t="s">
        <v>27</v>
      </c>
      <c r="E32" s="2" t="s">
        <v>5</v>
      </c>
      <c r="F32" s="2" t="s">
        <v>33</v>
      </c>
      <c r="G32" s="2" t="s">
        <v>34</v>
      </c>
      <c r="H32" s="2" t="s">
        <v>25</v>
      </c>
      <c r="I32" s="2" t="s">
        <v>24</v>
      </c>
      <c r="J32" s="3">
        <v>45887.375</v>
      </c>
      <c r="K32" s="8" t="str">
        <f>VLOOKUP(WEEKDAY(J32,1),Planilha2!$A:$B,2,0)</f>
        <v>SEG</v>
      </c>
      <c r="L32" s="3">
        <v>45887.666666666664</v>
      </c>
      <c r="M32" s="8" t="str">
        <f>VLOOKUP(WEEKDAY(L32,1),Planilha2!$A:$B,2,0)</f>
        <v>SEG</v>
      </c>
    </row>
    <row r="33" spans="1:13" x14ac:dyDescent="0.3">
      <c r="A33" s="8" t="str">
        <f t="shared" si="1"/>
        <v>FORTALEZA (CE) - SAO PAULO (SP) - "SOBE" - SEG - 09:00</v>
      </c>
      <c r="B33" s="2" t="s">
        <v>17</v>
      </c>
      <c r="C33" s="6">
        <v>0.375</v>
      </c>
      <c r="D33" s="2" t="s">
        <v>27</v>
      </c>
      <c r="E33" s="2" t="s">
        <v>5</v>
      </c>
      <c r="F33" s="2" t="s">
        <v>33</v>
      </c>
      <c r="G33" s="2" t="s">
        <v>34</v>
      </c>
      <c r="H33" s="2" t="s">
        <v>24</v>
      </c>
      <c r="I33" s="2" t="s">
        <v>10</v>
      </c>
      <c r="J33" s="3">
        <v>45887.666666666664</v>
      </c>
      <c r="K33" s="8" t="str">
        <f>VLOOKUP(WEEKDAY(J33,1),Planilha2!$A:$B,2,0)</f>
        <v>SEG</v>
      </c>
      <c r="L33" s="3">
        <v>45888.916666666664</v>
      </c>
      <c r="M33" s="8" t="str">
        <f>VLOOKUP(WEEKDAY(L33,1),Planilha2!$A:$B,2,0)</f>
        <v>TER</v>
      </c>
    </row>
    <row r="34" spans="1:13" x14ac:dyDescent="0.3">
      <c r="A34" s="8" t="str">
        <f t="shared" si="1"/>
        <v>FORTALEZA (CE) - SAO PAULO (SP) - "SOBE" - SEG - 09:00</v>
      </c>
      <c r="B34" s="2" t="s">
        <v>17</v>
      </c>
      <c r="C34" s="6">
        <v>0.375</v>
      </c>
      <c r="D34" s="2" t="s">
        <v>27</v>
      </c>
      <c r="E34" s="2" t="s">
        <v>28</v>
      </c>
      <c r="F34" s="2" t="s">
        <v>33</v>
      </c>
      <c r="G34" s="2" t="s">
        <v>34</v>
      </c>
      <c r="H34" s="2"/>
      <c r="I34" s="2"/>
      <c r="J34" s="3">
        <v>45888.916666666664</v>
      </c>
      <c r="K34" s="8" t="str">
        <f>VLOOKUP(WEEKDAY(J34,1),Planilha2!$A:$B,2,0)</f>
        <v>TER</v>
      </c>
      <c r="L34" s="3">
        <v>45888.9375</v>
      </c>
      <c r="M34" s="8" t="str">
        <f>VLOOKUP(WEEKDAY(L34,1),Planilha2!$A:$B,2,0)</f>
        <v>TER</v>
      </c>
    </row>
    <row r="35" spans="1:13" x14ac:dyDescent="0.3">
      <c r="A35" s="8" t="str">
        <f t="shared" si="1"/>
        <v>FORTALEZA (CE) - SAO PAULO (SP) - "SOBE" - SEG - 09:00</v>
      </c>
      <c r="B35" s="2" t="s">
        <v>17</v>
      </c>
      <c r="C35" s="6">
        <v>0.375</v>
      </c>
      <c r="D35" s="2" t="s">
        <v>27</v>
      </c>
      <c r="E35" s="2" t="s">
        <v>5</v>
      </c>
      <c r="F35" s="2" t="s">
        <v>33</v>
      </c>
      <c r="G35" s="2" t="s">
        <v>34</v>
      </c>
      <c r="H35" s="2" t="s">
        <v>10</v>
      </c>
      <c r="I35" s="2" t="s">
        <v>9</v>
      </c>
      <c r="J35" s="3">
        <v>45888.9375</v>
      </c>
      <c r="K35" s="8" t="str">
        <f>VLOOKUP(WEEKDAY(J35,1),Planilha2!$A:$B,2,0)</f>
        <v>TER</v>
      </c>
      <c r="L35" s="3">
        <v>45889.75</v>
      </c>
      <c r="M35" s="8" t="str">
        <f>VLOOKUP(WEEKDAY(L35,1),Planilha2!$A:$B,2,0)</f>
        <v>QUA</v>
      </c>
    </row>
    <row r="36" spans="1:13" x14ac:dyDescent="0.3">
      <c r="A36" s="9" t="str">
        <f t="shared" si="1"/>
        <v>FORTALEZA (CE) - SAO PAULO (SP) - "SOBE" - TER - 09:00</v>
      </c>
      <c r="B36" s="4" t="s">
        <v>18</v>
      </c>
      <c r="C36" s="7">
        <v>0.375</v>
      </c>
      <c r="D36" s="4" t="s">
        <v>27</v>
      </c>
      <c r="E36" s="4" t="s">
        <v>5</v>
      </c>
      <c r="F36" s="4" t="s">
        <v>33</v>
      </c>
      <c r="G36" s="4" t="s">
        <v>34</v>
      </c>
      <c r="H36" s="4" t="s">
        <v>25</v>
      </c>
      <c r="I36" s="4" t="s">
        <v>24</v>
      </c>
      <c r="J36" s="5">
        <v>45888.375</v>
      </c>
      <c r="K36" s="9" t="str">
        <f>VLOOKUP(WEEKDAY(J36,1),Planilha2!$A:$B,2,0)</f>
        <v>TER</v>
      </c>
      <c r="L36" s="5">
        <v>45888.666666666664</v>
      </c>
      <c r="M36" s="9" t="str">
        <f>VLOOKUP(WEEKDAY(L36,1),Planilha2!$A:$B,2,0)</f>
        <v>TER</v>
      </c>
    </row>
    <row r="37" spans="1:13" x14ac:dyDescent="0.3">
      <c r="A37" s="9" t="str">
        <f t="shared" si="1"/>
        <v>FORTALEZA (CE) - SAO PAULO (SP) - "SOBE" - TER - 09:00</v>
      </c>
      <c r="B37" s="4" t="s">
        <v>18</v>
      </c>
      <c r="C37" s="7">
        <v>0.375</v>
      </c>
      <c r="D37" s="4" t="s">
        <v>27</v>
      </c>
      <c r="E37" s="4" t="s">
        <v>5</v>
      </c>
      <c r="F37" s="4" t="s">
        <v>33</v>
      </c>
      <c r="G37" s="4" t="s">
        <v>34</v>
      </c>
      <c r="H37" s="4" t="s">
        <v>24</v>
      </c>
      <c r="I37" s="4" t="s">
        <v>10</v>
      </c>
      <c r="J37" s="5">
        <v>45888.666666666664</v>
      </c>
      <c r="K37" s="9" t="str">
        <f>VLOOKUP(WEEKDAY(J37,1),Planilha2!$A:$B,2,0)</f>
        <v>TER</v>
      </c>
      <c r="L37" s="5">
        <v>45889.916666666664</v>
      </c>
      <c r="M37" s="9" t="str">
        <f>VLOOKUP(WEEKDAY(L37,1),Planilha2!$A:$B,2,0)</f>
        <v>QUA</v>
      </c>
    </row>
    <row r="38" spans="1:13" x14ac:dyDescent="0.3">
      <c r="A38" s="9" t="str">
        <f t="shared" si="1"/>
        <v>FORTALEZA (CE) - SAO PAULO (SP) - "SOBE" - TER - 09:00</v>
      </c>
      <c r="B38" s="4" t="s">
        <v>18</v>
      </c>
      <c r="C38" s="7">
        <v>0.375</v>
      </c>
      <c r="D38" s="4" t="s">
        <v>27</v>
      </c>
      <c r="E38" s="4" t="s">
        <v>28</v>
      </c>
      <c r="F38" s="4" t="s">
        <v>33</v>
      </c>
      <c r="G38" s="4" t="s">
        <v>34</v>
      </c>
      <c r="H38" s="4"/>
      <c r="I38" s="4"/>
      <c r="J38" s="5">
        <v>45889.916666666664</v>
      </c>
      <c r="K38" s="9" t="str">
        <f>VLOOKUP(WEEKDAY(J38,1),Planilha2!$A:$B,2,0)</f>
        <v>QUA</v>
      </c>
      <c r="L38" s="5">
        <v>45889.9375</v>
      </c>
      <c r="M38" s="9" t="str">
        <f>VLOOKUP(WEEKDAY(L38,1),Planilha2!$A:$B,2,0)</f>
        <v>QUA</v>
      </c>
    </row>
    <row r="39" spans="1:13" x14ac:dyDescent="0.3">
      <c r="A39" s="9" t="str">
        <f t="shared" si="1"/>
        <v>FORTALEZA (CE) - SAO PAULO (SP) - "SOBE" - TER - 09:00</v>
      </c>
      <c r="B39" s="4" t="s">
        <v>18</v>
      </c>
      <c r="C39" s="7">
        <v>0.375</v>
      </c>
      <c r="D39" s="4" t="s">
        <v>27</v>
      </c>
      <c r="E39" s="4" t="s">
        <v>5</v>
      </c>
      <c r="F39" s="4" t="s">
        <v>33</v>
      </c>
      <c r="G39" s="4" t="s">
        <v>34</v>
      </c>
      <c r="H39" s="4" t="s">
        <v>10</v>
      </c>
      <c r="I39" s="4" t="s">
        <v>9</v>
      </c>
      <c r="J39" s="5">
        <v>45889.9375</v>
      </c>
      <c r="K39" s="9" t="str">
        <f>VLOOKUP(WEEKDAY(J39,1),Planilha2!$A:$B,2,0)</f>
        <v>QUA</v>
      </c>
      <c r="L39" s="5">
        <v>45890.75</v>
      </c>
      <c r="M39" s="9" t="str">
        <f>VLOOKUP(WEEKDAY(L39,1),Planilha2!$A:$B,2,0)</f>
        <v>QUI</v>
      </c>
    </row>
  </sheetData>
  <autoFilter ref="A1:M39" xr:uid="{74EA072E-1C6D-4741-B1CD-526C527CAAC9}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05ECF-2A88-4AD6-A825-1C39A9FF78EA}">
  <dimension ref="A1:B8"/>
  <sheetViews>
    <sheetView showGridLines="0" workbookViewId="0"/>
  </sheetViews>
  <sheetFormatPr defaultRowHeight="14.4" x14ac:dyDescent="0.3"/>
  <cols>
    <col min="1" max="1" width="4" bestFit="1" customWidth="1"/>
    <col min="2" max="2" width="12" bestFit="1" customWidth="1"/>
  </cols>
  <sheetData>
    <row r="1" spans="1:2" x14ac:dyDescent="0.3">
      <c r="A1" s="1" t="s">
        <v>14</v>
      </c>
      <c r="B1" s="1" t="s">
        <v>15</v>
      </c>
    </row>
    <row r="2" spans="1:2" x14ac:dyDescent="0.3">
      <c r="A2" s="2">
        <v>1</v>
      </c>
      <c r="B2" s="2" t="s">
        <v>16</v>
      </c>
    </row>
    <row r="3" spans="1:2" x14ac:dyDescent="0.3">
      <c r="A3" s="2">
        <v>2</v>
      </c>
      <c r="B3" s="2" t="s">
        <v>17</v>
      </c>
    </row>
    <row r="4" spans="1:2" x14ac:dyDescent="0.3">
      <c r="A4" s="2">
        <v>3</v>
      </c>
      <c r="B4" s="2" t="s">
        <v>18</v>
      </c>
    </row>
    <row r="5" spans="1:2" x14ac:dyDescent="0.3">
      <c r="A5" s="2">
        <v>4</v>
      </c>
      <c r="B5" s="2" t="s">
        <v>19</v>
      </c>
    </row>
    <row r="6" spans="1:2" x14ac:dyDescent="0.3">
      <c r="A6" s="2">
        <v>5</v>
      </c>
      <c r="B6" s="2" t="s">
        <v>20</v>
      </c>
    </row>
    <row r="7" spans="1:2" x14ac:dyDescent="0.3">
      <c r="A7" s="2">
        <v>6</v>
      </c>
      <c r="B7" s="2" t="s">
        <v>13</v>
      </c>
    </row>
    <row r="8" spans="1:2" x14ac:dyDescent="0.3">
      <c r="A8" s="2">
        <v>7</v>
      </c>
      <c r="B8" s="2" t="s">
        <v>21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Vinicius Meira Purcinelli</dc:creator>
  <cp:lastModifiedBy>Vinicius Meira Purcinelli</cp:lastModifiedBy>
  <dcterms:created xsi:type="dcterms:W3CDTF">2025-07-18T13:01:53Z</dcterms:created>
  <dcterms:modified xsi:type="dcterms:W3CDTF">2025-07-21T14:04:24Z</dcterms:modified>
</cp:coreProperties>
</file>