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en" sheetId="1" r:id="rId4"/>
    <sheet state="visible" name="woodlouse_colony" sheetId="2" r:id="rId5"/>
    <sheet state="visible" name="meat_depot" sheetId="3" r:id="rId6"/>
    <sheet state="visible" name="meat_depot_2" sheetId="4" r:id="rId7"/>
    <sheet state="visible" name="meat_depot_3" sheetId="5" r:id="rId8"/>
    <sheet state="visible" name="spring" sheetId="6" r:id="rId9"/>
    <sheet state="visible" name="reservoir" sheetId="7" r:id="rId10"/>
    <sheet state="visible" name="reservoir_2" sheetId="8" r:id="rId11"/>
    <sheet state="visible" name="reservoir_3" sheetId="9" r:id="rId12"/>
    <sheet state="visible" name="plant_flora" sheetId="10" r:id="rId13"/>
    <sheet state="visible" name="plant_depot" sheetId="11" r:id="rId14"/>
    <sheet state="visible" name="plant_depot_2" sheetId="12" r:id="rId15"/>
    <sheet state="visible" name="plant_depot_3" sheetId="13" r:id="rId16"/>
    <sheet state="visible" name="wet_soil_pile" sheetId="14" r:id="rId17"/>
    <sheet state="visible" name="wet_soil_depot" sheetId="15" r:id="rId18"/>
    <sheet state="visible" name="wet_soil_depot_2" sheetId="16" r:id="rId19"/>
    <sheet state="visible" name="wet_soil_depot_3" sheetId="17" r:id="rId20"/>
    <sheet state="visible" name="sand_pile" sheetId="18" r:id="rId21"/>
    <sheet state="visible" name="sand_depot" sheetId="19" r:id="rId22"/>
    <sheet state="visible" name="sand_depot_2" sheetId="20" r:id="rId23"/>
    <sheet state="visible" name="sand_depot_3" sheetId="21" r:id="rId24"/>
    <sheet state="visible" name="leafcutter" sheetId="22" r:id="rId25"/>
    <sheet state="visible" name="fungus_depot" sheetId="23" r:id="rId26"/>
    <sheet state="visible" name="fungus_depot_2" sheetId="24" r:id="rId27"/>
    <sheet state="visible" name="fungus_depot_3" sheetId="25" r:id="rId28"/>
    <sheet state="visible" name="native_fungi" sheetId="26" r:id="rId29"/>
    <sheet state="visible" name="supreme_native_fungi" sheetId="27" r:id="rId30"/>
    <sheet state="visible" name="worker_ant_nest" sheetId="28" r:id="rId31"/>
    <sheet state="visible" name="feeding_ground" sheetId="29" r:id="rId32"/>
    <sheet state="visible" name="aphid" sheetId="30" r:id="rId33"/>
    <sheet state="visible" name="ladybug_habitat" sheetId="31" r:id="rId34"/>
    <sheet state="visible" name="resource_factory" sheetId="32" r:id="rId35"/>
    <sheet state="visible" name="resource_tunnel" sheetId="33" r:id="rId36"/>
    <sheet state="visible" name="trophy_storeroom" sheetId="34" r:id="rId37"/>
    <sheet state="visible" name="pro_rally_center" sheetId="35" r:id="rId38"/>
    <sheet state="visible" name="evolution_fungi" sheetId="36" r:id="rId39"/>
    <sheet state="visible" name="special_nest" sheetId="37" r:id="rId40"/>
    <sheet state="visible" name="special_ant_habitat" sheetId="38" r:id="rId41"/>
    <sheet state="visible" name="mutation_pool" sheetId="39" r:id="rId42"/>
    <sheet state="visible" name="construction_center" sheetId="40" r:id="rId43"/>
    <sheet state="visible" name="guardian_ant_nest" sheetId="41" r:id="rId44"/>
    <sheet state="visible" name="shooter_ant_nest" sheetId="42" r:id="rId45"/>
    <sheet state="visible" name="carrier_ant_nest" sheetId="43" r:id="rId46"/>
    <sheet state="visible" name="healing_pool" sheetId="44" r:id="rId47"/>
    <sheet state="visible" name="toxic_fungi" sheetId="45" r:id="rId48"/>
    <sheet state="visible" name="sentinel_tree" sheetId="46" r:id="rId49"/>
    <sheet state="visible" name="cocoon_medium" sheetId="47" r:id="rId50"/>
    <sheet state="visible" name="rally_center_i" sheetId="48" r:id="rId51"/>
    <sheet state="visible" name="rally_center_ii" sheetId="49" r:id="rId52"/>
    <sheet state="visible" name="rally_center_iii" sheetId="50" r:id="rId53"/>
    <sheet state="visible" name="entrance" sheetId="51" r:id="rId54"/>
    <sheet state="visible" name="mutation_flora" sheetId="52" r:id="rId55"/>
    <sheet state="visible" name="soldiers_reform_pool" sheetId="53" r:id="rId56"/>
    <sheet state="visible" name="treasure_depot" sheetId="54" r:id="rId57"/>
    <sheet state="visible" name="alliance_center" sheetId="55" r:id="rId58"/>
    <sheet state="visible" name="troop_tunnel" sheetId="56" r:id="rId59"/>
    <sheet state="visible" name="insect_habitat" sheetId="57" r:id="rId60"/>
    <sheet state="visible" name="insect_nest" sheetId="58" r:id="rId61"/>
    <sheet state="visible" name="termite_farm" sheetId="59" r:id="rId62"/>
    <sheet state="visible" name="Особые постройки (уровень накло" sheetId="60" r:id="rId63"/>
  </sheets>
  <definedNames/>
  <calcPr/>
  <extLst>
    <ext uri="GoogleSheetsCustomDataVersion2">
      <go:sheetsCustomData xmlns:go="http://customooxmlschemas.google.com/" r:id="rId64" roundtripDataChecksum="244wSTynPS48E0DoeT0/NnmMlWr5rmOXpUeviUwrCIY="/>
    </ext>
  </extLst>
</workbook>
</file>

<file path=xl/sharedStrings.xml><?xml version="1.0" encoding="utf-8"?>
<sst xmlns="http://schemas.openxmlformats.org/spreadsheetml/2006/main" count="962" uniqueCount="307">
  <si>
    <t>level</t>
  </si>
  <si>
    <t>meat</t>
  </si>
  <si>
    <t>plant</t>
  </si>
  <si>
    <t>fungus</t>
  </si>
  <si>
    <t>wet_soil</t>
  </si>
  <si>
    <t>sand</t>
  </si>
  <si>
    <t>honeydew</t>
  </si>
  <si>
    <r>
      <rPr>
        <rFont val="Arial"/>
        <b/>
        <color rgb="FF000000"/>
        <sz val="9.0"/>
      </rPr>
      <t>time</t>
    </r>
  </si>
  <si>
    <t>Диас</t>
  </si>
  <si>
    <t>Хоры</t>
  </si>
  <si>
    <t>power_delta__</t>
  </si>
  <si>
    <t>time_d</t>
  </si>
  <si>
    <t>diamonds</t>
  </si>
  <si>
    <t>power</t>
  </si>
  <si>
    <t>power_delta</t>
  </si>
  <si>
    <t>population</t>
  </si>
  <si>
    <t>requirement_1</t>
  </si>
  <si>
    <t>requirement_2</t>
  </si>
  <si>
    <t>-</t>
  </si>
  <si>
    <t>feeding_ground | 2</t>
  </si>
  <si>
    <t>worker_ant_nest | 2</t>
  </si>
  <si>
    <t>feeding_ground | 3</t>
  </si>
  <si>
    <t>native_fungi | 3</t>
  </si>
  <si>
    <t>feeding_ground | 4</t>
  </si>
  <si>
    <t>worker_ant_nest | 4</t>
  </si>
  <si>
    <t>feeding_ground | 5</t>
  </si>
  <si>
    <t>aphid | 5</t>
  </si>
  <si>
    <t>feeding_ground | 6</t>
  </si>
  <si>
    <t>native_fungi | 6</t>
  </si>
  <si>
    <t>feeding_ground | 7</t>
  </si>
  <si>
    <t>Мокрая куча | 7</t>
  </si>
  <si>
    <t>feeding_ground | 8</t>
  </si>
  <si>
    <t>Кокон | 8</t>
  </si>
  <si>
    <t>feeding_ground | 9</t>
  </si>
  <si>
    <t>healing_pool | 9</t>
  </si>
  <si>
    <t>feeding_ground | 10</t>
  </si>
  <si>
    <t>Влажная почва | 10</t>
  </si>
  <si>
    <t>feeding_ground | 11</t>
  </si>
  <si>
    <t>woodlouse_colony | 11</t>
  </si>
  <si>
    <t>feeding_ground | 12</t>
  </si>
  <si>
    <t>Влажная почва | 12</t>
  </si>
  <si>
    <t>feeding_ground | 13</t>
  </si>
  <si>
    <t>Муравейник Стрелок | 13</t>
  </si>
  <si>
    <t>feeding_ground | 14</t>
  </si>
  <si>
    <t>aphid | 14</t>
  </si>
  <si>
    <t>feeding_ground | 15</t>
  </si>
  <si>
    <t>Центр Альянса | 15</t>
  </si>
  <si>
    <t>feeding_ground | 16</t>
  </si>
  <si>
    <t>Гнездо несущего муравья | 16</t>
  </si>
  <si>
    <t>feeding_ground | 17</t>
  </si>
  <si>
    <t>woodlouse_colony | 17</t>
  </si>
  <si>
    <t>feeding_ground | 18</t>
  </si>
  <si>
    <t>leafcutter | 18</t>
  </si>
  <si>
    <t>feeding_ground | 19</t>
  </si>
  <si>
    <t>plant_flora | 19</t>
  </si>
  <si>
    <t>feeding_ground | 20</t>
  </si>
  <si>
    <t>Весна | 20</t>
  </si>
  <si>
    <t>feeding_ground | 21</t>
  </si>
  <si>
    <t>aphid | 21</t>
  </si>
  <si>
    <t>feeding_ground | 22</t>
  </si>
  <si>
    <t>Куча песка | 22</t>
  </si>
  <si>
    <t>feeding_ground | 23</t>
  </si>
  <si>
    <t>Гнездо несущего муравья | 23</t>
  </si>
  <si>
    <t>feeding_ground | 24</t>
  </si>
  <si>
    <t>Центр Альянса | 24</t>
  </si>
  <si>
    <t>Общее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</si>
  <si>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</si>
  <si>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</si>
  <si>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</si>
  <si>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</si>
  <si>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</si>
  <si>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</si>
  <si>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</si>
  <si>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</si>
  <si>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</si>
  <si>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</si>
  <si>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</si>
  <si>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</si>
  <si>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</si>
  <si>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</si>
  <si>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</si>
  <si>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</si>
  <si>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</si>
  <si>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</si>
  <si>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</si>
  <si>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</si>
  <si>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</si>
  <si>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</si>
  <si>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</si>
  <si>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</si>
  <si>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</si>
  <si>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</si>
  <si>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</si>
  <si>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</si>
  <si>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</si>
  <si>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</si>
  <si>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</si>
  <si>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</si>
  <si>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</si>
  <si>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</si>
  <si>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</si>
  <si>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</si>
  <si>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</si>
  <si>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</si>
  <si>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</si>
  <si>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</si>
  <si>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</si>
  <si>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</si>
  <si>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</si>
  <si>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</si>
  <si>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</si>
  <si>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</si>
  <si>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</si>
  <si>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</si>
  <si>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</si>
  <si>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</si>
  <si>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</si>
  <si>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worker_ant_nest | 3</t>
  </si>
  <si>
    <t>worker_ant_nest | 5</t>
  </si>
  <si>
    <t>worker_ant_nest | 6</t>
  </si>
  <si>
    <t>worker_ant_nest | 7</t>
  </si>
  <si>
    <t>worker_ant_nest | 8</t>
  </si>
  <si>
    <t>worker_ant_nest | 9</t>
  </si>
  <si>
    <t>worker_ant_nest | 10</t>
  </si>
  <si>
    <t>worker_ant_nest | 11</t>
  </si>
  <si>
    <t>worker_ant_nest | 12</t>
  </si>
  <si>
    <t>worker_ant_nest | 13</t>
  </si>
  <si>
    <t>worker_ant_nest | 14</t>
  </si>
  <si>
    <t>worker_ant_nest| 15</t>
  </si>
  <si>
    <t>worker_ant_nest | 16</t>
  </si>
  <si>
    <t>worker_ant_nest | 17</t>
  </si>
  <si>
    <t>worker_ant_nest | 18</t>
  </si>
  <si>
    <t>worker_ant_nest | 19</t>
  </si>
  <si>
    <t>worker_ant_nest | 20</t>
  </si>
  <si>
    <t>worker_ant_nest | 21</t>
  </si>
  <si>
    <t>worker_ant_nest | 22</t>
  </si>
  <si>
    <t>worker_ant_nest | 23</t>
  </si>
  <si>
    <t>worker_ant_nest | 24</t>
  </si>
  <si>
    <t>worker_ant_nest | 25</t>
  </si>
  <si>
    <r>
      <rPr>
        <rFont val="Arial"/>
        <b/>
        <color rgb="FF000000"/>
        <sz val="9.0"/>
      </rPr>
      <t>time</t>
    </r>
  </si>
  <si>
    <r>
      <rPr>
        <rFont val="Arial"/>
        <b/>
        <color theme="1"/>
        <sz val="9.0"/>
      </rPr>
      <t>diamonds</t>
    </r>
  </si>
  <si>
    <t>worker_ant_nest lvl 01</t>
  </si>
  <si>
    <t>worker_ant_nest lvl 02</t>
  </si>
  <si>
    <t>worker_ant_nest lvl 03</t>
  </si>
  <si>
    <t>worker_ant_nest lvl 04</t>
  </si>
  <si>
    <t>worker_ant_nest lvl 05</t>
  </si>
  <si>
    <t>worker_ant_nest lvl 06</t>
  </si>
  <si>
    <t>worker_ant_nest lvl 07</t>
  </si>
  <si>
    <t>worker_ant_nest lvl 08</t>
  </si>
  <si>
    <t>worker_ant_nest lvl 09</t>
  </si>
  <si>
    <t>worker_ant_nest lvl 10</t>
  </si>
  <si>
    <t>worker_ant_nest lvl 11</t>
  </si>
  <si>
    <t>worker_ant_nest lvl 12</t>
  </si>
  <si>
    <t>worker_ant_nest 13 ур.</t>
  </si>
  <si>
    <t>worker_ant_nest lvl 14</t>
  </si>
  <si>
    <t>worker_ant_nest 15 ур.</t>
  </si>
  <si>
    <t>worker_ant_nest lvl 16</t>
  </si>
  <si>
    <t>worker_ant_nest lvl 17</t>
  </si>
  <si>
    <t>worker_ant_nest lvl 18</t>
  </si>
  <si>
    <t>worker_ant_nest lvl 19</t>
  </si>
  <si>
    <t>worker_ant_nest lvl 20</t>
  </si>
  <si>
    <t>worker_ant_nest lvl 21</t>
  </si>
  <si>
    <t>worker_ant_nest lvl 22</t>
  </si>
  <si>
    <t>worker_ant_nest lvl 23</t>
  </si>
  <si>
    <t>worker_ant_nest lvl 24</t>
  </si>
  <si>
    <t>worker_ant_nest lvl 25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</si>
  <si>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</si>
  <si>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</si>
  <si>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theme="1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</si>
  <si>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</si>
  <si>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theme="1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</si>
  <si>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</si>
  <si>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theme="1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</si>
  <si>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</si>
  <si>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</si>
  <si>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</si>
  <si>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</si>
  <si>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</si>
  <si>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</si>
  <si>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</si>
  <si>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</si>
  <si>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</si>
  <si>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мерцающий лист</t>
  </si>
  <si>
    <t>Особое гнездо | 1</t>
  </si>
  <si>
    <t>Особое гнездо | 2</t>
  </si>
  <si>
    <t>Особое гнездо | 3</t>
  </si>
  <si>
    <t>Особое гнездо | 4</t>
  </si>
  <si>
    <t>Особое гнездо | 5</t>
  </si>
  <si>
    <t>Особое гнездо | 6</t>
  </si>
  <si>
    <t>Особое гнездо | 7</t>
  </si>
  <si>
    <t>Особое гнездо | 8</t>
  </si>
  <si>
    <t>Особое гнездо | 9</t>
  </si>
  <si>
    <t>Особое гнездо | 10</t>
  </si>
  <si>
    <t>Особое гнездо | 11</t>
  </si>
  <si>
    <t>Особое гнездо | 12</t>
  </si>
  <si>
    <t>Особое гнездо | 13</t>
  </si>
  <si>
    <t>Особое гнездо | 14</t>
  </si>
  <si>
    <t>Особое гнездо | 15</t>
  </si>
  <si>
    <t>Особое гнездо | 16</t>
  </si>
  <si>
    <t>Особое гнездо | 17</t>
  </si>
  <si>
    <t>Особое гнездо | 18</t>
  </si>
  <si>
    <t>Особое гнездо | 19</t>
  </si>
  <si>
    <t>Особое гнездо | 20</t>
  </si>
  <si>
    <t>Особое гнездо | 21</t>
  </si>
  <si>
    <t>Особое гнездо | 22</t>
  </si>
  <si>
    <t>Особое гнездо | 23</t>
  </si>
  <si>
    <t>Особое гнездо | 24</t>
  </si>
  <si>
    <t>Особое гнездо | 25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</si>
  <si>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</si>
  <si>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</si>
  <si>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</si>
  <si>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</si>
  <si>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Легкий контракт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</si>
  <si>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</si>
  <si>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</si>
  <si>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Наблюдения</t>
  </si>
  <si>
    <t>Т-1 Страж</t>
  </si>
  <si>
    <t>Т-2 Страж</t>
  </si>
  <si>
    <t>Т-3 Страж</t>
  </si>
  <si>
    <t>Т-4 Страж</t>
  </si>
  <si>
    <t>Т-5 Страж</t>
  </si>
  <si>
    <t>Т-6 Страж</t>
  </si>
  <si>
    <t>Т-7 Страж</t>
  </si>
  <si>
    <t>Т-8 Страж</t>
  </si>
  <si>
    <t>Т-9 Страж (также нужен специальный Эво)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</si>
  <si>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</si>
  <si>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</si>
  <si>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Т-1 Стрелок</t>
  </si>
  <si>
    <t>Т-2 Стрелок</t>
  </si>
  <si>
    <t>Т-3 Стрелок</t>
  </si>
  <si>
    <t>Т-4 Стрелок</t>
  </si>
  <si>
    <t>Т-5 Стрелок</t>
  </si>
  <si>
    <t>Т-6 Стрелок</t>
  </si>
  <si>
    <t>Т-7 Стрелок</t>
  </si>
  <si>
    <t>Т-8 Стрелок</t>
  </si>
  <si>
    <t>T-9 Shooter (также нужен специальный Evo)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</si>
  <si>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</si>
  <si>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</si>
  <si>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Перевозчик Т-1</t>
  </si>
  <si>
    <t>Авианосец Т-2</t>
  </si>
  <si>
    <t>Авианосец Т-3</t>
  </si>
  <si>
    <t>Авианосец Т-4</t>
  </si>
  <si>
    <t>Авианосец Т-5</t>
  </si>
  <si>
    <t>Авианосец Т-6</t>
  </si>
  <si>
    <t>Авианосец Т-7</t>
  </si>
  <si>
    <t>Авианосец Т-8</t>
  </si>
  <si>
    <t>T-9 Carrier (также нужен конкретный Evo)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</si>
  <si>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</si>
  <si>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</si>
  <si>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</si>
  <si>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</si>
  <si>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Токсичный гриб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</si>
  <si>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</si>
  <si>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</si>
  <si>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</si>
  <si>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</si>
  <si>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</si>
  <si>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</si>
  <si>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</si>
  <si>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</si>
  <si>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</si>
  <si>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</si>
  <si>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</si>
  <si>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</si>
  <si>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Горные породы</t>
  </si>
  <si>
    <t>Wet Soil lv9~lv12 был таким до последней проверки 24.01.2022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</si>
  <si>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</si>
  <si>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</si>
  <si>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</si>
  <si>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</si>
  <si>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</si>
  <si>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</si>
  <si>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</si>
  <si>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</si>
  <si>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</si>
  <si>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</si>
  <si>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Очищенный песок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</si>
  <si>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</si>
  <si>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</si>
  <si>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</si>
  <si>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</si>
  <si>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t>корм</t>
  </si>
  <si>
    <r>
      <rPr>
        <rFont val="Arial"/>
        <b/>
        <color rgb="FF000000"/>
        <sz val="9.0"/>
      </rPr>
      <t>time</t>
    </r>
  </si>
  <si>
    <r>
      <rPr>
        <rFont val="Arial"/>
        <b/>
        <color rgb="FF000000"/>
        <sz val="9.0"/>
      </rPr>
      <t>diamonds</t>
    </r>
  </si>
  <si>
    <r>
      <rPr>
        <rFont val="Arial"/>
        <b/>
        <i val="0"/>
        <color theme="1"/>
        <sz val="8.0"/>
      </rPr>
      <t>Кредиты:</t>
    </r>
    <r>
      <rPr>
        <rFont val="Arial"/>
        <i/>
        <color theme="1"/>
        <sz val="8.0"/>
      </rPr>
      <t>Мод Таргариен, Рубенс М [36]</t>
    </r>
  </si>
  <si>
    <r>
      <rPr>
        <rFont val="Arial"/>
        <b/>
        <i val="0"/>
        <color theme="1"/>
        <sz val="9.0"/>
      </rPr>
      <t>* БЕЗ СПЕЦИАЛЬНЫХ МУРАВЬЕВ: ПЛАНЕР ATRATUS И ATTA LEAFCUTTER!</t>
    </r>
    <r>
      <rPr>
        <rFont val="Arial"/>
        <b val="0"/>
        <i/>
        <color theme="1"/>
        <sz val="9.0"/>
      </rPr>
      <t>Вам может понадобиться меньше rss, если у вас есть эти 2 муравья.</t>
    </r>
  </si>
  <si>
    <t>Военный лагерь (найти, исследуя холм)</t>
  </si>
  <si>
    <t>1-й |</t>
  </si>
  <si>
    <t>Центр украшений (| королевы 6)</t>
  </si>
  <si>
    <t>| 0</t>
  </si>
  <si>
    <t>Экзотический горох (Королева, | 8)</t>
  </si>
  <si>
    <t>Подземная пещера (| королевы 10)</t>
  </si>
  <si>
    <t>Туннель дуэли (Королева 10-го уровня, когда доступно событие)</t>
  </si>
  <si>
    <t>Хрустальный рудник (Королева 13-го уровня)</t>
  </si>
  <si>
    <t>Среда обитания муравьев-строителей</t>
  </si>
  <si>
    <t>1-й корпус</t>
  </si>
  <si>
    <t>Найти изучение холма</t>
  </si>
  <si>
    <t>2-й корпус</t>
  </si>
  <si>
    <t>3-й корпус на Королеве 7</t>
  </si>
  <si>
    <t>4-й корпус на Королеве 13</t>
  </si>
  <si>
    <t>Высшая среда обитания муравьев-строителей</t>
  </si>
  <si>
    <t>Купить (за реальные деньги) «Верховный строитель Муравей I» в Pack Shop</t>
  </si>
  <si>
    <t>Купить (за реальные деньги) "Supreme Builder Ant II" в магазине наборов</t>
  </si>
  <si>
    <t>3-й корпус</t>
  </si>
  <si>
    <t>Купить (за реальные деньги) «Supreme Builder Ant III» в магазине Pack Shop</t>
  </si>
  <si>
    <t>4-й корпус</t>
  </si>
  <si>
    <t>Купить (за реальные деньги) "Supreme Builder Ant IV" в Pack Shop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</si>
</sst>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-0;"/>
    <numFmt numFmtId="165" formatCode="[hh]:mm:ss"/>
    <numFmt numFmtId="166" formatCode="#,##0.0"/>
    <numFmt numFmtId="167" formatCode="hh:mm:ss"/>
  </numFmts>
  <fonts count="8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i/>
      <sz val="8.0"/>
      <color theme="1"/>
      <name val="Arial"/>
    </font>
    <font>
      <b/>
      <i/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ACC9FE"/>
        <bgColor rgb="FFACC9FE"/>
      </patternFill>
    </fill>
    <fill>
      <patternFill patternType="solid">
        <fgColor rgb="FFFBF2C0"/>
        <bgColor rgb="FFFBF2C0"/>
      </patternFill>
    </fill>
    <fill>
      <patternFill patternType="solid">
        <fgColor rgb="FF6FA8DC"/>
        <bgColor rgb="FF6FA8DC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2" fillId="3" fontId="3" numFmtId="0" xfId="0" applyAlignment="1" applyBorder="1" applyFill="1" applyFont="1">
      <alignment horizontal="center"/>
    </xf>
    <xf borderId="3" fillId="3" fontId="3" numFmtId="164" xfId="0" applyAlignment="1" applyBorder="1" applyFont="1" applyNumberFormat="1">
      <alignment horizontal="center"/>
    </xf>
    <xf borderId="4" fillId="3" fontId="3" numFmtId="164" xfId="0" applyAlignment="1" applyBorder="1" applyFont="1" applyNumberFormat="1">
      <alignment horizontal="center"/>
    </xf>
    <xf borderId="4" fillId="3" fontId="3" numFmtId="165" xfId="0" applyAlignment="1" applyBorder="1" applyFont="1" applyNumberFormat="1">
      <alignment horizontal="center"/>
    </xf>
    <xf borderId="4" fillId="3" fontId="3" numFmtId="0" xfId="0" applyBorder="1" applyFont="1"/>
    <xf borderId="5" fillId="3" fontId="3" numFmtId="0" xfId="0" applyBorder="1" applyFont="1"/>
    <xf borderId="2" fillId="2" fontId="3" numFmtId="0" xfId="0" applyAlignment="1" applyBorder="1" applyFont="1">
      <alignment horizontal="center"/>
    </xf>
    <xf borderId="4" fillId="2" fontId="3" numFmtId="164" xfId="0" applyAlignment="1" applyBorder="1" applyFont="1" applyNumberFormat="1">
      <alignment horizontal="center"/>
    </xf>
    <xf borderId="4" fillId="2" fontId="3" numFmtId="165" xfId="0" applyAlignment="1" applyBorder="1" applyFont="1" applyNumberFormat="1">
      <alignment horizontal="center"/>
    </xf>
    <xf borderId="4" fillId="2" fontId="3" numFmtId="0" xfId="0" applyAlignment="1" applyBorder="1" applyFont="1">
      <alignment horizontal="center"/>
    </xf>
    <xf borderId="4" fillId="2" fontId="3" numFmtId="3" xfId="0" applyAlignment="1" applyBorder="1" applyFont="1" applyNumberFormat="1">
      <alignment horizontal="center"/>
    </xf>
    <xf borderId="4" fillId="2" fontId="3" numFmtId="166" xfId="0" applyAlignment="1" applyBorder="1" applyFont="1" applyNumberFormat="1">
      <alignment horizontal="center"/>
    </xf>
    <xf borderId="5" fillId="2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4" fillId="3" fontId="3" numFmtId="3" xfId="0" applyAlignment="1" applyBorder="1" applyFont="1" applyNumberFormat="1">
      <alignment horizontal="center"/>
    </xf>
    <xf borderId="4" fillId="3" fontId="3" numFmtId="166" xfId="0" applyAlignment="1" applyBorder="1" applyFont="1" applyNumberFormat="1">
      <alignment horizontal="center"/>
    </xf>
    <xf borderId="4" fillId="3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6" fillId="3" fontId="3" numFmtId="164" xfId="0" applyAlignment="1" applyBorder="1" applyFont="1" applyNumberFormat="1">
      <alignment horizontal="center"/>
    </xf>
    <xf borderId="1" fillId="4" fontId="4" numFmtId="0" xfId="0" applyAlignment="1" applyBorder="1" applyFill="1" applyFont="1">
      <alignment horizontal="center"/>
    </xf>
    <xf borderId="2" fillId="4" fontId="4" numFmtId="164" xfId="0" applyAlignment="1" applyBorder="1" applyFont="1" applyNumberFormat="1">
      <alignment horizontal="center"/>
    </xf>
    <xf borderId="4" fillId="4" fontId="4" numFmtId="164" xfId="0" applyAlignment="1" applyBorder="1" applyFont="1" applyNumberFormat="1">
      <alignment horizontal="center"/>
    </xf>
    <xf borderId="4" fillId="4" fontId="4" numFmtId="165" xfId="0" applyAlignment="1" applyBorder="1" applyFont="1" applyNumberFormat="1">
      <alignment horizontal="center"/>
    </xf>
    <xf borderId="4" fillId="4" fontId="3" numFmtId="3" xfId="0" applyAlignment="1" applyBorder="1" applyFont="1" applyNumberFormat="1">
      <alignment horizontal="center"/>
    </xf>
    <xf borderId="4" fillId="4" fontId="3" numFmtId="166" xfId="0" applyAlignment="1" applyBorder="1" applyFont="1" applyNumberFormat="1">
      <alignment horizontal="center"/>
    </xf>
    <xf borderId="4" fillId="4" fontId="4" numFmtId="3" xfId="0" applyAlignment="1" applyBorder="1" applyFont="1" applyNumberFormat="1">
      <alignment horizontal="center"/>
    </xf>
    <xf borderId="4" fillId="4" fontId="4" numFmtId="9" xfId="0" applyAlignment="1" applyBorder="1" applyFont="1" applyNumberFormat="1">
      <alignment horizontal="center"/>
    </xf>
    <xf borderId="4" fillId="4" fontId="4" numFmtId="0" xfId="0" applyAlignment="1" applyBorder="1" applyFont="1">
      <alignment horizontal="center"/>
    </xf>
    <xf borderId="5" fillId="4" fontId="4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3" numFmtId="167" xfId="0" applyAlignment="1" applyBorder="1" applyFont="1" applyNumberFormat="1">
      <alignment horizontal="center" vertical="center"/>
    </xf>
    <xf borderId="1" fillId="3" fontId="3" numFmtId="3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2" fontId="3" numFmtId="167" xfId="0" applyAlignment="1" applyBorder="1" applyFont="1" applyNumberFormat="1">
      <alignment horizontal="center" vertical="center"/>
    </xf>
    <xf borderId="1" fillId="2" fontId="3" numFmtId="3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3" xfId="0" applyAlignment="1" applyBorder="1" applyFont="1" applyNumberFormat="1">
      <alignment horizontal="center" vertical="center"/>
    </xf>
    <xf borderId="1" fillId="4" fontId="4" numFmtId="46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3" fontId="3" numFmtId="165" xfId="0" applyAlignment="1" applyBorder="1" applyFont="1" applyNumberFormat="1">
      <alignment horizontal="center"/>
    </xf>
    <xf borderId="1" fillId="3" fontId="3" numFmtId="3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  <xf borderId="1" fillId="2" fontId="3" numFmtId="3" xfId="0" applyAlignment="1" applyBorder="1" applyFont="1" applyNumberFormat="1">
      <alignment horizontal="center"/>
    </xf>
    <xf borderId="1" fillId="4" fontId="4" numFmtId="3" xfId="0" applyAlignment="1" applyBorder="1" applyFont="1" applyNumberFormat="1">
      <alignment horizontal="center"/>
    </xf>
    <xf borderId="1" fillId="4" fontId="4" numFmtId="165" xfId="0" applyAlignment="1" applyBorder="1" applyFont="1" applyNumberFormat="1">
      <alignment horizontal="center"/>
    </xf>
    <xf borderId="1" fillId="4" fontId="3" numFmtId="3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2" fontId="3" numFmtId="167" xfId="0" applyAlignment="1" applyBorder="1" applyFont="1" applyNumberFormat="1">
      <alignment horizontal="center"/>
    </xf>
    <xf borderId="1" fillId="3" fontId="3" numFmtId="167" xfId="0" applyAlignment="1" applyBorder="1" applyFont="1" applyNumberFormat="1">
      <alignment horizontal="center"/>
    </xf>
    <xf borderId="1" fillId="4" fontId="4" numFmtId="46" xfId="0" applyAlignment="1" applyBorder="1" applyFont="1" applyNumberFormat="1">
      <alignment horizontal="center"/>
    </xf>
    <xf borderId="1" fillId="2" fontId="3" numFmtId="9" xfId="0" applyAlignment="1" applyBorder="1" applyFont="1" applyNumberFormat="1">
      <alignment horizontal="center"/>
    </xf>
    <xf borderId="1" fillId="3" fontId="3" numFmtId="46" xfId="0" applyAlignment="1" applyBorder="1" applyFont="1" applyNumberFormat="1">
      <alignment horizontal="center"/>
    </xf>
    <xf borderId="7" fillId="2" fontId="3" numFmtId="165" xfId="0" applyAlignment="1" applyBorder="1" applyFont="1" applyNumberFormat="1">
      <alignment horizontal="center"/>
    </xf>
    <xf borderId="7" fillId="3" fontId="3" numFmtId="165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readingOrder="0" vertical="center"/>
    </xf>
    <xf borderId="1" fillId="4" fontId="4" numFmtId="164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4" numFmtId="3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center"/>
    </xf>
    <xf borderId="1" fillId="3" fontId="3" numFmtId="3" xfId="0" applyAlignment="1" applyBorder="1" applyFont="1" applyNumberForma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1" fillId="5" fontId="3" numFmtId="165" xfId="0" applyAlignment="1" applyBorder="1" applyFill="1" applyFont="1" applyNumberFormat="1">
      <alignment horizontal="center"/>
    </xf>
    <xf borderId="8" fillId="2" fontId="3" numFmtId="164" xfId="0" applyBorder="1" applyFont="1" applyNumberFormat="1"/>
    <xf borderId="1" fillId="2" fontId="3" numFmtId="164" xfId="0" applyBorder="1" applyFont="1" applyNumberFormat="1"/>
    <xf borderId="1" fillId="2" fontId="1" numFmtId="0" xfId="0" applyAlignment="1" applyBorder="1" applyFont="1">
      <alignment horizontal="center"/>
    </xf>
    <xf borderId="1" fillId="2" fontId="3" numFmtId="3" xfId="0" applyAlignment="1" applyBorder="1" applyFont="1" applyNumberFormat="1">
      <alignment horizontal="center" shrinkToFit="0" vertical="center" wrapText="1"/>
    </xf>
    <xf borderId="1" fillId="5" fontId="3" numFmtId="164" xfId="0" applyAlignment="1" applyBorder="1" applyFont="1" applyNumberFormat="1">
      <alignment horizontal="center"/>
    </xf>
    <xf borderId="9" fillId="5" fontId="3" numFmtId="164" xfId="0" applyAlignment="1" applyBorder="1" applyFont="1" applyNumberFormat="1">
      <alignment horizontal="center" shrinkToFit="0" vertical="center" wrapText="1"/>
    </xf>
    <xf borderId="1" fillId="3" fontId="3" numFmtId="9" xfId="0" applyAlignment="1" applyBorder="1" applyFont="1" applyNumberFormat="1">
      <alignment horizontal="center"/>
    </xf>
    <xf borderId="10" fillId="0" fontId="5" numFmtId="0" xfId="0" applyBorder="1" applyFont="1"/>
    <xf borderId="11" fillId="0" fontId="5" numFmtId="0" xfId="0" applyBorder="1" applyFont="1"/>
    <xf borderId="1" fillId="2" fontId="3" numFmtId="46" xfId="0" applyAlignment="1" applyBorder="1" applyFont="1" applyNumberFormat="1">
      <alignment horizontal="center"/>
    </xf>
    <xf borderId="12" fillId="3" fontId="3" numFmtId="164" xfId="0" applyAlignment="1" applyBorder="1" applyFont="1" applyNumberFormat="1">
      <alignment horizontal="center"/>
    </xf>
    <xf borderId="12" fillId="3" fontId="3" numFmtId="164" xfId="0" applyBorder="1" applyFont="1" applyNumberFormat="1"/>
    <xf borderId="12" fillId="3" fontId="3" numFmtId="165" xfId="0" applyAlignment="1" applyBorder="1" applyFont="1" applyNumberFormat="1">
      <alignment horizontal="center"/>
    </xf>
    <xf borderId="12" fillId="3" fontId="3" numFmtId="3" xfId="0" applyAlignment="1" applyBorder="1" applyFont="1" applyNumberFormat="1">
      <alignment horizontal="center"/>
    </xf>
    <xf borderId="7" fillId="2" fontId="3" numFmtId="164" xfId="0" applyAlignment="1" applyBorder="1" applyFont="1" applyNumberFormat="1">
      <alignment horizontal="center"/>
    </xf>
    <xf borderId="13" fillId="2" fontId="3" numFmtId="164" xfId="0" applyAlignment="1" applyBorder="1" applyFont="1" applyNumberFormat="1">
      <alignment horizontal="center"/>
    </xf>
    <xf borderId="13" fillId="2" fontId="3" numFmtId="164" xfId="0" applyBorder="1" applyFont="1" applyNumberFormat="1"/>
    <xf borderId="13" fillId="2" fontId="3" numFmtId="165" xfId="0" applyAlignment="1" applyBorder="1" applyFont="1" applyNumberFormat="1">
      <alignment horizontal="center"/>
    </xf>
    <xf borderId="13" fillId="2" fontId="3" numFmtId="3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13" fillId="3" fontId="3" numFmtId="164" xfId="0" applyAlignment="1" applyBorder="1" applyFont="1" applyNumberFormat="1">
      <alignment horizontal="center"/>
    </xf>
    <xf borderId="13" fillId="3" fontId="3" numFmtId="164" xfId="0" applyBorder="1" applyFont="1" applyNumberFormat="1"/>
    <xf borderId="13" fillId="3" fontId="3" numFmtId="165" xfId="0" applyAlignment="1" applyBorder="1" applyFont="1" applyNumberFormat="1">
      <alignment horizontal="center"/>
    </xf>
    <xf borderId="13" fillId="3" fontId="3" numFmtId="3" xfId="0" applyAlignment="1" applyBorder="1" applyFont="1" applyNumberFormat="1">
      <alignment horizontal="center"/>
    </xf>
    <xf borderId="14" fillId="3" fontId="6" numFmtId="0" xfId="0" applyAlignment="1" applyBorder="1" applyFont="1">
      <alignment horizontal="left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6" fillId="0" fontId="5" numFmtId="0" xfId="0" applyBorder="1" applyFont="1"/>
    <xf borderId="17" fillId="0" fontId="5" numFmtId="0" xfId="0" applyBorder="1" applyFont="1"/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5" fillId="6" fontId="4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4" fontId="4" numFmtId="164" xfId="0" applyAlignment="1" applyBorder="1" applyFont="1" applyNumberFormat="1">
      <alignment horizontal="center" vertical="center"/>
    </xf>
    <xf borderId="15" fillId="6" fontId="4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2" fontId="4" numFmtId="164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15" fillId="3" fontId="3" numFmtId="3" xfId="0" applyAlignment="1" applyBorder="1" applyFont="1" applyNumberFormat="1">
      <alignment horizontal="center" shrinkToFit="0" vertical="center" wrapText="1"/>
    </xf>
    <xf borderId="15" fillId="2" fontId="3" numFmtId="3" xfId="0" applyAlignment="1" applyBorder="1" applyFont="1" applyNumberFormat="1">
      <alignment horizontal="center" shrinkToFit="0" vertical="center" wrapText="1"/>
    </xf>
    <xf borderId="15" fillId="4" fontId="3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customschemas.google.com/relationships/workbookmetadata" Target="metadata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4" width="10.13"/>
    <col customWidth="1" min="5" max="5" width="12.5"/>
    <col customWidth="1" min="6" max="7" width="10.13"/>
    <col customWidth="1" min="9" max="16" width="10.13"/>
    <col customWidth="1" min="17" max="17" width="19.75"/>
    <col customWidth="1" min="18" max="18" width="30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ht="15.75" customHeight="1">
      <c r="A2" s="6">
        <v>1.0</v>
      </c>
      <c r="B2" s="7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9"/>
      <c r="I2" s="8" t="s">
        <v>18</v>
      </c>
      <c r="J2" s="8"/>
      <c r="K2" s="8"/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10"/>
      <c r="R2" s="11"/>
    </row>
    <row r="3" ht="15.75" customHeight="1">
      <c r="A3" s="12">
        <v>2.0</v>
      </c>
      <c r="B3" s="13">
        <v>0.0</v>
      </c>
      <c r="C3" s="13">
        <v>200.0</v>
      </c>
      <c r="D3" s="13">
        <v>0.0</v>
      </c>
      <c r="E3" s="13">
        <v>0.0</v>
      </c>
      <c r="F3" s="13">
        <v>0.0</v>
      </c>
      <c r="G3" s="13">
        <v>0.0</v>
      </c>
      <c r="H3" s="14">
        <v>3.472222222222222E-5</v>
      </c>
      <c r="I3" s="15">
        <v>3.472222222222222E-5</v>
      </c>
      <c r="J3" s="16">
        <f t="shared" ref="J3:J27" si="1">INT(I3)</f>
        <v>0</v>
      </c>
      <c r="K3" s="17">
        <f t="shared" ref="K3:K27" si="2">I3-J3</f>
        <v>0.00003472222222</v>
      </c>
      <c r="L3" s="16" t="str">
        <f t="shared" ref="L3:L27" si="3">CONCATENATE(J3,"d",TEXT(K3,"h"),"h")</f>
        <v>0d0h</v>
      </c>
      <c r="M3" s="16">
        <f t="shared" ref="M3:M26" si="4">ROUNDUP(2620.519149007*H3^(-0.1001302038)*H3,0)</f>
        <v>1</v>
      </c>
      <c r="N3" s="16">
        <v>2568.0</v>
      </c>
      <c r="O3" s="16">
        <v>2568.0</v>
      </c>
      <c r="P3" s="13">
        <v>0.0</v>
      </c>
      <c r="Q3" s="15"/>
      <c r="R3" s="18"/>
    </row>
    <row r="4" ht="15.75" customHeight="1">
      <c r="A4" s="6">
        <v>3.0</v>
      </c>
      <c r="B4" s="8">
        <v>100.0</v>
      </c>
      <c r="C4" s="8">
        <v>200.0</v>
      </c>
      <c r="D4" s="8">
        <v>0.0</v>
      </c>
      <c r="E4" s="8">
        <v>0.0</v>
      </c>
      <c r="F4" s="8">
        <v>0.0</v>
      </c>
      <c r="G4" s="8">
        <v>0.0</v>
      </c>
      <c r="H4" s="9">
        <v>5.787037037037037E-4</v>
      </c>
      <c r="I4" s="19">
        <v>5.787037037037037E-4</v>
      </c>
      <c r="J4" s="20">
        <f t="shared" si="1"/>
        <v>0</v>
      </c>
      <c r="K4" s="21">
        <f t="shared" si="2"/>
        <v>0.0005787037037</v>
      </c>
      <c r="L4" s="20" t="str">
        <f t="shared" si="3"/>
        <v>0d0h</v>
      </c>
      <c r="M4" s="20">
        <f t="shared" si="4"/>
        <v>4</v>
      </c>
      <c r="N4" s="20">
        <v>2773.0</v>
      </c>
      <c r="O4" s="20">
        <f t="shared" ref="O4:O26" si="5">N4-N3</f>
        <v>205</v>
      </c>
      <c r="P4" s="8">
        <v>0.0</v>
      </c>
      <c r="Q4" s="22" t="s">
        <v>19</v>
      </c>
      <c r="R4" s="23" t="s">
        <v>20</v>
      </c>
    </row>
    <row r="5" ht="15.75" customHeight="1">
      <c r="A5" s="12">
        <v>4.0</v>
      </c>
      <c r="B5" s="13">
        <v>0.0</v>
      </c>
      <c r="C5" s="13">
        <v>760.0</v>
      </c>
      <c r="D5" s="13">
        <v>0.0</v>
      </c>
      <c r="E5" s="13">
        <v>860.0</v>
      </c>
      <c r="F5" s="13">
        <v>0.0</v>
      </c>
      <c r="G5" s="13">
        <v>700.0</v>
      </c>
      <c r="H5" s="14">
        <v>0.001388888888888889</v>
      </c>
      <c r="I5" s="15">
        <v>0.001388888888888889</v>
      </c>
      <c r="J5" s="16">
        <f t="shared" si="1"/>
        <v>0</v>
      </c>
      <c r="K5" s="17">
        <f t="shared" si="2"/>
        <v>0.001388888889</v>
      </c>
      <c r="L5" s="16" t="str">
        <f t="shared" si="3"/>
        <v>0d0h</v>
      </c>
      <c r="M5" s="16">
        <f t="shared" si="4"/>
        <v>8</v>
      </c>
      <c r="N5" s="16">
        <v>2979.0</v>
      </c>
      <c r="O5" s="16">
        <f t="shared" si="5"/>
        <v>206</v>
      </c>
      <c r="P5" s="13">
        <v>0.0</v>
      </c>
      <c r="Q5" s="24" t="s">
        <v>21</v>
      </c>
      <c r="R5" s="25" t="s">
        <v>22</v>
      </c>
    </row>
    <row r="6" ht="15.75" customHeight="1">
      <c r="A6" s="6">
        <v>5.0</v>
      </c>
      <c r="B6" s="8">
        <v>960.0</v>
      </c>
      <c r="C6" s="8">
        <v>1000.0</v>
      </c>
      <c r="D6" s="8">
        <v>0.0</v>
      </c>
      <c r="E6" s="8">
        <v>1400.0</v>
      </c>
      <c r="F6" s="8">
        <v>500.0</v>
      </c>
      <c r="G6" s="8">
        <v>1000.0</v>
      </c>
      <c r="H6" s="9">
        <v>0.008217592592592592</v>
      </c>
      <c r="I6" s="19">
        <v>0.008217592592592592</v>
      </c>
      <c r="J6" s="20">
        <f t="shared" si="1"/>
        <v>0</v>
      </c>
      <c r="K6" s="21">
        <f t="shared" si="2"/>
        <v>0.008217592593</v>
      </c>
      <c r="L6" s="20" t="str">
        <f t="shared" si="3"/>
        <v>0d0h</v>
      </c>
      <c r="M6" s="20">
        <f t="shared" si="4"/>
        <v>35</v>
      </c>
      <c r="N6" s="20">
        <v>3186.0</v>
      </c>
      <c r="O6" s="20">
        <f t="shared" si="5"/>
        <v>207</v>
      </c>
      <c r="P6" s="8">
        <v>0.0</v>
      </c>
      <c r="Q6" s="22" t="s">
        <v>23</v>
      </c>
      <c r="R6" s="23" t="s">
        <v>24</v>
      </c>
    </row>
    <row r="7" ht="15.75" customHeight="1">
      <c r="A7" s="12">
        <v>6.0</v>
      </c>
      <c r="B7" s="13">
        <v>1800.0</v>
      </c>
      <c r="C7" s="13">
        <v>0.0</v>
      </c>
      <c r="D7" s="13">
        <v>0.0</v>
      </c>
      <c r="E7" s="13">
        <v>3400.0</v>
      </c>
      <c r="F7" s="13">
        <v>1200.0</v>
      </c>
      <c r="G7" s="13">
        <v>3000.0</v>
      </c>
      <c r="H7" s="14">
        <v>0.024421296296296295</v>
      </c>
      <c r="I7" s="15">
        <v>0.024421296296296295</v>
      </c>
      <c r="J7" s="16">
        <f t="shared" si="1"/>
        <v>0</v>
      </c>
      <c r="K7" s="17">
        <f t="shared" si="2"/>
        <v>0.0244212963</v>
      </c>
      <c r="L7" s="16" t="str">
        <f t="shared" si="3"/>
        <v>0d0h</v>
      </c>
      <c r="M7" s="16">
        <f t="shared" si="4"/>
        <v>93</v>
      </c>
      <c r="N7" s="16">
        <v>3397.0</v>
      </c>
      <c r="O7" s="16">
        <f t="shared" si="5"/>
        <v>211</v>
      </c>
      <c r="P7" s="13">
        <v>0.0</v>
      </c>
      <c r="Q7" s="24" t="s">
        <v>25</v>
      </c>
      <c r="R7" s="25" t="s">
        <v>26</v>
      </c>
    </row>
    <row r="8" ht="15.75" customHeight="1">
      <c r="A8" s="6">
        <v>7.0</v>
      </c>
      <c r="B8" s="8">
        <v>8600.0</v>
      </c>
      <c r="C8" s="8">
        <v>12000.0</v>
      </c>
      <c r="D8" s="8">
        <v>4800.0</v>
      </c>
      <c r="E8" s="8">
        <v>14000.0</v>
      </c>
      <c r="F8" s="8">
        <v>10000.0</v>
      </c>
      <c r="G8" s="8">
        <v>8200.0</v>
      </c>
      <c r="H8" s="9">
        <v>0.0650462962962963</v>
      </c>
      <c r="I8" s="19">
        <v>0.0650462962962963</v>
      </c>
      <c r="J8" s="20">
        <f t="shared" si="1"/>
        <v>0</v>
      </c>
      <c r="K8" s="21">
        <f t="shared" si="2"/>
        <v>0.0650462963</v>
      </c>
      <c r="L8" s="20" t="str">
        <f t="shared" si="3"/>
        <v>0d1h</v>
      </c>
      <c r="M8" s="20">
        <f t="shared" si="4"/>
        <v>225</v>
      </c>
      <c r="N8" s="20">
        <v>3634.0</v>
      </c>
      <c r="O8" s="20">
        <f t="shared" si="5"/>
        <v>237</v>
      </c>
      <c r="P8" s="8">
        <v>0.0</v>
      </c>
      <c r="Q8" s="22" t="s">
        <v>27</v>
      </c>
      <c r="R8" s="23" t="s">
        <v>28</v>
      </c>
    </row>
    <row r="9" ht="15.75" customHeight="1">
      <c r="A9" s="12">
        <v>8.0</v>
      </c>
      <c r="B9" s="13">
        <v>26000.0</v>
      </c>
      <c r="C9" s="13">
        <v>26000.0</v>
      </c>
      <c r="D9" s="13">
        <v>9600.0</v>
      </c>
      <c r="E9" s="13">
        <v>52000.0</v>
      </c>
      <c r="F9" s="13">
        <v>38000.0</v>
      </c>
      <c r="G9" s="13">
        <v>60000.0</v>
      </c>
      <c r="H9" s="14">
        <v>0.1300925925925926</v>
      </c>
      <c r="I9" s="15">
        <v>0.1300925925925926</v>
      </c>
      <c r="J9" s="16">
        <f t="shared" si="1"/>
        <v>0</v>
      </c>
      <c r="K9" s="17">
        <f t="shared" si="2"/>
        <v>0.1300925926</v>
      </c>
      <c r="L9" s="16" t="str">
        <f t="shared" si="3"/>
        <v>0d3h</v>
      </c>
      <c r="M9" s="16">
        <f t="shared" si="4"/>
        <v>419</v>
      </c>
      <c r="N9" s="16">
        <v>3881.0</v>
      </c>
      <c r="O9" s="16">
        <f t="shared" si="5"/>
        <v>247</v>
      </c>
      <c r="P9" s="13">
        <v>0.0</v>
      </c>
      <c r="Q9" s="24" t="s">
        <v>29</v>
      </c>
      <c r="R9" s="25" t="s">
        <v>30</v>
      </c>
    </row>
    <row r="10" ht="15.75" customHeight="1">
      <c r="A10" s="6">
        <v>9.0</v>
      </c>
      <c r="B10" s="8">
        <v>50000.0</v>
      </c>
      <c r="C10" s="8">
        <v>48000.0</v>
      </c>
      <c r="D10" s="8">
        <v>18000.0</v>
      </c>
      <c r="E10" s="8">
        <v>100000.0</v>
      </c>
      <c r="F10" s="8">
        <v>76000.0</v>
      </c>
      <c r="G10" s="8">
        <v>100000.0</v>
      </c>
      <c r="H10" s="9">
        <v>0.18206018518518519</v>
      </c>
      <c r="I10" s="19">
        <v>0.18206018518518519</v>
      </c>
      <c r="J10" s="20">
        <f t="shared" si="1"/>
        <v>0</v>
      </c>
      <c r="K10" s="21">
        <f t="shared" si="2"/>
        <v>0.1820601852</v>
      </c>
      <c r="L10" s="20" t="str">
        <f t="shared" si="3"/>
        <v>0d4h</v>
      </c>
      <c r="M10" s="20">
        <f t="shared" si="4"/>
        <v>566</v>
      </c>
      <c r="N10" s="20">
        <v>4131.0</v>
      </c>
      <c r="O10" s="20">
        <f t="shared" si="5"/>
        <v>250</v>
      </c>
      <c r="P10" s="8">
        <v>0.0</v>
      </c>
      <c r="Q10" s="22" t="s">
        <v>31</v>
      </c>
      <c r="R10" s="23" t="s">
        <v>32</v>
      </c>
    </row>
    <row r="11" ht="15.75" customHeight="1">
      <c r="A11" s="12">
        <v>10.0</v>
      </c>
      <c r="B11" s="13">
        <v>68000.0</v>
      </c>
      <c r="C11" s="13">
        <v>70000.0</v>
      </c>
      <c r="D11" s="13">
        <v>28000.0</v>
      </c>
      <c r="E11" s="13">
        <v>140000.0</v>
      </c>
      <c r="F11" s="13">
        <v>100000.0</v>
      </c>
      <c r="G11" s="13">
        <v>180000.0</v>
      </c>
      <c r="H11" s="14">
        <v>0.23668981481481483</v>
      </c>
      <c r="I11" s="15">
        <v>0.23668981481481483</v>
      </c>
      <c r="J11" s="16">
        <f t="shared" si="1"/>
        <v>0</v>
      </c>
      <c r="K11" s="17">
        <f t="shared" si="2"/>
        <v>0.2366898148</v>
      </c>
      <c r="L11" s="16" t="str">
        <f t="shared" si="3"/>
        <v>0d5h</v>
      </c>
      <c r="M11" s="16">
        <f t="shared" si="4"/>
        <v>717</v>
      </c>
      <c r="N11" s="16">
        <v>4419.0</v>
      </c>
      <c r="O11" s="16">
        <f t="shared" si="5"/>
        <v>288</v>
      </c>
      <c r="P11" s="13">
        <v>0.0</v>
      </c>
      <c r="Q11" s="24" t="s">
        <v>33</v>
      </c>
      <c r="R11" s="25" t="s">
        <v>34</v>
      </c>
    </row>
    <row r="12" ht="15.75" customHeight="1">
      <c r="A12" s="6">
        <v>11.0</v>
      </c>
      <c r="B12" s="8">
        <v>98000.0</v>
      </c>
      <c r="C12" s="8">
        <v>98000.0</v>
      </c>
      <c r="D12" s="8">
        <v>42000.0</v>
      </c>
      <c r="E12" s="8">
        <v>200000.0</v>
      </c>
      <c r="F12" s="8">
        <v>140000.0</v>
      </c>
      <c r="G12" s="8">
        <v>280000.0</v>
      </c>
      <c r="H12" s="9">
        <v>0.3076388888888889</v>
      </c>
      <c r="I12" s="19">
        <v>0.3076388888888889</v>
      </c>
      <c r="J12" s="20">
        <f t="shared" si="1"/>
        <v>0</v>
      </c>
      <c r="K12" s="21">
        <f t="shared" si="2"/>
        <v>0.3076388889</v>
      </c>
      <c r="L12" s="20" t="str">
        <f t="shared" si="3"/>
        <v>0d7h</v>
      </c>
      <c r="M12" s="20">
        <f t="shared" si="4"/>
        <v>908</v>
      </c>
      <c r="N12" s="20">
        <v>4760.0</v>
      </c>
      <c r="O12" s="20">
        <f t="shared" si="5"/>
        <v>341</v>
      </c>
      <c r="P12" s="8">
        <v>0.0</v>
      </c>
      <c r="Q12" s="22" t="s">
        <v>35</v>
      </c>
      <c r="R12" s="23" t="s">
        <v>36</v>
      </c>
    </row>
    <row r="13" ht="15.75" customHeight="1">
      <c r="A13" s="12">
        <v>12.0</v>
      </c>
      <c r="B13" s="13">
        <v>160000.0</v>
      </c>
      <c r="C13" s="13">
        <v>160000.0</v>
      </c>
      <c r="D13" s="13">
        <v>62000.0</v>
      </c>
      <c r="E13" s="13">
        <v>300000.0</v>
      </c>
      <c r="F13" s="13">
        <v>240000.0</v>
      </c>
      <c r="G13" s="13">
        <v>420000.0</v>
      </c>
      <c r="H13" s="14">
        <v>0.39988425925925924</v>
      </c>
      <c r="I13" s="15">
        <v>0.39988425925925924</v>
      </c>
      <c r="J13" s="16">
        <f t="shared" si="1"/>
        <v>0</v>
      </c>
      <c r="K13" s="17">
        <f t="shared" si="2"/>
        <v>0.3998842593</v>
      </c>
      <c r="L13" s="16" t="str">
        <f t="shared" si="3"/>
        <v>0d9h</v>
      </c>
      <c r="M13" s="16">
        <f t="shared" si="4"/>
        <v>1149</v>
      </c>
      <c r="N13" s="16">
        <v>5117.0</v>
      </c>
      <c r="O13" s="16">
        <f t="shared" si="5"/>
        <v>357</v>
      </c>
      <c r="P13" s="13">
        <v>0.0</v>
      </c>
      <c r="Q13" s="24" t="s">
        <v>37</v>
      </c>
      <c r="R13" s="25" t="s">
        <v>38</v>
      </c>
    </row>
    <row r="14" ht="15.75" customHeight="1">
      <c r="A14" s="6">
        <v>13.0</v>
      </c>
      <c r="B14" s="8">
        <v>260000.0</v>
      </c>
      <c r="C14" s="8">
        <v>260000.0</v>
      </c>
      <c r="D14" s="8">
        <v>94000.0</v>
      </c>
      <c r="E14" s="8">
        <v>480000.0</v>
      </c>
      <c r="F14" s="8">
        <v>400000.0</v>
      </c>
      <c r="G14" s="8">
        <v>600000.0</v>
      </c>
      <c r="H14" s="9">
        <v>0.5199074074074074</v>
      </c>
      <c r="I14" s="19">
        <v>0.5199074074074074</v>
      </c>
      <c r="J14" s="20">
        <f t="shared" si="1"/>
        <v>0</v>
      </c>
      <c r="K14" s="21">
        <f t="shared" si="2"/>
        <v>0.5199074074</v>
      </c>
      <c r="L14" s="20" t="str">
        <f t="shared" si="3"/>
        <v>0d12h</v>
      </c>
      <c r="M14" s="20">
        <f t="shared" si="4"/>
        <v>1455</v>
      </c>
      <c r="N14" s="20">
        <v>5504.0</v>
      </c>
      <c r="O14" s="20">
        <f t="shared" si="5"/>
        <v>387</v>
      </c>
      <c r="P14" s="8">
        <v>0.0</v>
      </c>
      <c r="Q14" s="22" t="s">
        <v>39</v>
      </c>
      <c r="R14" s="23" t="s">
        <v>40</v>
      </c>
    </row>
    <row r="15" ht="15.75" customHeight="1">
      <c r="A15" s="12">
        <v>14.0</v>
      </c>
      <c r="B15" s="13">
        <v>420000.0</v>
      </c>
      <c r="C15" s="13">
        <v>400000.0</v>
      </c>
      <c r="D15" s="13">
        <v>140000.0</v>
      </c>
      <c r="E15" s="13">
        <v>820000.0</v>
      </c>
      <c r="F15" s="13">
        <v>580000.0</v>
      </c>
      <c r="G15" s="13">
        <v>840000.0</v>
      </c>
      <c r="H15" s="14">
        <v>0.6758101851851852</v>
      </c>
      <c r="I15" s="15">
        <v>0.6758101851851852</v>
      </c>
      <c r="J15" s="16">
        <f t="shared" si="1"/>
        <v>0</v>
      </c>
      <c r="K15" s="17">
        <f t="shared" si="2"/>
        <v>0.6758101852</v>
      </c>
      <c r="L15" s="16" t="str">
        <f t="shared" si="3"/>
        <v>0d16h</v>
      </c>
      <c r="M15" s="16">
        <f t="shared" si="4"/>
        <v>1842</v>
      </c>
      <c r="N15" s="16">
        <v>5996.0</v>
      </c>
      <c r="O15" s="16">
        <f t="shared" si="5"/>
        <v>492</v>
      </c>
      <c r="P15" s="13">
        <v>0.0</v>
      </c>
      <c r="Q15" s="24" t="s">
        <v>41</v>
      </c>
      <c r="R15" s="25" t="s">
        <v>42</v>
      </c>
    </row>
    <row r="16" ht="15.75" customHeight="1">
      <c r="A16" s="6">
        <v>15.0</v>
      </c>
      <c r="B16" s="8">
        <v>720000.0</v>
      </c>
      <c r="C16" s="8">
        <v>740000.0</v>
      </c>
      <c r="D16" s="8">
        <v>200000.0</v>
      </c>
      <c r="E16" s="8">
        <v>1000000.0</v>
      </c>
      <c r="F16" s="8">
        <v>1000000.0</v>
      </c>
      <c r="G16" s="8">
        <v>1200000.0</v>
      </c>
      <c r="H16" s="9">
        <v>0.9460648148148149</v>
      </c>
      <c r="I16" s="19">
        <v>0.9460648148148149</v>
      </c>
      <c r="J16" s="20">
        <f t="shared" si="1"/>
        <v>0</v>
      </c>
      <c r="K16" s="21">
        <f t="shared" si="2"/>
        <v>0.9460648148</v>
      </c>
      <c r="L16" s="20" t="str">
        <f t="shared" si="3"/>
        <v>0d22h</v>
      </c>
      <c r="M16" s="20">
        <f t="shared" si="4"/>
        <v>2493</v>
      </c>
      <c r="N16" s="20">
        <v>6624.0</v>
      </c>
      <c r="O16" s="20">
        <f t="shared" si="5"/>
        <v>628</v>
      </c>
      <c r="P16" s="8">
        <v>0.0</v>
      </c>
      <c r="Q16" s="22" t="s">
        <v>43</v>
      </c>
      <c r="R16" s="23" t="s">
        <v>44</v>
      </c>
    </row>
    <row r="17" ht="15.75" customHeight="1">
      <c r="A17" s="12">
        <v>16.0</v>
      </c>
      <c r="B17" s="13">
        <v>1000000.0</v>
      </c>
      <c r="C17" s="13">
        <v>1000000.0</v>
      </c>
      <c r="D17" s="13">
        <v>300000.0</v>
      </c>
      <c r="E17" s="13">
        <v>2000000.0</v>
      </c>
      <c r="F17" s="13">
        <v>1400000.0</v>
      </c>
      <c r="G17" s="13">
        <v>1600000.0</v>
      </c>
      <c r="H17" s="14">
        <v>1.324537037037037</v>
      </c>
      <c r="I17" s="15">
        <v>1.324537037037037</v>
      </c>
      <c r="J17" s="16">
        <f t="shared" si="1"/>
        <v>1</v>
      </c>
      <c r="K17" s="17">
        <f t="shared" si="2"/>
        <v>0.324537037</v>
      </c>
      <c r="L17" s="16" t="str">
        <f t="shared" si="3"/>
        <v>1d7h</v>
      </c>
      <c r="M17" s="16">
        <f t="shared" si="4"/>
        <v>3375</v>
      </c>
      <c r="N17" s="16">
        <v>7514.0</v>
      </c>
      <c r="O17" s="16">
        <f t="shared" si="5"/>
        <v>890</v>
      </c>
      <c r="P17" s="13">
        <v>70000.0</v>
      </c>
      <c r="Q17" s="24" t="s">
        <v>45</v>
      </c>
      <c r="R17" s="25" t="s">
        <v>46</v>
      </c>
    </row>
    <row r="18" ht="15.75" customHeight="1">
      <c r="A18" s="6">
        <v>17.0</v>
      </c>
      <c r="B18" s="8">
        <v>2000000.0</v>
      </c>
      <c r="C18" s="8">
        <v>2000000.0</v>
      </c>
      <c r="D18" s="8">
        <v>480000.0</v>
      </c>
      <c r="E18" s="8">
        <v>3000000.0</v>
      </c>
      <c r="F18" s="8">
        <v>2400000.0</v>
      </c>
      <c r="G18" s="8">
        <v>2600000.0</v>
      </c>
      <c r="H18" s="9">
        <v>1.8542824074074074</v>
      </c>
      <c r="I18" s="19">
        <v>1.8542824074074074</v>
      </c>
      <c r="J18" s="20">
        <f t="shared" si="1"/>
        <v>1</v>
      </c>
      <c r="K18" s="21">
        <f t="shared" si="2"/>
        <v>0.8542824074</v>
      </c>
      <c r="L18" s="20" t="str">
        <f t="shared" si="3"/>
        <v>1d20h</v>
      </c>
      <c r="M18" s="20">
        <f t="shared" si="4"/>
        <v>4568</v>
      </c>
      <c r="N18" s="20">
        <v>8635.0</v>
      </c>
      <c r="O18" s="20">
        <f t="shared" si="5"/>
        <v>1121</v>
      </c>
      <c r="P18" s="8">
        <v>0.0</v>
      </c>
      <c r="Q18" s="22" t="s">
        <v>47</v>
      </c>
      <c r="R18" s="23" t="s">
        <v>48</v>
      </c>
    </row>
    <row r="19" ht="15.75" customHeight="1">
      <c r="A19" s="12">
        <v>18.0</v>
      </c>
      <c r="B19" s="13">
        <v>4200000.0</v>
      </c>
      <c r="C19" s="13">
        <v>4000000.0</v>
      </c>
      <c r="D19" s="13">
        <v>680000.0</v>
      </c>
      <c r="E19" s="13">
        <v>4800000.0</v>
      </c>
      <c r="F19" s="13">
        <v>4000000.0</v>
      </c>
      <c r="G19" s="13">
        <v>4600000.0</v>
      </c>
      <c r="H19" s="14">
        <v>2.596064814814815</v>
      </c>
      <c r="I19" s="15">
        <v>2.596064814814815</v>
      </c>
      <c r="J19" s="16">
        <f t="shared" si="1"/>
        <v>2</v>
      </c>
      <c r="K19" s="17">
        <f t="shared" si="2"/>
        <v>0.5960648148</v>
      </c>
      <c r="L19" s="16" t="str">
        <f t="shared" si="3"/>
        <v>2d14h</v>
      </c>
      <c r="M19" s="16">
        <f t="shared" si="4"/>
        <v>6184</v>
      </c>
      <c r="N19" s="16">
        <v>10024.0</v>
      </c>
      <c r="O19" s="16">
        <f t="shared" si="5"/>
        <v>1389</v>
      </c>
      <c r="P19" s="13">
        <v>0.0</v>
      </c>
      <c r="Q19" s="24" t="s">
        <v>49</v>
      </c>
      <c r="R19" s="25" t="s">
        <v>50</v>
      </c>
    </row>
    <row r="20" ht="15.75" customHeight="1">
      <c r="A20" s="6">
        <v>19.0</v>
      </c>
      <c r="B20" s="8">
        <v>6800000.0</v>
      </c>
      <c r="C20" s="8">
        <v>7200000.0</v>
      </c>
      <c r="D20" s="8">
        <v>1000000.0</v>
      </c>
      <c r="E20" s="8">
        <v>1.0E7</v>
      </c>
      <c r="F20" s="8">
        <v>8200000.0</v>
      </c>
      <c r="G20" s="8">
        <v>7800000.0</v>
      </c>
      <c r="H20" s="9">
        <v>3.715162037037037</v>
      </c>
      <c r="I20" s="19">
        <v>3.715162037037037</v>
      </c>
      <c r="J20" s="20">
        <f t="shared" si="1"/>
        <v>3</v>
      </c>
      <c r="K20" s="21">
        <f t="shared" si="2"/>
        <v>0.715162037</v>
      </c>
      <c r="L20" s="20" t="str">
        <f t="shared" si="3"/>
        <v>3d17h</v>
      </c>
      <c r="M20" s="20">
        <f t="shared" si="4"/>
        <v>8537</v>
      </c>
      <c r="N20" s="20">
        <v>12043.0</v>
      </c>
      <c r="O20" s="20">
        <f t="shared" si="5"/>
        <v>2019</v>
      </c>
      <c r="P20" s="8">
        <v>120000.0</v>
      </c>
      <c r="Q20" s="22" t="s">
        <v>51</v>
      </c>
      <c r="R20" s="23" t="s">
        <v>52</v>
      </c>
    </row>
    <row r="21" ht="15.75" customHeight="1">
      <c r="A21" s="12">
        <v>20.0</v>
      </c>
      <c r="B21" s="13">
        <v>1.2E7</v>
      </c>
      <c r="C21" s="13">
        <v>1.2E7</v>
      </c>
      <c r="D21" s="13">
        <v>1400000.0</v>
      </c>
      <c r="E21" s="13">
        <v>2.0E7</v>
      </c>
      <c r="F21" s="13">
        <v>1.6E7</v>
      </c>
      <c r="G21" s="13">
        <v>1.2E7</v>
      </c>
      <c r="H21" s="14">
        <v>5.0881944444444445</v>
      </c>
      <c r="I21" s="15">
        <v>5.0881944444444445</v>
      </c>
      <c r="J21" s="16">
        <f t="shared" si="1"/>
        <v>5</v>
      </c>
      <c r="K21" s="17">
        <f t="shared" si="2"/>
        <v>0.08819444444</v>
      </c>
      <c r="L21" s="16" t="str">
        <f t="shared" si="3"/>
        <v>5d2h</v>
      </c>
      <c r="M21" s="16">
        <f t="shared" si="4"/>
        <v>11330</v>
      </c>
      <c r="N21" s="16">
        <v>14878.0</v>
      </c>
      <c r="O21" s="16">
        <f t="shared" si="5"/>
        <v>2835</v>
      </c>
      <c r="P21" s="13">
        <v>0.0</v>
      </c>
      <c r="Q21" s="24" t="s">
        <v>53</v>
      </c>
      <c r="R21" s="25" t="s">
        <v>54</v>
      </c>
    </row>
    <row r="22" ht="15.75" customHeight="1">
      <c r="A22" s="6">
        <v>21.0</v>
      </c>
      <c r="B22" s="8">
        <v>2.0E7</v>
      </c>
      <c r="C22" s="8">
        <v>1.8E7</v>
      </c>
      <c r="D22" s="8">
        <v>1800000.0</v>
      </c>
      <c r="E22" s="8">
        <v>3.6E7</v>
      </c>
      <c r="F22" s="8">
        <v>2.8E7</v>
      </c>
      <c r="G22" s="8">
        <v>1.8E7</v>
      </c>
      <c r="H22" s="9">
        <v>6.614583333333333</v>
      </c>
      <c r="I22" s="19">
        <v>6.614583333333333</v>
      </c>
      <c r="J22" s="20">
        <f t="shared" si="1"/>
        <v>6</v>
      </c>
      <c r="K22" s="21">
        <f t="shared" si="2"/>
        <v>0.6145833333</v>
      </c>
      <c r="L22" s="20" t="str">
        <f t="shared" si="3"/>
        <v>6d14h</v>
      </c>
      <c r="M22" s="20">
        <f t="shared" si="4"/>
        <v>14347</v>
      </c>
      <c r="N22" s="20">
        <v>18705.0</v>
      </c>
      <c r="O22" s="20">
        <f t="shared" si="5"/>
        <v>3827</v>
      </c>
      <c r="P22" s="8">
        <v>0.0</v>
      </c>
      <c r="Q22" s="22" t="s">
        <v>55</v>
      </c>
      <c r="R22" s="23" t="s">
        <v>56</v>
      </c>
    </row>
    <row r="23" ht="15.75" customHeight="1">
      <c r="A23" s="12">
        <v>22.0</v>
      </c>
      <c r="B23" s="13">
        <v>2.8E7</v>
      </c>
      <c r="C23" s="13">
        <v>2.8E7</v>
      </c>
      <c r="D23" s="13">
        <v>2400000.0</v>
      </c>
      <c r="E23" s="13">
        <v>5.6E7</v>
      </c>
      <c r="F23" s="13">
        <v>4.2E7</v>
      </c>
      <c r="G23" s="13">
        <v>2.2E7</v>
      </c>
      <c r="H23" s="14">
        <v>8.598958333333334</v>
      </c>
      <c r="I23" s="15">
        <v>8.598958333333334</v>
      </c>
      <c r="J23" s="16">
        <f t="shared" si="1"/>
        <v>8</v>
      </c>
      <c r="K23" s="17">
        <f t="shared" si="2"/>
        <v>0.5989583333</v>
      </c>
      <c r="L23" s="16" t="str">
        <f t="shared" si="3"/>
        <v>8d14h</v>
      </c>
      <c r="M23" s="16">
        <f t="shared" si="4"/>
        <v>18167</v>
      </c>
      <c r="N23" s="16">
        <v>23091.0</v>
      </c>
      <c r="O23" s="16">
        <f t="shared" si="5"/>
        <v>4386</v>
      </c>
      <c r="P23" s="13">
        <v>210000.0</v>
      </c>
      <c r="Q23" s="24" t="s">
        <v>57</v>
      </c>
      <c r="R23" s="25" t="s">
        <v>58</v>
      </c>
    </row>
    <row r="24" ht="15.75" customHeight="1">
      <c r="A24" s="6">
        <v>23.0</v>
      </c>
      <c r="B24" s="8">
        <v>3.8E7</v>
      </c>
      <c r="C24" s="8">
        <v>3.8E7</v>
      </c>
      <c r="D24" s="8">
        <v>3000000.0</v>
      </c>
      <c r="E24" s="8">
        <v>7.6E7</v>
      </c>
      <c r="F24" s="8">
        <v>5.6E7</v>
      </c>
      <c r="G24" s="8">
        <v>2.6E7</v>
      </c>
      <c r="H24" s="9">
        <v>11.178587962962963</v>
      </c>
      <c r="I24" s="19">
        <v>11.178587962962963</v>
      </c>
      <c r="J24" s="20">
        <f t="shared" si="1"/>
        <v>11</v>
      </c>
      <c r="K24" s="21">
        <f t="shared" si="2"/>
        <v>0.178587963</v>
      </c>
      <c r="L24" s="20" t="str">
        <f t="shared" si="3"/>
        <v>11d4h</v>
      </c>
      <c r="M24" s="20">
        <f t="shared" si="4"/>
        <v>23004</v>
      </c>
      <c r="N24" s="20">
        <v>29566.0</v>
      </c>
      <c r="O24" s="20">
        <f t="shared" si="5"/>
        <v>6475</v>
      </c>
      <c r="P24" s="8">
        <v>0.0</v>
      </c>
      <c r="Q24" s="22" t="s">
        <v>59</v>
      </c>
      <c r="R24" s="23" t="s">
        <v>60</v>
      </c>
    </row>
    <row r="25" ht="15.75" customHeight="1">
      <c r="A25" s="12">
        <v>24.0</v>
      </c>
      <c r="B25" s="13">
        <v>5.0E7</v>
      </c>
      <c r="C25" s="13">
        <v>5.0E7</v>
      </c>
      <c r="D25" s="13">
        <v>3400000.0</v>
      </c>
      <c r="E25" s="13">
        <v>9.8E7</v>
      </c>
      <c r="F25" s="13">
        <v>7.4E7</v>
      </c>
      <c r="G25" s="13">
        <v>2.8E7</v>
      </c>
      <c r="H25" s="14">
        <v>15.650115740740741</v>
      </c>
      <c r="I25" s="15">
        <v>15.650115740740741</v>
      </c>
      <c r="J25" s="16">
        <f t="shared" si="1"/>
        <v>15</v>
      </c>
      <c r="K25" s="17">
        <f t="shared" si="2"/>
        <v>0.6501157407</v>
      </c>
      <c r="L25" s="16" t="str">
        <f t="shared" si="3"/>
        <v>15d15h</v>
      </c>
      <c r="M25" s="16">
        <f t="shared" si="4"/>
        <v>31139</v>
      </c>
      <c r="N25" s="16">
        <v>37576.0</v>
      </c>
      <c r="O25" s="16">
        <f t="shared" si="5"/>
        <v>8010</v>
      </c>
      <c r="P25" s="13">
        <v>0.0</v>
      </c>
      <c r="Q25" s="24" t="s">
        <v>61</v>
      </c>
      <c r="R25" s="25" t="s">
        <v>62</v>
      </c>
    </row>
    <row r="26" ht="15.75" customHeight="1">
      <c r="A26" s="6">
        <v>25.0</v>
      </c>
      <c r="B26" s="26">
        <v>6.0E7</v>
      </c>
      <c r="C26" s="8">
        <v>6.0E7</v>
      </c>
      <c r="D26" s="8">
        <v>3800000.0</v>
      </c>
      <c r="E26" s="8">
        <v>1.2E8</v>
      </c>
      <c r="F26" s="8">
        <v>8.8E7</v>
      </c>
      <c r="G26" s="8">
        <v>3.4E7</v>
      </c>
      <c r="H26" s="9">
        <v>21.909895833333334</v>
      </c>
      <c r="I26" s="19">
        <v>21.909895833333334</v>
      </c>
      <c r="J26" s="20">
        <f t="shared" si="1"/>
        <v>21</v>
      </c>
      <c r="K26" s="21">
        <f t="shared" si="2"/>
        <v>0.9098958333</v>
      </c>
      <c r="L26" s="20" t="str">
        <f t="shared" si="3"/>
        <v>21d21h</v>
      </c>
      <c r="M26" s="20">
        <f t="shared" si="4"/>
        <v>42150</v>
      </c>
      <c r="N26" s="20">
        <v>49417.0</v>
      </c>
      <c r="O26" s="20">
        <f t="shared" si="5"/>
        <v>11841</v>
      </c>
      <c r="P26" s="8">
        <v>350000.0</v>
      </c>
      <c r="Q26" s="22" t="s">
        <v>63</v>
      </c>
      <c r="R26" s="23" t="s">
        <v>64</v>
      </c>
    </row>
    <row r="27" ht="15.75" customHeight="1">
      <c r="A27" s="27" t="s">
        <v>65</v>
      </c>
      <c r="B27" s="28">
        <f t="shared" ref="B27:I27" si="6">SUM(B2:B26)</f>
        <v>223813460</v>
      </c>
      <c r="C27" s="29">
        <f t="shared" si="6"/>
        <v>222016160</v>
      </c>
      <c r="D27" s="29">
        <f t="shared" si="6"/>
        <v>18858400</v>
      </c>
      <c r="E27" s="29">
        <f t="shared" si="6"/>
        <v>428911660</v>
      </c>
      <c r="F27" s="29">
        <f t="shared" si="6"/>
        <v>322585700</v>
      </c>
      <c r="G27" s="29">
        <f t="shared" si="6"/>
        <v>160292900</v>
      </c>
      <c r="H27" s="30">
        <f t="shared" si="6"/>
        <v>82.02821759</v>
      </c>
      <c r="I27" s="29">
        <f t="shared" si="6"/>
        <v>82.02821759</v>
      </c>
      <c r="J27" s="31">
        <f t="shared" si="1"/>
        <v>82</v>
      </c>
      <c r="K27" s="32">
        <f t="shared" si="2"/>
        <v>0.02821759259</v>
      </c>
      <c r="L27" s="33" t="str">
        <f t="shared" si="3"/>
        <v>82d0h</v>
      </c>
      <c r="M27" s="29">
        <f>SUM(M2:M26)</f>
        <v>172716</v>
      </c>
      <c r="N27" s="34"/>
      <c r="O27" s="34"/>
      <c r="P27" s="34"/>
      <c r="Q27" s="35"/>
      <c r="R27" s="3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25" right="0.25" top="0.75"/>
  <pageSetup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3" width="11.38"/>
    <col customWidth="1" hidden="1" min="4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77</v>
      </c>
      <c r="I1" s="2" t="s">
        <v>78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50.0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100.0</v>
      </c>
      <c r="D3" s="55">
        <v>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3.0</v>
      </c>
      <c r="K3" s="57">
        <v>3.0</v>
      </c>
    </row>
    <row r="4" ht="15.75" customHeight="1">
      <c r="A4" s="50">
        <v>2.0</v>
      </c>
      <c r="B4" s="51">
        <v>380.0</v>
      </c>
      <c r="C4" s="51">
        <v>0.0</v>
      </c>
      <c r="D4" s="51">
        <v>0.0</v>
      </c>
      <c r="E4" s="51">
        <v>0.0</v>
      </c>
      <c r="F4" s="51">
        <v>0.0</v>
      </c>
      <c r="G4" s="51">
        <v>200.0</v>
      </c>
      <c r="H4" s="52">
        <v>9.259259259259259E-5</v>
      </c>
      <c r="I4" s="53">
        <f t="shared" ref="I4:I27" si="1">ROUNDUP(2620.519149007*H4^(-0.1001302038)*H4,0)</f>
        <v>1</v>
      </c>
      <c r="J4" s="53">
        <v>5.0</v>
      </c>
      <c r="K4" s="53">
        <f t="shared" ref="K4:K27" si="2">SUM(J4-J3)</f>
        <v>2</v>
      </c>
    </row>
    <row r="5" ht="15.75" customHeight="1">
      <c r="A5" s="54">
        <v>3.0</v>
      </c>
      <c r="B5" s="55">
        <v>780.0</v>
      </c>
      <c r="C5" s="55">
        <v>0.0</v>
      </c>
      <c r="D5" s="55">
        <v>0.0</v>
      </c>
      <c r="E5" s="55">
        <v>0.0</v>
      </c>
      <c r="F5" s="55">
        <v>0.0</v>
      </c>
      <c r="G5" s="55">
        <v>320.0</v>
      </c>
      <c r="H5" s="56">
        <v>9.25925925925926E-4</v>
      </c>
      <c r="I5" s="57">
        <f t="shared" si="1"/>
        <v>5</v>
      </c>
      <c r="J5" s="57">
        <v>7.0</v>
      </c>
      <c r="K5" s="57">
        <f t="shared" si="2"/>
        <v>2</v>
      </c>
    </row>
    <row r="6" ht="15.75" customHeight="1">
      <c r="A6" s="50">
        <v>4.0</v>
      </c>
      <c r="B6" s="51">
        <v>1400.0</v>
      </c>
      <c r="C6" s="51">
        <v>0.0</v>
      </c>
      <c r="D6" s="51">
        <v>0.0</v>
      </c>
      <c r="E6" s="51">
        <v>0.0</v>
      </c>
      <c r="F6" s="51">
        <v>0.0</v>
      </c>
      <c r="G6" s="51">
        <v>460.0</v>
      </c>
      <c r="H6" s="52">
        <v>0.001388888888888889</v>
      </c>
      <c r="I6" s="53">
        <f t="shared" si="1"/>
        <v>8</v>
      </c>
      <c r="J6" s="53">
        <v>9.0</v>
      </c>
      <c r="K6" s="53">
        <f t="shared" si="2"/>
        <v>2</v>
      </c>
    </row>
    <row r="7" ht="15.75" customHeight="1">
      <c r="A7" s="54">
        <v>5.0</v>
      </c>
      <c r="B7" s="55">
        <v>3600.0</v>
      </c>
      <c r="C7" s="55">
        <v>0.0</v>
      </c>
      <c r="D7" s="55">
        <v>0.0</v>
      </c>
      <c r="E7" s="55">
        <v>0.0</v>
      </c>
      <c r="F7" s="55">
        <v>0.0</v>
      </c>
      <c r="G7" s="55">
        <v>700.0</v>
      </c>
      <c r="H7" s="56">
        <v>0.0020833333333333333</v>
      </c>
      <c r="I7" s="57">
        <f t="shared" si="1"/>
        <v>11</v>
      </c>
      <c r="J7" s="57">
        <v>13.0</v>
      </c>
      <c r="K7" s="57">
        <f t="shared" si="2"/>
        <v>4</v>
      </c>
    </row>
    <row r="8" ht="15.75" customHeight="1">
      <c r="A8" s="50">
        <v>6.0</v>
      </c>
      <c r="B8" s="51">
        <v>6200.0</v>
      </c>
      <c r="C8" s="51">
        <v>0.0</v>
      </c>
      <c r="D8" s="51">
        <v>0.0</v>
      </c>
      <c r="E8" s="51">
        <v>0.0</v>
      </c>
      <c r="F8" s="51">
        <v>0.0</v>
      </c>
      <c r="G8" s="51">
        <v>1000.0</v>
      </c>
      <c r="H8" s="52">
        <v>0.004166666666666667</v>
      </c>
      <c r="I8" s="53">
        <f t="shared" si="1"/>
        <v>19</v>
      </c>
      <c r="J8" s="53">
        <v>19.0</v>
      </c>
      <c r="K8" s="53">
        <f t="shared" si="2"/>
        <v>6</v>
      </c>
    </row>
    <row r="9" ht="15.75" customHeight="1">
      <c r="A9" s="54">
        <v>7.0</v>
      </c>
      <c r="B9" s="55">
        <v>8800.0</v>
      </c>
      <c r="C9" s="55">
        <v>0.0</v>
      </c>
      <c r="D9" s="55">
        <v>0.0</v>
      </c>
      <c r="E9" s="55">
        <v>0.0</v>
      </c>
      <c r="F9" s="55">
        <v>0.0</v>
      </c>
      <c r="G9" s="55">
        <v>1600.0</v>
      </c>
      <c r="H9" s="56">
        <v>0.008217592592592592</v>
      </c>
      <c r="I9" s="57">
        <f t="shared" si="1"/>
        <v>35</v>
      </c>
      <c r="J9" s="57">
        <v>26.0</v>
      </c>
      <c r="K9" s="57">
        <f t="shared" si="2"/>
        <v>7</v>
      </c>
    </row>
    <row r="10" ht="15.75" customHeight="1">
      <c r="A10" s="50">
        <v>8.0</v>
      </c>
      <c r="B10" s="51">
        <v>12000.0</v>
      </c>
      <c r="C10" s="51">
        <v>0.0</v>
      </c>
      <c r="D10" s="51">
        <v>0.0</v>
      </c>
      <c r="E10" s="51">
        <v>0.0</v>
      </c>
      <c r="F10" s="51">
        <v>0.0</v>
      </c>
      <c r="G10" s="51">
        <v>3000.0</v>
      </c>
      <c r="H10" s="52">
        <v>0.016319444444444445</v>
      </c>
      <c r="I10" s="53">
        <f t="shared" si="1"/>
        <v>65</v>
      </c>
      <c r="J10" s="53">
        <v>34.0</v>
      </c>
      <c r="K10" s="53">
        <f t="shared" si="2"/>
        <v>8</v>
      </c>
    </row>
    <row r="11" ht="15.75" customHeight="1">
      <c r="A11" s="54">
        <v>9.0</v>
      </c>
      <c r="B11" s="55">
        <v>18000.0</v>
      </c>
      <c r="C11" s="55">
        <v>0.0</v>
      </c>
      <c r="D11" s="55">
        <v>0.0</v>
      </c>
      <c r="E11" s="55">
        <v>0.0</v>
      </c>
      <c r="F11" s="55">
        <v>0.0</v>
      </c>
      <c r="G11" s="55">
        <v>5000.0</v>
      </c>
      <c r="H11" s="56">
        <v>0.022800925925925926</v>
      </c>
      <c r="I11" s="57">
        <f t="shared" si="1"/>
        <v>88</v>
      </c>
      <c r="J11" s="57">
        <v>43.0</v>
      </c>
      <c r="K11" s="57">
        <f t="shared" si="2"/>
        <v>9</v>
      </c>
    </row>
    <row r="12" ht="15.75" customHeight="1">
      <c r="A12" s="50">
        <v>10.0</v>
      </c>
      <c r="B12" s="51">
        <v>24000.0</v>
      </c>
      <c r="C12" s="51">
        <v>0.0</v>
      </c>
      <c r="D12" s="51">
        <v>0.0</v>
      </c>
      <c r="E12" s="51">
        <v>0.0</v>
      </c>
      <c r="F12" s="51">
        <v>0.0</v>
      </c>
      <c r="G12" s="51">
        <v>9000.0</v>
      </c>
      <c r="H12" s="52">
        <v>0.02962962962962963</v>
      </c>
      <c r="I12" s="53">
        <f t="shared" si="1"/>
        <v>111</v>
      </c>
      <c r="J12" s="53">
        <v>53.0</v>
      </c>
      <c r="K12" s="53">
        <f t="shared" si="2"/>
        <v>10</v>
      </c>
    </row>
    <row r="13" ht="15.75" customHeight="1">
      <c r="A13" s="54">
        <v>11.0</v>
      </c>
      <c r="B13" s="55">
        <v>36000.0</v>
      </c>
      <c r="C13" s="55">
        <v>0.0</v>
      </c>
      <c r="D13" s="55">
        <v>0.0</v>
      </c>
      <c r="E13" s="55">
        <v>0.0</v>
      </c>
      <c r="F13" s="55">
        <v>0.0</v>
      </c>
      <c r="G13" s="55">
        <v>14000.0</v>
      </c>
      <c r="H13" s="56">
        <v>0.03854166666666667</v>
      </c>
      <c r="I13" s="57">
        <f t="shared" si="1"/>
        <v>140</v>
      </c>
      <c r="J13" s="57">
        <v>72.0</v>
      </c>
      <c r="K13" s="57">
        <f t="shared" si="2"/>
        <v>19</v>
      </c>
    </row>
    <row r="14" ht="15.75" customHeight="1">
      <c r="A14" s="50">
        <v>12.0</v>
      </c>
      <c r="B14" s="51">
        <v>60000.0</v>
      </c>
      <c r="C14" s="51">
        <v>0.0</v>
      </c>
      <c r="D14" s="51">
        <v>0.0</v>
      </c>
      <c r="E14" s="51">
        <v>0.0</v>
      </c>
      <c r="F14" s="51">
        <v>0.0</v>
      </c>
      <c r="G14" s="51">
        <v>22000.0</v>
      </c>
      <c r="H14" s="52">
        <v>0.05</v>
      </c>
      <c r="I14" s="53">
        <f t="shared" si="1"/>
        <v>177</v>
      </c>
      <c r="J14" s="53">
        <v>99.0</v>
      </c>
      <c r="K14" s="53">
        <f t="shared" si="2"/>
        <v>27</v>
      </c>
    </row>
    <row r="15" ht="15.75" customHeight="1">
      <c r="A15" s="54">
        <v>13.0</v>
      </c>
      <c r="B15" s="55">
        <v>96000.0</v>
      </c>
      <c r="C15" s="55">
        <v>0.0</v>
      </c>
      <c r="D15" s="55">
        <v>0.0</v>
      </c>
      <c r="E15" s="55">
        <v>0.0</v>
      </c>
      <c r="F15" s="55">
        <v>0.0</v>
      </c>
      <c r="G15" s="55">
        <v>30000.0</v>
      </c>
      <c r="H15" s="56">
        <v>0.0650462962962963</v>
      </c>
      <c r="I15" s="57">
        <f t="shared" si="1"/>
        <v>225</v>
      </c>
      <c r="J15" s="57">
        <v>135.0</v>
      </c>
      <c r="K15" s="57">
        <f t="shared" si="2"/>
        <v>36</v>
      </c>
    </row>
    <row r="16" ht="15.75" customHeight="1">
      <c r="A16" s="50">
        <v>14.0</v>
      </c>
      <c r="B16" s="51">
        <v>160000.0</v>
      </c>
      <c r="C16" s="51">
        <v>0.0</v>
      </c>
      <c r="D16" s="51">
        <v>0.0</v>
      </c>
      <c r="E16" s="51">
        <v>0.0</v>
      </c>
      <c r="F16" s="51">
        <v>0.0</v>
      </c>
      <c r="G16" s="51">
        <v>42000.0</v>
      </c>
      <c r="H16" s="52">
        <v>0.08449074074074074</v>
      </c>
      <c r="I16" s="53">
        <f t="shared" si="1"/>
        <v>284</v>
      </c>
      <c r="J16" s="53">
        <v>184.0</v>
      </c>
      <c r="K16" s="53">
        <f t="shared" si="2"/>
        <v>49</v>
      </c>
    </row>
    <row r="17" ht="15.75" customHeight="1">
      <c r="A17" s="54">
        <v>15.0</v>
      </c>
      <c r="B17" s="55">
        <v>260000.0</v>
      </c>
      <c r="C17" s="55">
        <v>0.0</v>
      </c>
      <c r="D17" s="55">
        <v>0.0</v>
      </c>
      <c r="E17" s="55">
        <v>0.0</v>
      </c>
      <c r="F17" s="55">
        <v>0.0</v>
      </c>
      <c r="G17" s="55">
        <v>56000.0</v>
      </c>
      <c r="H17" s="56">
        <v>0.11828703703703704</v>
      </c>
      <c r="I17" s="57">
        <f t="shared" si="1"/>
        <v>384</v>
      </c>
      <c r="J17" s="57">
        <v>249.0</v>
      </c>
      <c r="K17" s="57">
        <f t="shared" si="2"/>
        <v>65</v>
      </c>
    </row>
    <row r="18" ht="15.75" customHeight="1">
      <c r="A18" s="50">
        <v>16.0</v>
      </c>
      <c r="B18" s="51">
        <v>480000.0</v>
      </c>
      <c r="C18" s="51">
        <v>0.0</v>
      </c>
      <c r="D18" s="51">
        <v>0.0</v>
      </c>
      <c r="E18" s="51">
        <v>0.0</v>
      </c>
      <c r="F18" s="51">
        <v>0.0</v>
      </c>
      <c r="G18" s="51">
        <v>78000.0</v>
      </c>
      <c r="H18" s="52">
        <v>0.165625</v>
      </c>
      <c r="I18" s="53">
        <f t="shared" si="1"/>
        <v>520</v>
      </c>
      <c r="J18" s="53">
        <v>334.0</v>
      </c>
      <c r="K18" s="53">
        <f t="shared" si="2"/>
        <v>85</v>
      </c>
    </row>
    <row r="19" ht="15.75" customHeight="1">
      <c r="A19" s="54">
        <v>17.0</v>
      </c>
      <c r="B19" s="55">
        <v>540000.0</v>
      </c>
      <c r="C19" s="55">
        <v>0.0</v>
      </c>
      <c r="D19" s="55">
        <v>0.0</v>
      </c>
      <c r="E19" s="55">
        <v>0.0</v>
      </c>
      <c r="F19" s="55">
        <v>0.0</v>
      </c>
      <c r="G19" s="55">
        <v>120000.0</v>
      </c>
      <c r="H19" s="56">
        <v>0.2318287037037037</v>
      </c>
      <c r="I19" s="57">
        <f t="shared" si="1"/>
        <v>704</v>
      </c>
      <c r="J19" s="57">
        <v>458.0</v>
      </c>
      <c r="K19" s="57">
        <f t="shared" si="2"/>
        <v>124</v>
      </c>
    </row>
    <row r="20" ht="15.75" customHeight="1">
      <c r="A20" s="50">
        <v>18.0</v>
      </c>
      <c r="B20" s="51">
        <v>980000.0</v>
      </c>
      <c r="C20" s="51">
        <v>0.0</v>
      </c>
      <c r="D20" s="51">
        <v>0.0</v>
      </c>
      <c r="E20" s="51">
        <v>0.0</v>
      </c>
      <c r="F20" s="51">
        <v>0.0</v>
      </c>
      <c r="G20" s="51">
        <v>220000.0</v>
      </c>
      <c r="H20" s="52">
        <v>0.324537037037037</v>
      </c>
      <c r="I20" s="53">
        <f t="shared" si="1"/>
        <v>952</v>
      </c>
      <c r="J20" s="53">
        <v>634.0</v>
      </c>
      <c r="K20" s="53">
        <f t="shared" si="2"/>
        <v>176</v>
      </c>
    </row>
    <row r="21" ht="15.75" customHeight="1">
      <c r="A21" s="54">
        <v>19.0</v>
      </c>
      <c r="B21" s="55">
        <v>1600000.0</v>
      </c>
      <c r="C21" s="55">
        <v>0.0</v>
      </c>
      <c r="D21" s="55">
        <v>0.0</v>
      </c>
      <c r="E21" s="55">
        <v>0.0</v>
      </c>
      <c r="F21" s="55">
        <v>0.0</v>
      </c>
      <c r="G21" s="55">
        <v>400000.0</v>
      </c>
      <c r="H21" s="56">
        <v>0.45439814814814816</v>
      </c>
      <c r="I21" s="57">
        <f t="shared" si="1"/>
        <v>1289</v>
      </c>
      <c r="J21" s="57">
        <v>874.0</v>
      </c>
      <c r="K21" s="57">
        <f t="shared" si="2"/>
        <v>240</v>
      </c>
    </row>
    <row r="22" ht="15.75" customHeight="1">
      <c r="A22" s="50">
        <v>20.0</v>
      </c>
      <c r="B22" s="51">
        <v>2400000.0</v>
      </c>
      <c r="C22" s="51">
        <v>0.0</v>
      </c>
      <c r="D22" s="51">
        <v>0.0</v>
      </c>
      <c r="E22" s="51">
        <v>0.0</v>
      </c>
      <c r="F22" s="51">
        <v>0.0</v>
      </c>
      <c r="G22" s="51">
        <v>640000.0</v>
      </c>
      <c r="H22" s="52">
        <v>0.6361111111111111</v>
      </c>
      <c r="I22" s="53">
        <f t="shared" si="1"/>
        <v>1745</v>
      </c>
      <c r="J22" s="53">
        <v>1221.0</v>
      </c>
      <c r="K22" s="53">
        <f t="shared" si="2"/>
        <v>347</v>
      </c>
    </row>
    <row r="23" ht="15.75" customHeight="1">
      <c r="A23" s="54">
        <v>21.0</v>
      </c>
      <c r="B23" s="55">
        <v>3400000.0</v>
      </c>
      <c r="C23" s="55">
        <v>0.0</v>
      </c>
      <c r="D23" s="55">
        <v>0.0</v>
      </c>
      <c r="E23" s="55">
        <v>0.0</v>
      </c>
      <c r="F23" s="55">
        <v>0.0</v>
      </c>
      <c r="G23" s="55">
        <v>820000.0</v>
      </c>
      <c r="H23" s="56">
        <v>0.8268518518518518</v>
      </c>
      <c r="I23" s="57">
        <f t="shared" si="1"/>
        <v>2209</v>
      </c>
      <c r="J23" s="57">
        <v>1655.0</v>
      </c>
      <c r="K23" s="57">
        <f t="shared" si="2"/>
        <v>434</v>
      </c>
    </row>
    <row r="24" ht="15.75" customHeight="1">
      <c r="A24" s="50">
        <v>22.0</v>
      </c>
      <c r="B24" s="51">
        <v>4600000.0</v>
      </c>
      <c r="C24" s="51">
        <v>0.0</v>
      </c>
      <c r="D24" s="51">
        <v>0.0</v>
      </c>
      <c r="E24" s="51">
        <v>0.0</v>
      </c>
      <c r="F24" s="51">
        <v>0.0</v>
      </c>
      <c r="G24" s="51">
        <v>1000000.0</v>
      </c>
      <c r="H24" s="52">
        <v>1.0748842592592593</v>
      </c>
      <c r="I24" s="53">
        <f t="shared" si="1"/>
        <v>2797</v>
      </c>
      <c r="J24" s="53">
        <v>2275.0</v>
      </c>
      <c r="K24" s="53">
        <f t="shared" si="2"/>
        <v>620</v>
      </c>
    </row>
    <row r="25" ht="15.75" customHeight="1">
      <c r="A25" s="54">
        <v>23.0</v>
      </c>
      <c r="B25" s="55">
        <v>5200000.0</v>
      </c>
      <c r="C25" s="55">
        <v>0.0</v>
      </c>
      <c r="D25" s="55">
        <v>0.0</v>
      </c>
      <c r="E25" s="55">
        <v>0.0</v>
      </c>
      <c r="F25" s="55">
        <v>0.0</v>
      </c>
      <c r="G25" s="55">
        <v>1200000.0</v>
      </c>
      <c r="H25" s="56">
        <v>1.397337962962963</v>
      </c>
      <c r="I25" s="57">
        <f t="shared" si="1"/>
        <v>3542</v>
      </c>
      <c r="J25" s="57">
        <v>2976.0</v>
      </c>
      <c r="K25" s="57">
        <f t="shared" si="2"/>
        <v>701</v>
      </c>
    </row>
    <row r="26" ht="15.75" customHeight="1">
      <c r="A26" s="50">
        <v>24.0</v>
      </c>
      <c r="B26" s="51">
        <v>6000000.0</v>
      </c>
      <c r="C26" s="51">
        <v>0.0</v>
      </c>
      <c r="D26" s="51">
        <v>0.0</v>
      </c>
      <c r="E26" s="51">
        <v>0.0</v>
      </c>
      <c r="F26" s="51">
        <v>0.0</v>
      </c>
      <c r="G26" s="51">
        <v>1600000.0</v>
      </c>
      <c r="H26" s="52">
        <v>1.9563657407407407</v>
      </c>
      <c r="I26" s="53">
        <f t="shared" si="1"/>
        <v>4794</v>
      </c>
      <c r="J26" s="53">
        <v>4041.0</v>
      </c>
      <c r="K26" s="53">
        <f t="shared" si="2"/>
        <v>1065</v>
      </c>
    </row>
    <row r="27" ht="15.75" customHeight="1">
      <c r="A27" s="54">
        <v>25.0</v>
      </c>
      <c r="B27" s="55">
        <v>6000000.0</v>
      </c>
      <c r="C27" s="55">
        <v>0.0</v>
      </c>
      <c r="D27" s="55">
        <v>0.0</v>
      </c>
      <c r="E27" s="55">
        <v>0.0</v>
      </c>
      <c r="F27" s="55">
        <v>0.0</v>
      </c>
      <c r="G27" s="55">
        <v>1600000.0</v>
      </c>
      <c r="H27" s="56">
        <v>2.738773148148148</v>
      </c>
      <c r="I27" s="57">
        <f t="shared" si="1"/>
        <v>6489</v>
      </c>
      <c r="J27" s="57">
        <v>5600.0</v>
      </c>
      <c r="K27" s="57">
        <f t="shared" si="2"/>
        <v>1559</v>
      </c>
    </row>
    <row r="28" ht="15.75" customHeight="1">
      <c r="A28" s="27" t="s">
        <v>65</v>
      </c>
      <c r="B28" s="58">
        <f t="shared" ref="B28:C28" si="3">SUM(B2:B27)</f>
        <v>31887160</v>
      </c>
      <c r="C28" s="58">
        <f t="shared" si="3"/>
        <v>150</v>
      </c>
      <c r="D28" s="58">
        <f t="shared" ref="D28:F28" si="4">SUM(D1:D27)</f>
        <v>0</v>
      </c>
      <c r="E28" s="58">
        <f t="shared" si="4"/>
        <v>0</v>
      </c>
      <c r="F28" s="58">
        <f t="shared" si="4"/>
        <v>0</v>
      </c>
      <c r="G28" s="58">
        <f t="shared" ref="G28:H28" si="5">SUM(G2:G27)</f>
        <v>7863280</v>
      </c>
      <c r="H28" s="59">
        <f t="shared" si="5"/>
        <v>10.2487037</v>
      </c>
      <c r="I28" s="58">
        <f>SUM(I1:I27)</f>
        <v>26594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79</v>
      </c>
      <c r="I1" s="2" t="s">
        <v>80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3">
        <v>420.0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1400.0</v>
      </c>
      <c r="F3" s="55">
        <v>440.0</v>
      </c>
      <c r="G3" s="57">
        <v>0.0</v>
      </c>
      <c r="H3" s="62">
        <v>0.0</v>
      </c>
      <c r="I3" s="57">
        <v>0.0</v>
      </c>
      <c r="J3" s="57">
        <v>52.0</v>
      </c>
      <c r="K3" s="57">
        <f t="shared" ref="K3:K12" si="1">J3-J2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6800.0</v>
      </c>
      <c r="F4" s="51">
        <v>2200.0</v>
      </c>
      <c r="G4" s="53">
        <v>3200.0</v>
      </c>
      <c r="H4" s="63">
        <v>0.004166666666666667</v>
      </c>
      <c r="I4" s="53">
        <f t="shared" ref="I4:I12" si="2">ROUNDUP(2620.519149007*H4^(-0.1001302038)*H4,0)</f>
        <v>19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10000.0</v>
      </c>
      <c r="F5" s="55">
        <v>3200.0</v>
      </c>
      <c r="G5" s="57">
        <v>4600.0</v>
      </c>
      <c r="H5" s="62">
        <v>0.005439814814814815</v>
      </c>
      <c r="I5" s="57">
        <f t="shared" si="2"/>
        <v>25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16000.0</v>
      </c>
      <c r="F6" s="51">
        <v>4800.0</v>
      </c>
      <c r="G6" s="53">
        <v>7000.0</v>
      </c>
      <c r="H6" s="63">
        <v>0.008217592592592592</v>
      </c>
      <c r="I6" s="53">
        <f t="shared" si="2"/>
        <v>35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24000.0</v>
      </c>
      <c r="F7" s="55">
        <v>7200.0</v>
      </c>
      <c r="G7" s="57">
        <v>10000.0</v>
      </c>
      <c r="H7" s="62">
        <v>0.012268518518518519</v>
      </c>
      <c r="I7" s="57">
        <f t="shared" si="2"/>
        <v>50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34000.0</v>
      </c>
      <c r="F8" s="51">
        <v>10000.0</v>
      </c>
      <c r="G8" s="53">
        <v>16000.0</v>
      </c>
      <c r="H8" s="63">
        <v>0.024421296296296295</v>
      </c>
      <c r="I8" s="53">
        <f t="shared" si="2"/>
        <v>93</v>
      </c>
      <c r="J8" s="53">
        <v>86.0</v>
      </c>
      <c r="K8" s="53">
        <f t="shared" si="1"/>
        <v>22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48000.0</v>
      </c>
      <c r="F9" s="55">
        <v>14000.0</v>
      </c>
      <c r="G9" s="57">
        <v>26000.0</v>
      </c>
      <c r="H9" s="62">
        <v>0.04884259259259259</v>
      </c>
      <c r="I9" s="57">
        <f t="shared" si="2"/>
        <v>174</v>
      </c>
      <c r="J9" s="57">
        <v>120.0</v>
      </c>
      <c r="K9" s="57">
        <f t="shared" si="1"/>
        <v>34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66000.0</v>
      </c>
      <c r="F10" s="51">
        <v>20000.0</v>
      </c>
      <c r="G10" s="53">
        <v>44000.0</v>
      </c>
      <c r="H10" s="63">
        <v>0.09756944444444444</v>
      </c>
      <c r="I10" s="53">
        <f t="shared" si="2"/>
        <v>323</v>
      </c>
      <c r="J10" s="53">
        <v>168.0</v>
      </c>
      <c r="K10" s="53">
        <f t="shared" si="1"/>
        <v>48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94000.0</v>
      </c>
      <c r="F11" s="55">
        <v>28000.0</v>
      </c>
      <c r="G11" s="57">
        <v>80000.0</v>
      </c>
      <c r="H11" s="62">
        <v>0.13657407407407407</v>
      </c>
      <c r="I11" s="57">
        <f t="shared" si="2"/>
        <v>437</v>
      </c>
      <c r="J11" s="57">
        <v>243.0</v>
      </c>
      <c r="K11" s="57">
        <f t="shared" si="1"/>
        <v>75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140000.0</v>
      </c>
      <c r="F12" s="51">
        <v>38000.0</v>
      </c>
      <c r="G12" s="53">
        <v>92000.0</v>
      </c>
      <c r="H12" s="63">
        <v>0.17754629629629629</v>
      </c>
      <c r="I12" s="53">
        <f t="shared" si="2"/>
        <v>554</v>
      </c>
      <c r="J12" s="53">
        <v>338.0</v>
      </c>
      <c r="K12" s="53">
        <f t="shared" si="1"/>
        <v>95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440200</v>
      </c>
      <c r="F13" s="58">
        <f t="shared" si="3"/>
        <v>127840</v>
      </c>
      <c r="G13" s="58">
        <f t="shared" si="3"/>
        <v>283220</v>
      </c>
      <c r="H13" s="64">
        <f t="shared" si="3"/>
        <v>0.5150462963</v>
      </c>
      <c r="I13" s="58">
        <f t="shared" si="3"/>
        <v>1710</v>
      </c>
      <c r="J13" s="61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81</v>
      </c>
      <c r="I1" s="2" t="s">
        <v>82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160000.0</v>
      </c>
      <c r="F3" s="55">
        <v>48000.0</v>
      </c>
      <c r="G3" s="55">
        <v>0.0</v>
      </c>
      <c r="H3" s="56">
        <v>0.0</v>
      </c>
      <c r="I3" s="57">
        <v>0.0</v>
      </c>
      <c r="J3" s="57">
        <v>146.0</v>
      </c>
      <c r="K3" s="57">
        <f t="shared" ref="K3:K12" si="1">SUM(J3-J2)</f>
        <v>146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280000.0</v>
      </c>
      <c r="F4" s="51">
        <v>82000.0</v>
      </c>
      <c r="G4" s="51">
        <v>220000.0</v>
      </c>
      <c r="H4" s="52">
        <v>0.29998842592592595</v>
      </c>
      <c r="I4" s="53">
        <f t="shared" ref="I4:I12" si="2">ROUNDUP(2620.519149007*H4^(-0.1001302038)*H4,0)</f>
        <v>887</v>
      </c>
      <c r="J4" s="53">
        <v>161.0</v>
      </c>
      <c r="K4" s="53">
        <f t="shared" si="1"/>
        <v>15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440000.0</v>
      </c>
      <c r="F5" s="55">
        <v>120000.0</v>
      </c>
      <c r="G5" s="55">
        <v>300000.0</v>
      </c>
      <c r="H5" s="56">
        <v>0.38991898148148146</v>
      </c>
      <c r="I5" s="57">
        <f t="shared" si="2"/>
        <v>1123</v>
      </c>
      <c r="J5" s="57">
        <v>213.0</v>
      </c>
      <c r="K5" s="57">
        <f t="shared" si="1"/>
        <v>52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700000.0</v>
      </c>
      <c r="F6" s="51">
        <v>200000.0</v>
      </c>
      <c r="G6" s="51">
        <v>420000.0</v>
      </c>
      <c r="H6" s="52">
        <v>0.5068171296296297</v>
      </c>
      <c r="I6" s="53">
        <f t="shared" si="2"/>
        <v>1422</v>
      </c>
      <c r="J6" s="53">
        <v>271.0</v>
      </c>
      <c r="K6" s="53">
        <f t="shared" si="1"/>
        <v>58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1200000.0</v>
      </c>
      <c r="F7" s="55">
        <v>380000.0</v>
      </c>
      <c r="G7" s="55">
        <v>580000.0</v>
      </c>
      <c r="H7" s="56">
        <v>0.7096064814814815</v>
      </c>
      <c r="I7" s="57">
        <f t="shared" si="2"/>
        <v>1925</v>
      </c>
      <c r="J7" s="57">
        <v>380.0</v>
      </c>
      <c r="K7" s="57">
        <f t="shared" si="1"/>
        <v>109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2200000.0</v>
      </c>
      <c r="F8" s="51">
        <v>660000.0</v>
      </c>
      <c r="G8" s="51">
        <v>800000.0</v>
      </c>
      <c r="H8" s="52">
        <v>0.9934027777777777</v>
      </c>
      <c r="I8" s="53">
        <f t="shared" si="2"/>
        <v>2605</v>
      </c>
      <c r="J8" s="53">
        <v>544.0</v>
      </c>
      <c r="K8" s="53">
        <f t="shared" si="1"/>
        <v>164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3800000.0</v>
      </c>
      <c r="F9" s="55">
        <v>1200000.0</v>
      </c>
      <c r="G9" s="55">
        <v>1200000.0</v>
      </c>
      <c r="H9" s="56">
        <v>1.3907407407407408</v>
      </c>
      <c r="I9" s="57">
        <f t="shared" si="2"/>
        <v>3527</v>
      </c>
      <c r="J9" s="57">
        <v>756.0</v>
      </c>
      <c r="K9" s="57">
        <f t="shared" si="1"/>
        <v>212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6800000.0</v>
      </c>
      <c r="F10" s="51">
        <v>2200000.0</v>
      </c>
      <c r="G10" s="51">
        <v>2200000.0</v>
      </c>
      <c r="H10" s="52">
        <v>1.9469907407407407</v>
      </c>
      <c r="I10" s="53">
        <f t="shared" si="2"/>
        <v>4773</v>
      </c>
      <c r="J10" s="53">
        <v>1037.0</v>
      </c>
      <c r="K10" s="53">
        <f t="shared" si="1"/>
        <v>281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1.2E7</v>
      </c>
      <c r="F11" s="55">
        <v>3600000.0</v>
      </c>
      <c r="G11" s="55">
        <v>4000000.0</v>
      </c>
      <c r="H11" s="56">
        <v>2.725810185185185</v>
      </c>
      <c r="I11" s="57">
        <f t="shared" si="2"/>
        <v>6461</v>
      </c>
      <c r="J11" s="57">
        <v>1483.0</v>
      </c>
      <c r="K11" s="57">
        <f t="shared" si="1"/>
        <v>446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2.0E7</v>
      </c>
      <c r="F12" s="51">
        <v>6000000.0</v>
      </c>
      <c r="G12" s="51">
        <v>6800000.0</v>
      </c>
      <c r="H12" s="52">
        <v>3.816087962962963</v>
      </c>
      <c r="I12" s="53">
        <f t="shared" si="2"/>
        <v>8746</v>
      </c>
      <c r="J12" s="53">
        <v>2089.0</v>
      </c>
      <c r="K12" s="53">
        <f t="shared" si="1"/>
        <v>606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47580000</v>
      </c>
      <c r="F13" s="58">
        <f t="shared" si="3"/>
        <v>14490000</v>
      </c>
      <c r="G13" s="58">
        <f t="shared" si="3"/>
        <v>16660000</v>
      </c>
      <c r="H13" s="59">
        <f t="shared" si="3"/>
        <v>12.77936343</v>
      </c>
      <c r="I13" s="58">
        <f t="shared" si="3"/>
        <v>31469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83</v>
      </c>
      <c r="I1" s="2" t="s">
        <v>84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4000000.0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1.0E7</v>
      </c>
      <c r="F3" s="55">
        <v>3200000.0</v>
      </c>
      <c r="G3" s="55">
        <v>0.0</v>
      </c>
      <c r="H3" s="56">
        <v>0.0</v>
      </c>
      <c r="I3" s="57">
        <v>0.0</v>
      </c>
      <c r="J3" s="57">
        <v>1480.0</v>
      </c>
      <c r="K3" s="57">
        <f t="shared" ref="K3:K12" si="1">J3-J2</f>
        <v>1480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1.8E7</v>
      </c>
      <c r="F4" s="51">
        <v>5200000.0</v>
      </c>
      <c r="G4" s="51">
        <v>6600000.0</v>
      </c>
      <c r="H4" s="52">
        <v>3.816087962962963</v>
      </c>
      <c r="I4" s="53">
        <f t="shared" ref="I4:I12" si="2">ROUNDUP(2620.519149007*H4^(-0.1001302038)*H4,0)</f>
        <v>8746</v>
      </c>
      <c r="J4" s="53">
        <v>2038.0</v>
      </c>
      <c r="K4" s="53">
        <f t="shared" si="1"/>
        <v>558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2.8E7</v>
      </c>
      <c r="F5" s="55">
        <v>8400000.0</v>
      </c>
      <c r="G5" s="55">
        <v>8400000.0</v>
      </c>
      <c r="H5" s="56">
        <v>4.96099537037037</v>
      </c>
      <c r="I5" s="57">
        <f t="shared" si="2"/>
        <v>11075</v>
      </c>
      <c r="J5" s="57">
        <v>2662.0</v>
      </c>
      <c r="K5" s="57">
        <f t="shared" si="1"/>
        <v>624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4.2E7</v>
      </c>
      <c r="F6" s="51">
        <v>1.2E7</v>
      </c>
      <c r="G6" s="51">
        <v>1.0E7</v>
      </c>
      <c r="H6" s="52">
        <v>6.449189814814815</v>
      </c>
      <c r="I6" s="53">
        <f t="shared" si="2"/>
        <v>14023</v>
      </c>
      <c r="J6" s="53">
        <v>3460.0</v>
      </c>
      <c r="K6" s="53">
        <f t="shared" si="1"/>
        <v>798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5.6E7</v>
      </c>
      <c r="F7" s="55">
        <v>1.6E7</v>
      </c>
      <c r="G7" s="55">
        <v>1.2E7</v>
      </c>
      <c r="H7" s="56">
        <v>8.384027777777778</v>
      </c>
      <c r="I7" s="57">
        <f t="shared" si="2"/>
        <v>17758</v>
      </c>
      <c r="J7" s="57">
        <v>4578.0</v>
      </c>
      <c r="K7" s="57">
        <f t="shared" si="1"/>
        <v>1118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7.4E7</v>
      </c>
      <c r="F8" s="51">
        <v>2.2E7</v>
      </c>
      <c r="G8" s="51">
        <v>1.4E7</v>
      </c>
      <c r="H8" s="52">
        <v>11.737615740740742</v>
      </c>
      <c r="I8" s="53">
        <f t="shared" si="2"/>
        <v>24037</v>
      </c>
      <c r="J8" s="53">
        <v>6387.0</v>
      </c>
      <c r="K8" s="53">
        <f t="shared" si="1"/>
        <v>1809</v>
      </c>
    </row>
    <row r="9" ht="15.75" customHeight="1">
      <c r="A9" s="54">
        <v>7.0</v>
      </c>
      <c r="B9" s="55">
        <v>0.0</v>
      </c>
      <c r="C9" s="56"/>
      <c r="D9" s="65"/>
      <c r="E9" s="55">
        <v>9.0E7</v>
      </c>
      <c r="F9" s="55">
        <v>2.6E7</v>
      </c>
      <c r="G9" s="55">
        <v>1.6E7</v>
      </c>
      <c r="H9" s="56">
        <v>16.43252314814815</v>
      </c>
      <c r="I9" s="57">
        <f t="shared" si="2"/>
        <v>32536</v>
      </c>
      <c r="J9" s="57">
        <v>8942.0</v>
      </c>
      <c r="K9" s="57">
        <f t="shared" si="1"/>
        <v>2555</v>
      </c>
    </row>
    <row r="10" ht="15.75" customHeight="1">
      <c r="A10" s="50">
        <v>8.0</v>
      </c>
      <c r="B10" s="51">
        <v>0.0</v>
      </c>
      <c r="C10" s="66"/>
      <c r="D10" s="51"/>
      <c r="E10" s="51">
        <v>1.0E8</v>
      </c>
      <c r="F10" s="51">
        <v>3.2E7</v>
      </c>
      <c r="G10" s="51">
        <v>2.0E7</v>
      </c>
      <c r="H10" s="52">
        <v>23.005555555555556</v>
      </c>
      <c r="I10" s="53">
        <f t="shared" si="2"/>
        <v>44042</v>
      </c>
      <c r="J10" s="53">
        <v>12514.0</v>
      </c>
      <c r="K10" s="53">
        <f t="shared" si="1"/>
        <v>3572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1.0E8</v>
      </c>
      <c r="F11" s="55">
        <v>3.4E7</v>
      </c>
      <c r="G11" s="55">
        <v>2.4E7</v>
      </c>
      <c r="H11" s="56">
        <v>32.207754629629626</v>
      </c>
      <c r="I11" s="57">
        <f t="shared" si="2"/>
        <v>59615</v>
      </c>
      <c r="J11" s="57">
        <v>17255.0</v>
      </c>
      <c r="K11" s="57">
        <f t="shared" si="1"/>
        <v>4741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1.2E8</v>
      </c>
      <c r="F12" s="51">
        <v>3.6E7</v>
      </c>
      <c r="G12" s="51">
        <v>2.6E7</v>
      </c>
      <c r="H12" s="52">
        <v>45.09085648148148</v>
      </c>
      <c r="I12" s="53">
        <f t="shared" si="2"/>
        <v>80696</v>
      </c>
      <c r="J12" s="53">
        <v>24495.0</v>
      </c>
      <c r="K12" s="53">
        <f t="shared" si="1"/>
        <v>7240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638000000</v>
      </c>
      <c r="F13" s="58">
        <f t="shared" si="3"/>
        <v>194800000</v>
      </c>
      <c r="G13" s="58">
        <f t="shared" si="3"/>
        <v>141000000</v>
      </c>
      <c r="H13" s="59">
        <f t="shared" si="3"/>
        <v>152.0846065</v>
      </c>
      <c r="I13" s="58">
        <f t="shared" si="3"/>
        <v>292528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85</v>
      </c>
      <c r="I1" s="2" t="s">
        <v>86</v>
      </c>
      <c r="J1" s="1" t="s">
        <v>13</v>
      </c>
      <c r="K1" s="1" t="s">
        <v>14</v>
      </c>
    </row>
    <row r="2" ht="15.75" customHeight="1">
      <c r="A2" s="50">
        <v>0.0</v>
      </c>
      <c r="B2" s="53">
        <v>0.0</v>
      </c>
      <c r="C2" s="53">
        <v>0.0</v>
      </c>
      <c r="D2" s="53">
        <v>0.0</v>
      </c>
      <c r="E2" s="53">
        <v>0.0</v>
      </c>
      <c r="F2" s="53">
        <v>0.0</v>
      </c>
      <c r="G2" s="53">
        <v>70.0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7">
        <v>0.0</v>
      </c>
      <c r="C3" s="57">
        <v>140.0</v>
      </c>
      <c r="D3" s="57">
        <v>0.0</v>
      </c>
      <c r="E3" s="57">
        <v>0.0</v>
      </c>
      <c r="F3" s="57">
        <v>0.0</v>
      </c>
      <c r="G3" s="57">
        <v>0.0</v>
      </c>
      <c r="H3" s="56">
        <v>0.0</v>
      </c>
      <c r="I3" s="57">
        <v>0.0</v>
      </c>
      <c r="J3" s="57">
        <v>3.0</v>
      </c>
      <c r="K3" s="57">
        <v>3.0</v>
      </c>
    </row>
    <row r="4" ht="15.75" customHeight="1">
      <c r="A4" s="50">
        <v>2.0</v>
      </c>
      <c r="B4" s="53">
        <v>0.0</v>
      </c>
      <c r="C4" s="53">
        <v>380.0</v>
      </c>
      <c r="D4" s="53">
        <v>0.0</v>
      </c>
      <c r="E4" s="53">
        <v>0.0</v>
      </c>
      <c r="F4" s="53">
        <v>0.0</v>
      </c>
      <c r="G4" s="53">
        <v>220.0</v>
      </c>
      <c r="H4" s="52">
        <v>2.777777777777778E-4</v>
      </c>
      <c r="I4" s="53">
        <f t="shared" ref="I4:I27" si="1">ROUNDUP(2620.519149007*H4^(-0.1001302038)*H4,0)</f>
        <v>2</v>
      </c>
      <c r="J4" s="53">
        <v>5.0</v>
      </c>
      <c r="K4" s="53">
        <f t="shared" ref="K4:K27" si="2">SUM(J4-J3)</f>
        <v>2</v>
      </c>
    </row>
    <row r="5" ht="15.75" customHeight="1">
      <c r="A5" s="54">
        <v>3.0</v>
      </c>
      <c r="B5" s="57">
        <v>0.0</v>
      </c>
      <c r="C5" s="57">
        <v>780.0</v>
      </c>
      <c r="D5" s="57">
        <v>0.0</v>
      </c>
      <c r="E5" s="57">
        <v>0.0</v>
      </c>
      <c r="F5" s="57">
        <v>0.0</v>
      </c>
      <c r="G5" s="57">
        <v>340.0</v>
      </c>
      <c r="H5" s="56">
        <v>9.25925925925926E-4</v>
      </c>
      <c r="I5" s="57">
        <f t="shared" si="1"/>
        <v>5</v>
      </c>
      <c r="J5" s="57">
        <v>7.0</v>
      </c>
      <c r="K5" s="57">
        <f t="shared" si="2"/>
        <v>2</v>
      </c>
    </row>
    <row r="6" ht="15.75" customHeight="1">
      <c r="A6" s="50">
        <v>4.0</v>
      </c>
      <c r="B6" s="53">
        <v>0.0</v>
      </c>
      <c r="C6" s="53">
        <v>1400.0</v>
      </c>
      <c r="D6" s="53">
        <v>0.0</v>
      </c>
      <c r="E6" s="53">
        <v>0.0</v>
      </c>
      <c r="F6" s="53">
        <v>0.0</v>
      </c>
      <c r="G6" s="53">
        <v>520.0</v>
      </c>
      <c r="H6" s="52">
        <v>0.001388888888888889</v>
      </c>
      <c r="I6" s="53">
        <f t="shared" si="1"/>
        <v>8</v>
      </c>
      <c r="J6" s="53">
        <v>9.0</v>
      </c>
      <c r="K6" s="53">
        <f t="shared" si="2"/>
        <v>2</v>
      </c>
    </row>
    <row r="7" ht="15.75" customHeight="1">
      <c r="A7" s="54">
        <v>5.0</v>
      </c>
      <c r="B7" s="57">
        <v>0.0</v>
      </c>
      <c r="C7" s="57">
        <v>3600.0</v>
      </c>
      <c r="D7" s="57">
        <v>0.0</v>
      </c>
      <c r="E7" s="57">
        <v>0.0</v>
      </c>
      <c r="F7" s="57">
        <v>0.0</v>
      </c>
      <c r="G7" s="57">
        <v>760.0</v>
      </c>
      <c r="H7" s="56">
        <v>0.0020833333333333333</v>
      </c>
      <c r="I7" s="57">
        <f t="shared" si="1"/>
        <v>11</v>
      </c>
      <c r="J7" s="57">
        <v>13.0</v>
      </c>
      <c r="K7" s="57">
        <f t="shared" si="2"/>
        <v>4</v>
      </c>
    </row>
    <row r="8" ht="15.75" customHeight="1">
      <c r="A8" s="50">
        <v>6.0</v>
      </c>
      <c r="B8" s="53">
        <v>0.0</v>
      </c>
      <c r="C8" s="53">
        <v>8200.0</v>
      </c>
      <c r="D8" s="53">
        <v>0.0</v>
      </c>
      <c r="E8" s="53">
        <v>0.0</v>
      </c>
      <c r="F8" s="53">
        <v>0.0</v>
      </c>
      <c r="G8" s="53">
        <v>1200.0</v>
      </c>
      <c r="H8" s="52">
        <v>0.004166666666666667</v>
      </c>
      <c r="I8" s="53">
        <f t="shared" si="1"/>
        <v>19</v>
      </c>
      <c r="J8" s="53">
        <v>19.0</v>
      </c>
      <c r="K8" s="53">
        <f t="shared" si="2"/>
        <v>6</v>
      </c>
    </row>
    <row r="9" ht="15.75" customHeight="1">
      <c r="A9" s="54">
        <v>7.0</v>
      </c>
      <c r="B9" s="57">
        <v>0.0</v>
      </c>
      <c r="C9" s="57">
        <v>12000.0</v>
      </c>
      <c r="D9" s="57">
        <v>0.0</v>
      </c>
      <c r="E9" s="57">
        <v>0.0</v>
      </c>
      <c r="F9" s="57">
        <v>0.0</v>
      </c>
      <c r="G9" s="57">
        <v>1800.0</v>
      </c>
      <c r="H9" s="56">
        <v>0.008217592592592592</v>
      </c>
      <c r="I9" s="57">
        <f t="shared" si="1"/>
        <v>35</v>
      </c>
      <c r="J9" s="57">
        <v>26.0</v>
      </c>
      <c r="K9" s="57">
        <f t="shared" si="2"/>
        <v>7</v>
      </c>
    </row>
    <row r="10" ht="15.75" customHeight="1">
      <c r="A10" s="50">
        <v>8.0</v>
      </c>
      <c r="B10" s="53">
        <v>0.0</v>
      </c>
      <c r="C10" s="53">
        <v>18000.0</v>
      </c>
      <c r="D10" s="53">
        <v>0.0</v>
      </c>
      <c r="E10" s="53">
        <v>0.0</v>
      </c>
      <c r="F10" s="53">
        <v>0.0</v>
      </c>
      <c r="G10" s="53">
        <v>3200.0</v>
      </c>
      <c r="H10" s="52">
        <v>0.016319444444444445</v>
      </c>
      <c r="I10" s="53">
        <f t="shared" si="1"/>
        <v>65</v>
      </c>
      <c r="J10" s="53">
        <v>34.0</v>
      </c>
      <c r="K10" s="53">
        <f t="shared" si="2"/>
        <v>8</v>
      </c>
    </row>
    <row r="11" ht="15.75" customHeight="1">
      <c r="A11" s="54">
        <v>9.0</v>
      </c>
      <c r="B11" s="57">
        <v>0.0</v>
      </c>
      <c r="C11" s="57">
        <v>24000.0</v>
      </c>
      <c r="D11" s="57">
        <v>0.0</v>
      </c>
      <c r="E11" s="57">
        <v>0.0</v>
      </c>
      <c r="F11" s="57">
        <v>0.0</v>
      </c>
      <c r="G11" s="57">
        <v>5600.0</v>
      </c>
      <c r="H11" s="56">
        <v>0.022800925925925926</v>
      </c>
      <c r="I11" s="57">
        <f t="shared" si="1"/>
        <v>88</v>
      </c>
      <c r="J11" s="57">
        <v>43.0</v>
      </c>
      <c r="K11" s="57">
        <f t="shared" si="2"/>
        <v>9</v>
      </c>
    </row>
    <row r="12" ht="15.75" customHeight="1">
      <c r="A12" s="50">
        <v>10.0</v>
      </c>
      <c r="B12" s="53">
        <v>0.0</v>
      </c>
      <c r="C12" s="53">
        <v>32000.0</v>
      </c>
      <c r="D12" s="53">
        <v>0.0</v>
      </c>
      <c r="E12" s="53">
        <v>0.0</v>
      </c>
      <c r="F12" s="53">
        <v>0.0</v>
      </c>
      <c r="G12" s="53">
        <v>9600.0</v>
      </c>
      <c r="H12" s="52">
        <v>0.02962962962962963</v>
      </c>
      <c r="I12" s="53">
        <f t="shared" si="1"/>
        <v>111</v>
      </c>
      <c r="J12" s="53">
        <v>53.0</v>
      </c>
      <c r="K12" s="53">
        <f t="shared" si="2"/>
        <v>10</v>
      </c>
    </row>
    <row r="13" ht="15.75" customHeight="1">
      <c r="A13" s="54">
        <v>11.0</v>
      </c>
      <c r="B13" s="57">
        <v>0.0</v>
      </c>
      <c r="C13" s="57">
        <v>46000.0</v>
      </c>
      <c r="D13" s="57">
        <v>0.0</v>
      </c>
      <c r="E13" s="57">
        <v>0.0</v>
      </c>
      <c r="F13" s="57">
        <v>0.0</v>
      </c>
      <c r="G13" s="57">
        <v>16000.0</v>
      </c>
      <c r="H13" s="56">
        <v>0.03854166666666667</v>
      </c>
      <c r="I13" s="57">
        <f t="shared" si="1"/>
        <v>140</v>
      </c>
      <c r="J13" s="57">
        <v>72.0</v>
      </c>
      <c r="K13" s="57">
        <f t="shared" si="2"/>
        <v>19</v>
      </c>
    </row>
    <row r="14" ht="15.75" customHeight="1">
      <c r="A14" s="50">
        <v>12.0</v>
      </c>
      <c r="B14" s="53">
        <v>0.0</v>
      </c>
      <c r="C14" s="53">
        <v>76000.0</v>
      </c>
      <c r="D14" s="53">
        <v>0.0</v>
      </c>
      <c r="E14" s="53">
        <v>0.0</v>
      </c>
      <c r="F14" s="53">
        <v>0.0</v>
      </c>
      <c r="G14" s="53">
        <v>24000.0</v>
      </c>
      <c r="H14" s="52">
        <v>0.05</v>
      </c>
      <c r="I14" s="53">
        <f t="shared" si="1"/>
        <v>177</v>
      </c>
      <c r="J14" s="53">
        <v>99.0</v>
      </c>
      <c r="K14" s="53">
        <f t="shared" si="2"/>
        <v>27</v>
      </c>
    </row>
    <row r="15" ht="15.75" customHeight="1">
      <c r="A15" s="54">
        <v>13.0</v>
      </c>
      <c r="B15" s="57">
        <v>0.0</v>
      </c>
      <c r="C15" s="57">
        <v>140000.0</v>
      </c>
      <c r="D15" s="57">
        <v>0.0</v>
      </c>
      <c r="E15" s="57">
        <v>0.0</v>
      </c>
      <c r="F15" s="57">
        <v>0.0</v>
      </c>
      <c r="G15" s="57">
        <v>32000.0</v>
      </c>
      <c r="H15" s="56">
        <v>0.0650462962962963</v>
      </c>
      <c r="I15" s="57">
        <f t="shared" si="1"/>
        <v>225</v>
      </c>
      <c r="J15" s="57">
        <v>135.0</v>
      </c>
      <c r="K15" s="57">
        <f t="shared" si="2"/>
        <v>36</v>
      </c>
    </row>
    <row r="16" ht="15.75" customHeight="1">
      <c r="A16" s="50">
        <v>14.0</v>
      </c>
      <c r="B16" s="53">
        <v>0.0</v>
      </c>
      <c r="C16" s="53">
        <v>200000.0</v>
      </c>
      <c r="D16" s="53">
        <v>0.0</v>
      </c>
      <c r="E16" s="53">
        <v>0.0</v>
      </c>
      <c r="F16" s="53">
        <v>0.0</v>
      </c>
      <c r="G16" s="53">
        <v>46000.0</v>
      </c>
      <c r="H16" s="52">
        <v>0.08449074074074074</v>
      </c>
      <c r="I16" s="53">
        <f t="shared" si="1"/>
        <v>284</v>
      </c>
      <c r="J16" s="53">
        <v>184.0</v>
      </c>
      <c r="K16" s="53">
        <f t="shared" si="2"/>
        <v>49</v>
      </c>
    </row>
    <row r="17" ht="15.75" customHeight="1">
      <c r="A17" s="54">
        <v>15.0</v>
      </c>
      <c r="B17" s="57">
        <v>0.0</v>
      </c>
      <c r="C17" s="57">
        <v>360000.0</v>
      </c>
      <c r="D17" s="57">
        <v>0.0</v>
      </c>
      <c r="E17" s="57">
        <v>0.0</v>
      </c>
      <c r="F17" s="57">
        <v>0.0</v>
      </c>
      <c r="G17" s="57">
        <v>60000.0</v>
      </c>
      <c r="H17" s="56">
        <v>0.11828703703703704</v>
      </c>
      <c r="I17" s="57">
        <f t="shared" si="1"/>
        <v>384</v>
      </c>
      <c r="J17" s="57">
        <v>249.0</v>
      </c>
      <c r="K17" s="57">
        <f t="shared" si="2"/>
        <v>65</v>
      </c>
    </row>
    <row r="18" ht="15.75" customHeight="1">
      <c r="A18" s="50">
        <v>16.0</v>
      </c>
      <c r="B18" s="53">
        <v>0.0</v>
      </c>
      <c r="C18" s="53">
        <v>640000.0</v>
      </c>
      <c r="D18" s="53">
        <v>0.0</v>
      </c>
      <c r="E18" s="53">
        <v>0.0</v>
      </c>
      <c r="F18" s="53">
        <v>0.0</v>
      </c>
      <c r="G18" s="53">
        <v>88000.0</v>
      </c>
      <c r="H18" s="52">
        <v>0.165625</v>
      </c>
      <c r="I18" s="53">
        <f t="shared" si="1"/>
        <v>520</v>
      </c>
      <c r="J18" s="53">
        <v>334.0</v>
      </c>
      <c r="K18" s="53">
        <f t="shared" si="2"/>
        <v>85</v>
      </c>
    </row>
    <row r="19" ht="15.75" customHeight="1">
      <c r="A19" s="54">
        <v>17.0</v>
      </c>
      <c r="B19" s="57">
        <v>0.0</v>
      </c>
      <c r="C19" s="57">
        <v>920000.0</v>
      </c>
      <c r="D19" s="57">
        <v>0.0</v>
      </c>
      <c r="E19" s="57">
        <v>0.0</v>
      </c>
      <c r="F19" s="57">
        <v>0.0</v>
      </c>
      <c r="G19" s="57">
        <v>140000.0</v>
      </c>
      <c r="H19" s="56">
        <v>0.2318287037037037</v>
      </c>
      <c r="I19" s="57">
        <f t="shared" si="1"/>
        <v>704</v>
      </c>
      <c r="J19" s="57">
        <v>458.0</v>
      </c>
      <c r="K19" s="57">
        <f t="shared" si="2"/>
        <v>124</v>
      </c>
    </row>
    <row r="20" ht="15.75" customHeight="1">
      <c r="A20" s="50">
        <v>18.0</v>
      </c>
      <c r="B20" s="53">
        <v>0.0</v>
      </c>
      <c r="C20" s="53">
        <v>1600000.0</v>
      </c>
      <c r="D20" s="53">
        <v>0.0</v>
      </c>
      <c r="E20" s="53">
        <v>0.0</v>
      </c>
      <c r="F20" s="53">
        <v>0.0</v>
      </c>
      <c r="G20" s="53">
        <v>240000.0</v>
      </c>
      <c r="H20" s="52">
        <v>0.324537037037037</v>
      </c>
      <c r="I20" s="53">
        <f t="shared" si="1"/>
        <v>952</v>
      </c>
      <c r="J20" s="53">
        <v>634.0</v>
      </c>
      <c r="K20" s="53">
        <f t="shared" si="2"/>
        <v>176</v>
      </c>
    </row>
    <row r="21" ht="15.75" customHeight="1">
      <c r="A21" s="54">
        <v>19.0</v>
      </c>
      <c r="B21" s="57">
        <v>0.0</v>
      </c>
      <c r="C21" s="57">
        <v>2200000.0</v>
      </c>
      <c r="D21" s="57">
        <v>0.0</v>
      </c>
      <c r="E21" s="57">
        <v>0.0</v>
      </c>
      <c r="F21" s="57">
        <v>0.0</v>
      </c>
      <c r="G21" s="57">
        <v>420000.0</v>
      </c>
      <c r="H21" s="56">
        <v>0.45439814814814816</v>
      </c>
      <c r="I21" s="57">
        <f t="shared" si="1"/>
        <v>1289</v>
      </c>
      <c r="J21" s="57">
        <v>874.0</v>
      </c>
      <c r="K21" s="57">
        <f t="shared" si="2"/>
        <v>240</v>
      </c>
    </row>
    <row r="22" ht="15.75" customHeight="1">
      <c r="A22" s="50">
        <v>20.0</v>
      </c>
      <c r="B22" s="53">
        <v>0.0</v>
      </c>
      <c r="C22" s="53">
        <v>2400000.0</v>
      </c>
      <c r="D22" s="53">
        <v>0.0</v>
      </c>
      <c r="E22" s="53">
        <v>0.0</v>
      </c>
      <c r="F22" s="53">
        <v>0.0</v>
      </c>
      <c r="G22" s="53">
        <v>720000.0</v>
      </c>
      <c r="H22" s="52">
        <v>0.6361111111111111</v>
      </c>
      <c r="I22" s="53">
        <f t="shared" si="1"/>
        <v>1745</v>
      </c>
      <c r="J22" s="53">
        <v>1221.0</v>
      </c>
      <c r="K22" s="53">
        <f t="shared" si="2"/>
        <v>347</v>
      </c>
    </row>
    <row r="23" ht="15.75" customHeight="1">
      <c r="A23" s="54">
        <v>21.0</v>
      </c>
      <c r="B23" s="57">
        <v>0.0</v>
      </c>
      <c r="C23" s="57">
        <v>3400000.0</v>
      </c>
      <c r="D23" s="57">
        <v>0.0</v>
      </c>
      <c r="E23" s="57">
        <v>0.0</v>
      </c>
      <c r="F23" s="57">
        <v>0.0</v>
      </c>
      <c r="G23" s="57">
        <v>920000.0</v>
      </c>
      <c r="H23" s="56">
        <v>0.8268518518518518</v>
      </c>
      <c r="I23" s="57">
        <f t="shared" si="1"/>
        <v>2209</v>
      </c>
      <c r="J23" s="57">
        <v>1655.0</v>
      </c>
      <c r="K23" s="57">
        <f t="shared" si="2"/>
        <v>434</v>
      </c>
    </row>
    <row r="24" ht="15.75" customHeight="1">
      <c r="A24" s="50">
        <v>22.0</v>
      </c>
      <c r="B24" s="53">
        <v>0.0</v>
      </c>
      <c r="C24" s="53">
        <v>4400000.0</v>
      </c>
      <c r="D24" s="53">
        <v>0.0</v>
      </c>
      <c r="E24" s="53">
        <v>0.0</v>
      </c>
      <c r="F24" s="53">
        <v>0.0</v>
      </c>
      <c r="G24" s="53">
        <v>1000000.0</v>
      </c>
      <c r="H24" s="52">
        <v>1.0748842592592593</v>
      </c>
      <c r="I24" s="53">
        <f t="shared" si="1"/>
        <v>2797</v>
      </c>
      <c r="J24" s="53">
        <v>2275.0</v>
      </c>
      <c r="K24" s="53">
        <f t="shared" si="2"/>
        <v>620</v>
      </c>
    </row>
    <row r="25" ht="15.75" customHeight="1">
      <c r="A25" s="54">
        <v>23.0</v>
      </c>
      <c r="B25" s="57">
        <v>0.0</v>
      </c>
      <c r="C25" s="57">
        <v>5200000.0</v>
      </c>
      <c r="D25" s="57">
        <v>0.0</v>
      </c>
      <c r="E25" s="57">
        <v>0.0</v>
      </c>
      <c r="F25" s="57">
        <v>0.0</v>
      </c>
      <c r="G25" s="57">
        <v>1400000.0</v>
      </c>
      <c r="H25" s="56">
        <v>1.397337962962963</v>
      </c>
      <c r="I25" s="57">
        <f t="shared" si="1"/>
        <v>3542</v>
      </c>
      <c r="J25" s="57">
        <v>2976.0</v>
      </c>
      <c r="K25" s="57">
        <f t="shared" si="2"/>
        <v>701</v>
      </c>
    </row>
    <row r="26" ht="15.75" customHeight="1">
      <c r="A26" s="50">
        <v>24.0</v>
      </c>
      <c r="B26" s="53">
        <v>0.0</v>
      </c>
      <c r="C26" s="53">
        <v>6000000.0</v>
      </c>
      <c r="D26" s="53">
        <v>0.0</v>
      </c>
      <c r="E26" s="53">
        <v>0.0</v>
      </c>
      <c r="F26" s="53">
        <v>0.0</v>
      </c>
      <c r="G26" s="53">
        <v>1600000.0</v>
      </c>
      <c r="H26" s="52">
        <v>1.9563657407407407</v>
      </c>
      <c r="I26" s="53">
        <f t="shared" si="1"/>
        <v>4794</v>
      </c>
      <c r="J26" s="53">
        <v>4041.0</v>
      </c>
      <c r="K26" s="53">
        <f t="shared" si="2"/>
        <v>1065</v>
      </c>
    </row>
    <row r="27" ht="15.75" customHeight="1">
      <c r="A27" s="54">
        <v>25.0</v>
      </c>
      <c r="B27" s="57">
        <v>0.0</v>
      </c>
      <c r="C27" s="57">
        <v>6000000.0</v>
      </c>
      <c r="D27" s="57">
        <v>0.0</v>
      </c>
      <c r="E27" s="57">
        <v>0.0</v>
      </c>
      <c r="F27" s="57">
        <v>0.0</v>
      </c>
      <c r="G27" s="57">
        <v>2000000.0</v>
      </c>
      <c r="H27" s="56">
        <v>2.738773148148148</v>
      </c>
      <c r="I27" s="57">
        <f t="shared" si="1"/>
        <v>6489</v>
      </c>
      <c r="J27" s="57">
        <v>5600.0</v>
      </c>
      <c r="K27" s="57">
        <f t="shared" si="2"/>
        <v>1559</v>
      </c>
    </row>
    <row r="28" ht="15.75" customHeight="1">
      <c r="A28" s="27" t="s">
        <v>65</v>
      </c>
      <c r="B28" s="58">
        <f>SUM(B1:B27)</f>
        <v>0</v>
      </c>
      <c r="C28" s="58">
        <f>SUM(C2:C27)</f>
        <v>33682500</v>
      </c>
      <c r="D28" s="58">
        <f t="shared" ref="D28:F28" si="3">SUM(D1:D27)</f>
        <v>0</v>
      </c>
      <c r="E28" s="58">
        <f t="shared" si="3"/>
        <v>0</v>
      </c>
      <c r="F28" s="58">
        <f t="shared" si="3"/>
        <v>0</v>
      </c>
      <c r="G28" s="58">
        <f t="shared" ref="G28:I28" si="4">SUM(G2:G27)</f>
        <v>8729310</v>
      </c>
      <c r="H28" s="59">
        <f t="shared" si="4"/>
        <v>10.24888889</v>
      </c>
      <c r="I28" s="58">
        <f t="shared" si="4"/>
        <v>26595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87</v>
      </c>
      <c r="I1" s="2" t="s">
        <v>88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280.0</v>
      </c>
      <c r="F3" s="55">
        <v>0.0</v>
      </c>
      <c r="G3" s="55">
        <v>0.0</v>
      </c>
      <c r="H3" s="67">
        <v>0.0</v>
      </c>
      <c r="I3" s="57">
        <v>0.0</v>
      </c>
      <c r="J3" s="57">
        <v>52.0</v>
      </c>
      <c r="K3" s="57">
        <f t="shared" ref="K3:K12" si="1">J3-J2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1400.0</v>
      </c>
      <c r="F4" s="51">
        <v>6400.0</v>
      </c>
      <c r="G4" s="51">
        <v>3200.0</v>
      </c>
      <c r="H4" s="68">
        <v>0.004166666666666667</v>
      </c>
      <c r="I4" s="53">
        <f t="shared" ref="I4:I12" si="2">ROUNDUP(2620.519149007*H4^(-0.1001302038)*H4,0)</f>
        <v>19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2200.0</v>
      </c>
      <c r="F5" s="55">
        <v>9400.0</v>
      </c>
      <c r="G5" s="55">
        <v>4600.0</v>
      </c>
      <c r="H5" s="67">
        <v>0.005439814814814815</v>
      </c>
      <c r="I5" s="57">
        <f t="shared" si="2"/>
        <v>25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3200.0</v>
      </c>
      <c r="F6" s="51">
        <v>14000.0</v>
      </c>
      <c r="G6" s="51">
        <v>7000.0</v>
      </c>
      <c r="H6" s="68">
        <v>0.008217592592592592</v>
      </c>
      <c r="I6" s="53">
        <f t="shared" si="2"/>
        <v>35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4800.0</v>
      </c>
      <c r="F7" s="55">
        <v>22000.0</v>
      </c>
      <c r="G7" s="55">
        <v>10000.0</v>
      </c>
      <c r="H7" s="67">
        <v>0.012268518518518519</v>
      </c>
      <c r="I7" s="57">
        <f t="shared" si="2"/>
        <v>50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6800.0</v>
      </c>
      <c r="F8" s="51">
        <v>30000.0</v>
      </c>
      <c r="G8" s="51">
        <v>16000.0</v>
      </c>
      <c r="H8" s="68">
        <v>0.024421296296296295</v>
      </c>
      <c r="I8" s="53">
        <f t="shared" si="2"/>
        <v>93</v>
      </c>
      <c r="J8" s="53">
        <v>86.0</v>
      </c>
      <c r="K8" s="53">
        <f t="shared" si="1"/>
        <v>22</v>
      </c>
    </row>
    <row r="9" ht="15.75" customHeight="1">
      <c r="A9" s="54">
        <v>7.0</v>
      </c>
      <c r="B9" s="55">
        <v>0.0</v>
      </c>
      <c r="C9" s="56">
        <v>0.0</v>
      </c>
      <c r="D9" s="65">
        <v>0.0</v>
      </c>
      <c r="E9" s="55">
        <v>9400.0</v>
      </c>
      <c r="F9" s="55">
        <v>42000.0</v>
      </c>
      <c r="G9" s="55">
        <v>26000.0</v>
      </c>
      <c r="H9" s="67">
        <v>0.04884259259259259</v>
      </c>
      <c r="I9" s="57">
        <f t="shared" si="2"/>
        <v>174</v>
      </c>
      <c r="J9" s="57">
        <v>120.0</v>
      </c>
      <c r="K9" s="57">
        <f t="shared" si="1"/>
        <v>34</v>
      </c>
    </row>
    <row r="10" ht="15.75" customHeight="1">
      <c r="A10" s="50">
        <v>8.0</v>
      </c>
      <c r="B10" s="51">
        <v>0.0</v>
      </c>
      <c r="C10" s="66">
        <v>0.0</v>
      </c>
      <c r="D10" s="51">
        <v>0.0</v>
      </c>
      <c r="E10" s="51">
        <v>12000.0</v>
      </c>
      <c r="F10" s="51">
        <v>60000.0</v>
      </c>
      <c r="G10" s="51">
        <v>42000.0</v>
      </c>
      <c r="H10" s="68">
        <v>0.09756944444444444</v>
      </c>
      <c r="I10" s="53">
        <f t="shared" si="2"/>
        <v>323</v>
      </c>
      <c r="J10" s="53">
        <v>168.0</v>
      </c>
      <c r="K10" s="53">
        <f t="shared" si="1"/>
        <v>48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18000.0</v>
      </c>
      <c r="F11" s="55">
        <v>82000.0</v>
      </c>
      <c r="G11" s="55">
        <v>80000.0</v>
      </c>
      <c r="H11" s="67">
        <v>0.13657407407407407</v>
      </c>
      <c r="I11" s="57">
        <f t="shared" si="2"/>
        <v>437</v>
      </c>
      <c r="J11" s="57">
        <v>243.0</v>
      </c>
      <c r="K11" s="57">
        <f t="shared" si="1"/>
        <v>75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26000.0</v>
      </c>
      <c r="F12" s="51">
        <v>120000.0</v>
      </c>
      <c r="G12" s="51">
        <v>94000.0</v>
      </c>
      <c r="H12" s="68">
        <v>0.17754629629629629</v>
      </c>
      <c r="I12" s="53">
        <f t="shared" si="2"/>
        <v>554</v>
      </c>
      <c r="J12" s="53">
        <v>338.0</v>
      </c>
      <c r="K12" s="53">
        <f t="shared" si="1"/>
        <v>95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84080</v>
      </c>
      <c r="F13" s="58">
        <f t="shared" si="3"/>
        <v>385800</v>
      </c>
      <c r="G13" s="58">
        <f t="shared" si="3"/>
        <v>283220</v>
      </c>
      <c r="H13" s="59">
        <f t="shared" si="3"/>
        <v>0.5150462963</v>
      </c>
      <c r="I13" s="58">
        <f t="shared" si="3"/>
        <v>1710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5" width="11.38"/>
    <col customWidth="1" min="6" max="11" width="11.38"/>
  </cols>
  <sheetData>
    <row r="1" ht="15.75" customHeight="1">
      <c r="A1" s="1" t="s">
        <v>0</v>
      </c>
      <c r="B1" s="1" t="s">
        <v>1</v>
      </c>
      <c r="C1" s="6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89</v>
      </c>
      <c r="I1" s="2" t="s">
        <v>90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220000.0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420000.0</v>
      </c>
      <c r="D3" s="55">
        <v>0.0</v>
      </c>
      <c r="E3" s="55">
        <v>0.0</v>
      </c>
      <c r="F3" s="55">
        <v>84000.0</v>
      </c>
      <c r="G3" s="55">
        <v>0.0</v>
      </c>
      <c r="H3" s="56">
        <v>0.0</v>
      </c>
      <c r="I3" s="57">
        <v>0.0</v>
      </c>
      <c r="J3" s="57">
        <v>161.0</v>
      </c>
      <c r="K3" s="57">
        <f t="shared" ref="K3:K12" si="1">J3-J2</f>
        <v>161</v>
      </c>
    </row>
    <row r="4" ht="15.75" customHeight="1">
      <c r="A4" s="50">
        <v>2.0</v>
      </c>
      <c r="B4" s="51">
        <v>0.0</v>
      </c>
      <c r="C4" s="51">
        <v>660000.0</v>
      </c>
      <c r="D4" s="51">
        <v>0.0</v>
      </c>
      <c r="E4" s="51">
        <v>0.0</v>
      </c>
      <c r="F4" s="51">
        <v>120000.0</v>
      </c>
      <c r="G4" s="51">
        <v>320000.0</v>
      </c>
      <c r="H4" s="52">
        <v>0.38993055555555556</v>
      </c>
      <c r="I4" s="53">
        <f t="shared" ref="I4:I12" si="2">ROUNDUP(2620.519149007*H4^(-0.1001302038)*H4,0)</f>
        <v>1123</v>
      </c>
      <c r="J4" s="53">
        <v>210.0</v>
      </c>
      <c r="K4" s="53">
        <f t="shared" si="1"/>
        <v>49</v>
      </c>
    </row>
    <row r="5" ht="15.75" customHeight="1">
      <c r="A5" s="54">
        <v>3.0</v>
      </c>
      <c r="B5" s="55">
        <v>0.0</v>
      </c>
      <c r="C5" s="55">
        <v>1000000.0</v>
      </c>
      <c r="D5" s="55">
        <v>0.0</v>
      </c>
      <c r="E5" s="55">
        <v>0.0</v>
      </c>
      <c r="F5" s="55">
        <v>200000.0</v>
      </c>
      <c r="G5" s="55">
        <v>440000.0</v>
      </c>
      <c r="H5" s="56">
        <v>0.5068287037037037</v>
      </c>
      <c r="I5" s="57">
        <f t="shared" si="2"/>
        <v>1422</v>
      </c>
      <c r="J5" s="57">
        <v>276.0</v>
      </c>
      <c r="K5" s="57">
        <f t="shared" si="1"/>
        <v>66</v>
      </c>
    </row>
    <row r="6" ht="15.75" customHeight="1">
      <c r="A6" s="50">
        <v>4.0</v>
      </c>
      <c r="B6" s="51">
        <v>0.0</v>
      </c>
      <c r="C6" s="51">
        <v>1800000.0</v>
      </c>
      <c r="D6" s="51">
        <v>0.0</v>
      </c>
      <c r="E6" s="51">
        <v>0.0</v>
      </c>
      <c r="F6" s="51">
        <v>380000.0</v>
      </c>
      <c r="G6" s="51">
        <v>600000.0</v>
      </c>
      <c r="H6" s="52">
        <v>0.7096064814814815</v>
      </c>
      <c r="I6" s="53">
        <f t="shared" si="2"/>
        <v>1925</v>
      </c>
      <c r="J6" s="53">
        <v>389.0</v>
      </c>
      <c r="K6" s="53">
        <f t="shared" si="1"/>
        <v>113</v>
      </c>
    </row>
    <row r="7" ht="15.75" customHeight="1">
      <c r="A7" s="54">
        <v>5.0</v>
      </c>
      <c r="B7" s="55">
        <v>0.0</v>
      </c>
      <c r="C7" s="55">
        <v>3400000.0</v>
      </c>
      <c r="D7" s="55">
        <v>0.0</v>
      </c>
      <c r="E7" s="55">
        <v>0.0</v>
      </c>
      <c r="F7" s="55">
        <v>660000.0</v>
      </c>
      <c r="G7" s="55">
        <v>840000.0</v>
      </c>
      <c r="H7" s="56">
        <v>0.9934027777777777</v>
      </c>
      <c r="I7" s="57">
        <f t="shared" si="2"/>
        <v>2605</v>
      </c>
      <c r="J7" s="57">
        <v>532.0</v>
      </c>
      <c r="K7" s="57">
        <f t="shared" si="1"/>
        <v>143</v>
      </c>
    </row>
    <row r="8" ht="15.75" customHeight="1">
      <c r="A8" s="50">
        <v>6.0</v>
      </c>
      <c r="B8" s="51">
        <v>0.0</v>
      </c>
      <c r="C8" s="51">
        <v>5800000.0</v>
      </c>
      <c r="D8" s="51">
        <v>0.0</v>
      </c>
      <c r="E8" s="51">
        <v>0.0</v>
      </c>
      <c r="F8" s="51">
        <v>1200000.0</v>
      </c>
      <c r="G8" s="51">
        <v>1400000.0</v>
      </c>
      <c r="H8" s="52">
        <v>1.3907407407407408</v>
      </c>
      <c r="I8" s="53">
        <f t="shared" si="2"/>
        <v>3527</v>
      </c>
      <c r="J8" s="53">
        <v>746.0</v>
      </c>
      <c r="K8" s="53">
        <f t="shared" si="1"/>
        <v>214</v>
      </c>
    </row>
    <row r="9" ht="15.75" customHeight="1">
      <c r="A9" s="54">
        <v>7.0</v>
      </c>
      <c r="B9" s="55">
        <v>0.0</v>
      </c>
      <c r="C9" s="55">
        <v>1.0E7</v>
      </c>
      <c r="D9" s="65">
        <v>0.0</v>
      </c>
      <c r="E9" s="55">
        <v>0.0</v>
      </c>
      <c r="F9" s="55">
        <v>2000000.0</v>
      </c>
      <c r="G9" s="55">
        <v>2400000.0</v>
      </c>
      <c r="H9" s="56">
        <v>1.9469907407407407</v>
      </c>
      <c r="I9" s="57">
        <f t="shared" si="2"/>
        <v>4773</v>
      </c>
      <c r="J9" s="57">
        <v>1063.0</v>
      </c>
      <c r="K9" s="57">
        <f t="shared" si="1"/>
        <v>317</v>
      </c>
    </row>
    <row r="10" ht="15.75" customHeight="1">
      <c r="A10" s="50">
        <v>8.0</v>
      </c>
      <c r="B10" s="51">
        <v>0.0</v>
      </c>
      <c r="C10" s="51">
        <v>1.8E7</v>
      </c>
      <c r="D10" s="51">
        <v>0.0</v>
      </c>
      <c r="E10" s="51">
        <v>0.0</v>
      </c>
      <c r="F10" s="51">
        <v>3600000.0</v>
      </c>
      <c r="G10" s="51">
        <v>4200000.0</v>
      </c>
      <c r="H10" s="52">
        <v>2.725810185185185</v>
      </c>
      <c r="I10" s="53">
        <f t="shared" si="2"/>
        <v>6461</v>
      </c>
      <c r="J10" s="53">
        <v>1488.0</v>
      </c>
      <c r="K10" s="53">
        <f t="shared" si="1"/>
        <v>425</v>
      </c>
    </row>
    <row r="11" ht="15.75" customHeight="1">
      <c r="A11" s="54">
        <v>9.0</v>
      </c>
      <c r="B11" s="55">
        <v>0.0</v>
      </c>
      <c r="C11" s="55">
        <v>3.0E7</v>
      </c>
      <c r="D11" s="55">
        <v>0.0</v>
      </c>
      <c r="E11" s="55">
        <v>0.0</v>
      </c>
      <c r="F11" s="55">
        <v>6200000.0</v>
      </c>
      <c r="G11" s="55">
        <v>6800000.0</v>
      </c>
      <c r="H11" s="56">
        <v>3.816087962962963</v>
      </c>
      <c r="I11" s="57">
        <f t="shared" si="2"/>
        <v>8746</v>
      </c>
      <c r="J11" s="57">
        <v>2037.0</v>
      </c>
      <c r="K11" s="57">
        <f t="shared" si="1"/>
        <v>549</v>
      </c>
    </row>
    <row r="12" ht="15.75" customHeight="1">
      <c r="A12" s="50">
        <v>10.0</v>
      </c>
      <c r="B12" s="51">
        <v>0.0</v>
      </c>
      <c r="C12" s="51">
        <v>5.0E7</v>
      </c>
      <c r="D12" s="51">
        <v>0.0</v>
      </c>
      <c r="E12" s="51">
        <v>0.0</v>
      </c>
      <c r="F12" s="51">
        <v>9600000.0</v>
      </c>
      <c r="G12" s="51">
        <v>8800000.0</v>
      </c>
      <c r="H12" s="52">
        <v>4.96099537037037</v>
      </c>
      <c r="I12" s="53">
        <f t="shared" si="2"/>
        <v>11075</v>
      </c>
      <c r="J12" s="53">
        <v>2693.0</v>
      </c>
      <c r="K12" s="53">
        <f t="shared" si="1"/>
        <v>656</v>
      </c>
    </row>
    <row r="13" ht="15.75" customHeight="1">
      <c r="A13" s="27" t="s">
        <v>65</v>
      </c>
      <c r="B13" s="58">
        <f t="shared" ref="B13:I13" si="3">SUM(B2:B12)</f>
        <v>0</v>
      </c>
      <c r="C13" s="70">
        <f t="shared" si="3"/>
        <v>121080000</v>
      </c>
      <c r="D13" s="58">
        <f t="shared" si="3"/>
        <v>0</v>
      </c>
      <c r="E13" s="58">
        <f t="shared" si="3"/>
        <v>0</v>
      </c>
      <c r="F13" s="58">
        <f t="shared" si="3"/>
        <v>24044000</v>
      </c>
      <c r="G13" s="58">
        <f t="shared" si="3"/>
        <v>26020000</v>
      </c>
      <c r="H13" s="59">
        <f t="shared" si="3"/>
        <v>17.44039352</v>
      </c>
      <c r="I13" s="58">
        <f t="shared" si="3"/>
        <v>41657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5" width="11.38"/>
    <col customWidth="1" min="6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91</v>
      </c>
      <c r="I1" s="2" t="s">
        <v>92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1.6E7</v>
      </c>
      <c r="D3" s="55">
        <v>0.0</v>
      </c>
      <c r="E3" s="55">
        <v>0.0</v>
      </c>
      <c r="F3" s="55">
        <v>3200000.0</v>
      </c>
      <c r="G3" s="55">
        <v>0.0</v>
      </c>
      <c r="H3" s="56">
        <v>0.0</v>
      </c>
      <c r="I3" s="57">
        <v>0.0</v>
      </c>
      <c r="J3" s="57">
        <v>1480.0</v>
      </c>
      <c r="K3" s="57">
        <f t="shared" ref="K3:K12" si="1">J3-J2</f>
        <v>1480</v>
      </c>
    </row>
    <row r="4" ht="15.75" customHeight="1">
      <c r="A4" s="50">
        <v>2.0</v>
      </c>
      <c r="B4" s="51">
        <v>0.0</v>
      </c>
      <c r="C4" s="51">
        <v>2.6E7</v>
      </c>
      <c r="D4" s="51">
        <v>0.0</v>
      </c>
      <c r="E4" s="51">
        <v>0.0</v>
      </c>
      <c r="F4" s="51">
        <v>5200000.0</v>
      </c>
      <c r="G4" s="51">
        <v>6800000.0</v>
      </c>
      <c r="H4" s="52">
        <v>3.816087962962963</v>
      </c>
      <c r="I4" s="53">
        <f t="shared" ref="I4:I12" si="2">ROUNDUP(2620.519149007*H4^(-0.1001302038)*H4,0)</f>
        <v>8746</v>
      </c>
      <c r="J4" s="53">
        <v>2038.0</v>
      </c>
      <c r="K4" s="53">
        <f t="shared" si="1"/>
        <v>558</v>
      </c>
    </row>
    <row r="5" ht="15.75" customHeight="1">
      <c r="A5" s="54">
        <v>3.0</v>
      </c>
      <c r="B5" s="55">
        <v>0.0</v>
      </c>
      <c r="C5" s="55">
        <v>4.2E7</v>
      </c>
      <c r="D5" s="55">
        <v>0.0</v>
      </c>
      <c r="E5" s="55">
        <v>0.0</v>
      </c>
      <c r="F5" s="55">
        <v>8400000.0</v>
      </c>
      <c r="G5" s="55">
        <v>8800000.0</v>
      </c>
      <c r="H5" s="56">
        <v>4.96099537037037</v>
      </c>
      <c r="I5" s="57">
        <f t="shared" si="2"/>
        <v>11075</v>
      </c>
      <c r="J5" s="57">
        <v>2662.0</v>
      </c>
      <c r="K5" s="57">
        <f t="shared" si="1"/>
        <v>624</v>
      </c>
    </row>
    <row r="6" ht="15.75" customHeight="1">
      <c r="A6" s="50">
        <v>4.0</v>
      </c>
      <c r="B6" s="51">
        <v>0.0</v>
      </c>
      <c r="C6" s="51">
        <v>6.4E7</v>
      </c>
      <c r="D6" s="51">
        <v>0.0</v>
      </c>
      <c r="E6" s="51">
        <v>0.0</v>
      </c>
      <c r="F6" s="51">
        <v>1.2E7</v>
      </c>
      <c r="G6" s="51">
        <v>1.0E7</v>
      </c>
      <c r="H6" s="52">
        <v>6.449189814814815</v>
      </c>
      <c r="I6" s="53">
        <f t="shared" si="2"/>
        <v>14023</v>
      </c>
      <c r="J6" s="53">
        <v>3460.0</v>
      </c>
      <c r="K6" s="53">
        <f t="shared" si="1"/>
        <v>798</v>
      </c>
    </row>
    <row r="7" ht="15.75" customHeight="1">
      <c r="A7" s="54">
        <v>5.0</v>
      </c>
      <c r="B7" s="55">
        <v>0.0</v>
      </c>
      <c r="C7" s="55">
        <v>8.6E7</v>
      </c>
      <c r="D7" s="55">
        <v>0.0</v>
      </c>
      <c r="E7" s="55">
        <v>0.0</v>
      </c>
      <c r="F7" s="55">
        <v>1.6E7</v>
      </c>
      <c r="G7" s="55">
        <v>1.2E7</v>
      </c>
      <c r="H7" s="56">
        <v>8.384027777777778</v>
      </c>
      <c r="I7" s="57">
        <f t="shared" si="2"/>
        <v>17758</v>
      </c>
      <c r="J7" s="57">
        <v>4578.0</v>
      </c>
      <c r="K7" s="57">
        <f t="shared" si="1"/>
        <v>1118</v>
      </c>
    </row>
    <row r="8" ht="15.75" customHeight="1">
      <c r="A8" s="50">
        <v>6.0</v>
      </c>
      <c r="B8" s="51">
        <v>0.0</v>
      </c>
      <c r="C8" s="51">
        <v>1.0E8</v>
      </c>
      <c r="D8" s="51">
        <v>0.0</v>
      </c>
      <c r="E8" s="51">
        <v>0.0</v>
      </c>
      <c r="F8" s="51">
        <v>2.2E7</v>
      </c>
      <c r="G8" s="51">
        <v>1.6E7</v>
      </c>
      <c r="H8" s="52">
        <v>11.737615740740742</v>
      </c>
      <c r="I8" s="53">
        <f t="shared" si="2"/>
        <v>24037</v>
      </c>
      <c r="J8" s="53">
        <v>6387.0</v>
      </c>
      <c r="K8" s="53">
        <f t="shared" si="1"/>
        <v>1809</v>
      </c>
    </row>
    <row r="9" ht="15.75" customHeight="1">
      <c r="A9" s="54">
        <v>7.0</v>
      </c>
      <c r="B9" s="55">
        <v>0.0</v>
      </c>
      <c r="C9" s="56">
        <v>1.4E8</v>
      </c>
      <c r="D9" s="65">
        <v>0.0</v>
      </c>
      <c r="E9" s="55">
        <v>0.0</v>
      </c>
      <c r="F9" s="55">
        <v>2.6E7</v>
      </c>
      <c r="G9" s="55">
        <v>1.8E7</v>
      </c>
      <c r="H9" s="56">
        <v>16.43252314814815</v>
      </c>
      <c r="I9" s="57">
        <f t="shared" si="2"/>
        <v>32536</v>
      </c>
      <c r="J9" s="57">
        <v>8942.0</v>
      </c>
      <c r="K9" s="57">
        <f t="shared" si="1"/>
        <v>2555</v>
      </c>
    </row>
    <row r="10" ht="15.75" customHeight="1">
      <c r="A10" s="50">
        <v>8.0</v>
      </c>
      <c r="B10" s="51">
        <v>0.0</v>
      </c>
      <c r="C10" s="66">
        <v>1.6E8</v>
      </c>
      <c r="D10" s="51">
        <v>0.0</v>
      </c>
      <c r="E10" s="51">
        <v>0.0</v>
      </c>
      <c r="F10" s="51">
        <v>3.2E7</v>
      </c>
      <c r="G10" s="51">
        <v>2.0E7</v>
      </c>
      <c r="H10" s="52">
        <v>23.005555555555556</v>
      </c>
      <c r="I10" s="53">
        <f t="shared" si="2"/>
        <v>44042</v>
      </c>
      <c r="J10" s="53">
        <v>12514.0</v>
      </c>
      <c r="K10" s="53">
        <f t="shared" si="1"/>
        <v>3572</v>
      </c>
    </row>
    <row r="11" ht="15.75" customHeight="1">
      <c r="A11" s="54">
        <v>9.0</v>
      </c>
      <c r="B11" s="55">
        <v>0.0</v>
      </c>
      <c r="C11" s="55">
        <v>1.6E8</v>
      </c>
      <c r="D11" s="55">
        <v>0.0</v>
      </c>
      <c r="E11" s="55">
        <v>0.0</v>
      </c>
      <c r="F11" s="55">
        <v>3.4E7</v>
      </c>
      <c r="G11" s="55">
        <v>2.4E7</v>
      </c>
      <c r="H11" s="56">
        <v>32.207754629629626</v>
      </c>
      <c r="I11" s="57">
        <f t="shared" si="2"/>
        <v>59615</v>
      </c>
      <c r="J11" s="57">
        <v>17255.0</v>
      </c>
      <c r="K11" s="57">
        <f t="shared" si="1"/>
        <v>4741</v>
      </c>
    </row>
    <row r="12" ht="15.75" customHeight="1">
      <c r="A12" s="50">
        <v>10.0</v>
      </c>
      <c r="B12" s="51">
        <v>0.0</v>
      </c>
      <c r="C12" s="51">
        <v>1.8E8</v>
      </c>
      <c r="D12" s="51"/>
      <c r="E12" s="51">
        <v>0.0</v>
      </c>
      <c r="F12" s="51">
        <v>3.6E7</v>
      </c>
      <c r="G12" s="51">
        <v>2.6E7</v>
      </c>
      <c r="H12" s="52">
        <v>45.09085648148148</v>
      </c>
      <c r="I12" s="53">
        <f t="shared" si="2"/>
        <v>80696</v>
      </c>
      <c r="J12" s="53">
        <v>24495.0</v>
      </c>
      <c r="K12" s="53">
        <f t="shared" si="1"/>
        <v>7240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974000000</v>
      </c>
      <c r="D13" s="58">
        <f t="shared" si="3"/>
        <v>0</v>
      </c>
      <c r="E13" s="58">
        <f t="shared" si="3"/>
        <v>0</v>
      </c>
      <c r="F13" s="58">
        <f t="shared" si="3"/>
        <v>194800000</v>
      </c>
      <c r="G13" s="58">
        <f t="shared" si="3"/>
        <v>145800000</v>
      </c>
      <c r="H13" s="59">
        <f t="shared" si="3"/>
        <v>152.0846065</v>
      </c>
      <c r="I13" s="58">
        <f t="shared" si="3"/>
        <v>292528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2" width="11.38"/>
    <col customWidth="1" hidden="1" min="3" max="3" width="11.38"/>
    <col customWidth="1" min="4" max="4" width="11.38"/>
    <col customWidth="1" hidden="1" min="5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93</v>
      </c>
      <c r="I1" s="2" t="s">
        <v>94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70.0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140.0</v>
      </c>
      <c r="C3" s="55">
        <v>0.0</v>
      </c>
      <c r="D3" s="55">
        <v>70.0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3.0</v>
      </c>
      <c r="K3" s="57">
        <f t="shared" ref="K3:K27" si="1">J3-J2</f>
        <v>3</v>
      </c>
    </row>
    <row r="4" ht="15.75" customHeight="1">
      <c r="A4" s="50">
        <v>2.0</v>
      </c>
      <c r="B4" s="51">
        <v>360.0</v>
      </c>
      <c r="C4" s="51">
        <v>0.0</v>
      </c>
      <c r="D4" s="51">
        <v>140.0</v>
      </c>
      <c r="E4" s="51">
        <v>0.0</v>
      </c>
      <c r="F4" s="51">
        <v>0.0</v>
      </c>
      <c r="G4" s="51">
        <v>240.0</v>
      </c>
      <c r="H4" s="52">
        <v>2.777777777777778E-4</v>
      </c>
      <c r="I4" s="53">
        <f t="shared" ref="I4:I27" si="2">ROUNDUP(2620.519149007*H4^(-0.1001302038)*H4,0)</f>
        <v>2</v>
      </c>
      <c r="J4" s="53">
        <v>5.0</v>
      </c>
      <c r="K4" s="53">
        <f t="shared" si="1"/>
        <v>2</v>
      </c>
    </row>
    <row r="5" ht="15.75" customHeight="1">
      <c r="A5" s="54">
        <v>3.0</v>
      </c>
      <c r="B5" s="55">
        <v>780.0</v>
      </c>
      <c r="C5" s="55">
        <v>0.0</v>
      </c>
      <c r="D5" s="55">
        <v>260.0</v>
      </c>
      <c r="E5" s="55">
        <v>0.0</v>
      </c>
      <c r="F5" s="55">
        <v>0.0</v>
      </c>
      <c r="G5" s="55">
        <v>380.0</v>
      </c>
      <c r="H5" s="56">
        <v>9.25925925925926E-4</v>
      </c>
      <c r="I5" s="57">
        <f t="shared" si="2"/>
        <v>5</v>
      </c>
      <c r="J5" s="57">
        <v>7.0</v>
      </c>
      <c r="K5" s="57">
        <f t="shared" si="1"/>
        <v>2</v>
      </c>
    </row>
    <row r="6" ht="15.75" customHeight="1">
      <c r="A6" s="50">
        <v>4.0</v>
      </c>
      <c r="B6" s="51">
        <v>1400.0</v>
      </c>
      <c r="C6" s="51">
        <v>0.0</v>
      </c>
      <c r="D6" s="51">
        <v>480.0</v>
      </c>
      <c r="E6" s="51">
        <v>0.0</v>
      </c>
      <c r="F6" s="51">
        <v>0.0</v>
      </c>
      <c r="G6" s="51">
        <v>560.0</v>
      </c>
      <c r="H6" s="52">
        <v>0.001388888888888889</v>
      </c>
      <c r="I6" s="53">
        <f t="shared" si="2"/>
        <v>8</v>
      </c>
      <c r="J6" s="53">
        <v>9.0</v>
      </c>
      <c r="K6" s="53">
        <f t="shared" si="1"/>
        <v>2</v>
      </c>
    </row>
    <row r="7" ht="15.75" customHeight="1">
      <c r="A7" s="54">
        <v>5.0</v>
      </c>
      <c r="B7" s="55">
        <v>3200.0</v>
      </c>
      <c r="C7" s="55">
        <v>0.0</v>
      </c>
      <c r="D7" s="55">
        <v>860.0</v>
      </c>
      <c r="E7" s="55">
        <v>0.0</v>
      </c>
      <c r="F7" s="55">
        <v>0.0</v>
      </c>
      <c r="G7" s="55">
        <v>840.0</v>
      </c>
      <c r="H7" s="56">
        <v>0.0020833333333333333</v>
      </c>
      <c r="I7" s="57">
        <f t="shared" si="2"/>
        <v>11</v>
      </c>
      <c r="J7" s="57">
        <v>13.0</v>
      </c>
      <c r="K7" s="57">
        <f t="shared" si="1"/>
        <v>4</v>
      </c>
    </row>
    <row r="8" ht="15.75" customHeight="1">
      <c r="A8" s="50">
        <v>6.0</v>
      </c>
      <c r="B8" s="51">
        <v>4400.0</v>
      </c>
      <c r="C8" s="51">
        <v>0.0</v>
      </c>
      <c r="D8" s="51">
        <v>1600.0</v>
      </c>
      <c r="E8" s="51">
        <v>0.0</v>
      </c>
      <c r="F8" s="51">
        <v>0.0</v>
      </c>
      <c r="G8" s="51">
        <v>1200.0</v>
      </c>
      <c r="H8" s="52">
        <v>0.004166666666666667</v>
      </c>
      <c r="I8" s="53">
        <f t="shared" si="2"/>
        <v>19</v>
      </c>
      <c r="J8" s="53">
        <v>19.0</v>
      </c>
      <c r="K8" s="53">
        <f t="shared" si="1"/>
        <v>6</v>
      </c>
    </row>
    <row r="9" ht="15.75" customHeight="1">
      <c r="A9" s="54">
        <v>7.0</v>
      </c>
      <c r="B9" s="55">
        <v>6200.0</v>
      </c>
      <c r="C9" s="55">
        <v>0.0</v>
      </c>
      <c r="D9" s="55">
        <v>2400.0</v>
      </c>
      <c r="E9" s="55">
        <v>0.0</v>
      </c>
      <c r="F9" s="55">
        <v>0.0</v>
      </c>
      <c r="G9" s="55">
        <v>2000.0</v>
      </c>
      <c r="H9" s="56">
        <v>0.008217592592592592</v>
      </c>
      <c r="I9" s="57">
        <f t="shared" si="2"/>
        <v>35</v>
      </c>
      <c r="J9" s="57">
        <v>26.0</v>
      </c>
      <c r="K9" s="57">
        <f t="shared" si="1"/>
        <v>7</v>
      </c>
    </row>
    <row r="10" ht="15.75" customHeight="1">
      <c r="A10" s="50">
        <v>8.0</v>
      </c>
      <c r="B10" s="51">
        <v>9000.0</v>
      </c>
      <c r="C10" s="51">
        <v>0.0</v>
      </c>
      <c r="D10" s="51">
        <v>3800.0</v>
      </c>
      <c r="E10" s="51">
        <v>0.0</v>
      </c>
      <c r="F10" s="51">
        <v>0.0</v>
      </c>
      <c r="G10" s="51">
        <v>3400.0</v>
      </c>
      <c r="H10" s="52">
        <v>0.016319444444444445</v>
      </c>
      <c r="I10" s="53">
        <f t="shared" si="2"/>
        <v>65</v>
      </c>
      <c r="J10" s="53">
        <v>34.0</v>
      </c>
      <c r="K10" s="53">
        <f t="shared" si="1"/>
        <v>8</v>
      </c>
    </row>
    <row r="11" ht="15.75" customHeight="1">
      <c r="A11" s="54">
        <v>9.0</v>
      </c>
      <c r="B11" s="55">
        <v>12000.0</v>
      </c>
      <c r="C11" s="55">
        <v>0.0</v>
      </c>
      <c r="D11" s="55">
        <v>5600.0</v>
      </c>
      <c r="E11" s="55">
        <v>0.0</v>
      </c>
      <c r="F11" s="55">
        <v>0.0</v>
      </c>
      <c r="G11" s="55">
        <v>6400.0</v>
      </c>
      <c r="H11" s="56">
        <v>0.022800925925925926</v>
      </c>
      <c r="I11" s="57">
        <f t="shared" si="2"/>
        <v>88</v>
      </c>
      <c r="J11" s="57">
        <v>43.0</v>
      </c>
      <c r="K11" s="57">
        <f t="shared" si="1"/>
        <v>9</v>
      </c>
    </row>
    <row r="12" ht="15.75" customHeight="1">
      <c r="A12" s="50">
        <v>10.0</v>
      </c>
      <c r="B12" s="51">
        <v>18000.0</v>
      </c>
      <c r="C12" s="51">
        <v>0.0</v>
      </c>
      <c r="D12" s="51">
        <v>8400.0</v>
      </c>
      <c r="E12" s="51">
        <v>0.0</v>
      </c>
      <c r="F12" s="51">
        <v>0.0</v>
      </c>
      <c r="G12" s="51">
        <v>10000.0</v>
      </c>
      <c r="H12" s="52">
        <v>0.02962962962962963</v>
      </c>
      <c r="I12" s="53">
        <f t="shared" si="2"/>
        <v>111</v>
      </c>
      <c r="J12" s="53">
        <v>53.0</v>
      </c>
      <c r="K12" s="53">
        <f t="shared" si="1"/>
        <v>10</v>
      </c>
    </row>
    <row r="13" ht="15.75" customHeight="1">
      <c r="A13" s="54">
        <v>11.0</v>
      </c>
      <c r="B13" s="55">
        <v>24000.0</v>
      </c>
      <c r="C13" s="55">
        <v>0.0</v>
      </c>
      <c r="D13" s="55">
        <v>12000.0</v>
      </c>
      <c r="E13" s="55">
        <v>0.0</v>
      </c>
      <c r="F13" s="55">
        <v>0.0</v>
      </c>
      <c r="G13" s="55">
        <v>16000.0</v>
      </c>
      <c r="H13" s="56">
        <v>0.03854166666666667</v>
      </c>
      <c r="I13" s="57">
        <f t="shared" si="2"/>
        <v>140</v>
      </c>
      <c r="J13" s="57">
        <v>72.0</v>
      </c>
      <c r="K13" s="57">
        <f t="shared" si="1"/>
        <v>19</v>
      </c>
    </row>
    <row r="14" ht="15.75" customHeight="1">
      <c r="A14" s="50">
        <v>12.0</v>
      </c>
      <c r="B14" s="51">
        <v>42000.0</v>
      </c>
      <c r="C14" s="51">
        <v>0.0</v>
      </c>
      <c r="D14" s="51">
        <v>20000.0</v>
      </c>
      <c r="E14" s="51">
        <v>0.0</v>
      </c>
      <c r="F14" s="51">
        <v>0.0</v>
      </c>
      <c r="G14" s="51">
        <v>26000.0</v>
      </c>
      <c r="H14" s="52">
        <v>0.05</v>
      </c>
      <c r="I14" s="53">
        <f t="shared" si="2"/>
        <v>177</v>
      </c>
      <c r="J14" s="53">
        <v>99.0</v>
      </c>
      <c r="K14" s="53">
        <f t="shared" si="1"/>
        <v>27</v>
      </c>
    </row>
    <row r="15" ht="15.75" customHeight="1">
      <c r="A15" s="54">
        <v>13.0</v>
      </c>
      <c r="B15" s="55">
        <v>66000.0</v>
      </c>
      <c r="C15" s="55">
        <v>0.0</v>
      </c>
      <c r="D15" s="55">
        <v>28000.0</v>
      </c>
      <c r="E15" s="55">
        <v>0.0</v>
      </c>
      <c r="F15" s="55">
        <v>0.0</v>
      </c>
      <c r="G15" s="55">
        <v>36000.0</v>
      </c>
      <c r="H15" s="56">
        <v>0.0650462962962963</v>
      </c>
      <c r="I15" s="57">
        <f t="shared" si="2"/>
        <v>225</v>
      </c>
      <c r="J15" s="57">
        <v>135.0</v>
      </c>
      <c r="K15" s="57">
        <f t="shared" si="1"/>
        <v>36</v>
      </c>
    </row>
    <row r="16" ht="15.75" customHeight="1">
      <c r="A16" s="50">
        <v>14.0</v>
      </c>
      <c r="B16" s="51">
        <v>100000.0</v>
      </c>
      <c r="C16" s="51">
        <v>0.0</v>
      </c>
      <c r="D16" s="51">
        <v>42000.0</v>
      </c>
      <c r="E16" s="51">
        <v>0.0</v>
      </c>
      <c r="F16" s="51">
        <v>0.0</v>
      </c>
      <c r="G16" s="51">
        <v>50000.0</v>
      </c>
      <c r="H16" s="52">
        <v>0.08449074074074074</v>
      </c>
      <c r="I16" s="53">
        <f t="shared" si="2"/>
        <v>284</v>
      </c>
      <c r="J16" s="53">
        <v>184.0</v>
      </c>
      <c r="K16" s="53">
        <f t="shared" si="1"/>
        <v>49</v>
      </c>
    </row>
    <row r="17" ht="15.75" customHeight="1">
      <c r="A17" s="54">
        <v>15.0</v>
      </c>
      <c r="B17" s="55">
        <v>180000.0</v>
      </c>
      <c r="C17" s="55">
        <v>0.0</v>
      </c>
      <c r="D17" s="55">
        <v>64000.0</v>
      </c>
      <c r="E17" s="55">
        <v>0.0</v>
      </c>
      <c r="F17" s="55">
        <v>0.0</v>
      </c>
      <c r="G17" s="55">
        <v>66000.0</v>
      </c>
      <c r="H17" s="56">
        <v>0.11828703703703704</v>
      </c>
      <c r="I17" s="57">
        <f t="shared" si="2"/>
        <v>384</v>
      </c>
      <c r="J17" s="57">
        <v>249.0</v>
      </c>
      <c r="K17" s="57">
        <f t="shared" si="1"/>
        <v>65</v>
      </c>
    </row>
    <row r="18" ht="15.75" customHeight="1">
      <c r="A18" s="50">
        <v>16.0</v>
      </c>
      <c r="B18" s="51">
        <v>340000.0</v>
      </c>
      <c r="C18" s="51">
        <v>0.0</v>
      </c>
      <c r="D18" s="51">
        <v>94000.0</v>
      </c>
      <c r="E18" s="51">
        <v>0.0</v>
      </c>
      <c r="F18" s="51">
        <v>0.0</v>
      </c>
      <c r="G18" s="51">
        <v>96000.0</v>
      </c>
      <c r="H18" s="52">
        <v>0.165625</v>
      </c>
      <c r="I18" s="53">
        <f t="shared" si="2"/>
        <v>520</v>
      </c>
      <c r="J18" s="53">
        <v>334.0</v>
      </c>
      <c r="K18" s="53">
        <f t="shared" si="1"/>
        <v>85</v>
      </c>
    </row>
    <row r="19" ht="15.75" customHeight="1">
      <c r="A19" s="54">
        <v>17.0</v>
      </c>
      <c r="B19" s="55">
        <v>580000.0</v>
      </c>
      <c r="C19" s="55">
        <v>0.0</v>
      </c>
      <c r="D19" s="55">
        <v>140000.0</v>
      </c>
      <c r="E19" s="55">
        <v>0.0</v>
      </c>
      <c r="F19" s="55">
        <v>0.0</v>
      </c>
      <c r="G19" s="55">
        <v>140000.0</v>
      </c>
      <c r="H19" s="56">
        <v>0.2318287037037037</v>
      </c>
      <c r="I19" s="57">
        <f t="shared" si="2"/>
        <v>704</v>
      </c>
      <c r="J19" s="57">
        <v>458.0</v>
      </c>
      <c r="K19" s="57">
        <f t="shared" si="1"/>
        <v>124</v>
      </c>
    </row>
    <row r="20" ht="15.75" customHeight="1">
      <c r="A20" s="50">
        <v>18.0</v>
      </c>
      <c r="B20" s="51">
        <v>1000000.0</v>
      </c>
      <c r="C20" s="51">
        <v>0.0</v>
      </c>
      <c r="D20" s="51">
        <v>200000.0</v>
      </c>
      <c r="E20" s="51">
        <v>0.0</v>
      </c>
      <c r="F20" s="51">
        <v>0.0</v>
      </c>
      <c r="G20" s="51">
        <v>260000.0</v>
      </c>
      <c r="H20" s="52">
        <v>0.324537037037037</v>
      </c>
      <c r="I20" s="53">
        <f t="shared" si="2"/>
        <v>952</v>
      </c>
      <c r="J20" s="53">
        <v>634.0</v>
      </c>
      <c r="K20" s="53">
        <f t="shared" si="1"/>
        <v>176</v>
      </c>
    </row>
    <row r="21" ht="15.75" customHeight="1">
      <c r="A21" s="54">
        <v>19.0</v>
      </c>
      <c r="B21" s="55">
        <v>1600000.0</v>
      </c>
      <c r="C21" s="55">
        <v>0.0</v>
      </c>
      <c r="D21" s="55">
        <v>280000.0</v>
      </c>
      <c r="E21" s="55">
        <v>0.0</v>
      </c>
      <c r="F21" s="55">
        <v>0.0</v>
      </c>
      <c r="G21" s="55">
        <v>480000.0</v>
      </c>
      <c r="H21" s="56">
        <v>0.45439814814814816</v>
      </c>
      <c r="I21" s="57">
        <f t="shared" si="2"/>
        <v>1289</v>
      </c>
      <c r="J21" s="57">
        <v>874.0</v>
      </c>
      <c r="K21" s="57">
        <f t="shared" si="1"/>
        <v>240</v>
      </c>
    </row>
    <row r="22" ht="15.75" customHeight="1">
      <c r="A22" s="50">
        <v>20.0</v>
      </c>
      <c r="B22" s="51">
        <v>2400000.0</v>
      </c>
      <c r="C22" s="51">
        <v>0.0</v>
      </c>
      <c r="D22" s="51">
        <v>400000.0</v>
      </c>
      <c r="E22" s="51">
        <v>0.0</v>
      </c>
      <c r="F22" s="51">
        <v>0.0</v>
      </c>
      <c r="G22" s="51">
        <v>780000.0</v>
      </c>
      <c r="H22" s="52">
        <v>0.6361111111111111</v>
      </c>
      <c r="I22" s="53">
        <f t="shared" si="2"/>
        <v>1745</v>
      </c>
      <c r="J22" s="53">
        <v>1221.0</v>
      </c>
      <c r="K22" s="53">
        <f t="shared" si="1"/>
        <v>347</v>
      </c>
    </row>
    <row r="23" ht="15.75" customHeight="1">
      <c r="A23" s="54">
        <v>21.0</v>
      </c>
      <c r="B23" s="55">
        <v>3000000.0</v>
      </c>
      <c r="C23" s="55">
        <v>0.0</v>
      </c>
      <c r="D23" s="55">
        <v>540000.0</v>
      </c>
      <c r="E23" s="55">
        <v>0.0</v>
      </c>
      <c r="F23" s="55">
        <v>0.0</v>
      </c>
      <c r="G23" s="55">
        <v>1000000.0</v>
      </c>
      <c r="H23" s="56">
        <v>0.8268518518518518</v>
      </c>
      <c r="I23" s="57">
        <f t="shared" si="2"/>
        <v>2209</v>
      </c>
      <c r="J23" s="57">
        <v>1655.0</v>
      </c>
      <c r="K23" s="57">
        <f t="shared" si="1"/>
        <v>434</v>
      </c>
    </row>
    <row r="24" ht="15.75" customHeight="1">
      <c r="A24" s="50">
        <v>22.0</v>
      </c>
      <c r="B24" s="51">
        <v>4000000.0</v>
      </c>
      <c r="C24" s="51">
        <v>0.0</v>
      </c>
      <c r="D24" s="51">
        <v>700000.0</v>
      </c>
      <c r="E24" s="51">
        <v>0.0</v>
      </c>
      <c r="F24" s="51">
        <v>0.0</v>
      </c>
      <c r="G24" s="51">
        <v>1200000.0</v>
      </c>
      <c r="H24" s="52">
        <v>1.0748842592592593</v>
      </c>
      <c r="I24" s="53">
        <f t="shared" si="2"/>
        <v>2797</v>
      </c>
      <c r="J24" s="53">
        <v>2275.0</v>
      </c>
      <c r="K24" s="53">
        <f t="shared" si="1"/>
        <v>620</v>
      </c>
    </row>
    <row r="25" ht="15.75" customHeight="1">
      <c r="A25" s="54">
        <v>23.0</v>
      </c>
      <c r="B25" s="55">
        <v>4600000.0</v>
      </c>
      <c r="C25" s="55">
        <v>0.0</v>
      </c>
      <c r="D25" s="55">
        <v>880000.0</v>
      </c>
      <c r="E25" s="55">
        <v>0.0</v>
      </c>
      <c r="F25" s="55">
        <v>0.0</v>
      </c>
      <c r="G25" s="55">
        <v>1600000.0</v>
      </c>
      <c r="H25" s="56">
        <v>1.397337962962963</v>
      </c>
      <c r="I25" s="57">
        <f t="shared" si="2"/>
        <v>3542</v>
      </c>
      <c r="J25" s="57">
        <v>2976.0</v>
      </c>
      <c r="K25" s="57">
        <f t="shared" si="1"/>
        <v>701</v>
      </c>
    </row>
    <row r="26" ht="15.75" customHeight="1">
      <c r="A26" s="50">
        <v>24.0</v>
      </c>
      <c r="B26" s="51">
        <v>5000000.0</v>
      </c>
      <c r="C26" s="51">
        <v>0.0</v>
      </c>
      <c r="D26" s="51">
        <v>1000000.0</v>
      </c>
      <c r="E26" s="51">
        <v>0.0</v>
      </c>
      <c r="F26" s="51">
        <v>0.0</v>
      </c>
      <c r="G26" s="51">
        <v>1600000.0</v>
      </c>
      <c r="H26" s="52">
        <v>1.9563657407407407</v>
      </c>
      <c r="I26" s="53">
        <f t="shared" si="2"/>
        <v>4794</v>
      </c>
      <c r="J26" s="53">
        <v>4041.0</v>
      </c>
      <c r="K26" s="53">
        <f t="shared" si="1"/>
        <v>1065</v>
      </c>
    </row>
    <row r="27" ht="15.75" customHeight="1">
      <c r="A27" s="54">
        <v>25.0</v>
      </c>
      <c r="B27" s="55">
        <v>4800000.0</v>
      </c>
      <c r="C27" s="55">
        <v>0.0</v>
      </c>
      <c r="D27" s="55">
        <v>1200000.0</v>
      </c>
      <c r="E27" s="55">
        <v>0.0</v>
      </c>
      <c r="F27" s="55">
        <v>0.0</v>
      </c>
      <c r="G27" s="55">
        <v>2000000.0</v>
      </c>
      <c r="H27" s="56">
        <v>2.738773148148148</v>
      </c>
      <c r="I27" s="57">
        <f t="shared" si="2"/>
        <v>6489</v>
      </c>
      <c r="J27" s="57">
        <v>5600.0</v>
      </c>
      <c r="K27" s="57">
        <f t="shared" si="1"/>
        <v>1559</v>
      </c>
    </row>
    <row r="28" ht="15.75" customHeight="1">
      <c r="A28" s="27" t="s">
        <v>65</v>
      </c>
      <c r="B28" s="58">
        <f t="shared" ref="B28:I28" si="3">SUM(B2:B27)</f>
        <v>27787480</v>
      </c>
      <c r="C28" s="58">
        <f t="shared" si="3"/>
        <v>0</v>
      </c>
      <c r="D28" s="58">
        <f t="shared" si="3"/>
        <v>5623610</v>
      </c>
      <c r="E28" s="58">
        <f t="shared" si="3"/>
        <v>0</v>
      </c>
      <c r="F28" s="58">
        <f t="shared" si="3"/>
        <v>0</v>
      </c>
      <c r="G28" s="58">
        <f t="shared" si="3"/>
        <v>9375090</v>
      </c>
      <c r="H28" s="59">
        <f t="shared" si="3"/>
        <v>10.24888889</v>
      </c>
      <c r="I28" s="58">
        <f t="shared" si="3"/>
        <v>26595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95</v>
      </c>
      <c r="I1" s="2" t="s">
        <v>96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1400.0</v>
      </c>
      <c r="F3" s="55">
        <v>440.0</v>
      </c>
      <c r="G3" s="55">
        <v>0.0</v>
      </c>
      <c r="H3" s="56">
        <v>0.0</v>
      </c>
      <c r="I3" s="57">
        <v>0.0</v>
      </c>
      <c r="J3" s="57">
        <v>52.0</v>
      </c>
      <c r="K3" s="57">
        <f t="shared" ref="K3:K12" si="1">J3-J2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7000.0</v>
      </c>
      <c r="F4" s="51">
        <v>2000.0</v>
      </c>
      <c r="G4" s="51">
        <v>3200.0</v>
      </c>
      <c r="H4" s="52">
        <v>0.004166666666666667</v>
      </c>
      <c r="I4" s="53">
        <f t="shared" ref="I4:I12" si="2">ROUNDUP(2620.519149007*H4^(-0.1001302038)*H4,0)</f>
        <v>19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10000.0</v>
      </c>
      <c r="F5" s="55">
        <v>3200.0</v>
      </c>
      <c r="G5" s="55">
        <v>4600.0</v>
      </c>
      <c r="H5" s="56">
        <v>0.005439814814814815</v>
      </c>
      <c r="I5" s="57">
        <f t="shared" si="2"/>
        <v>25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16000.0</v>
      </c>
      <c r="F6" s="51">
        <v>4800.0</v>
      </c>
      <c r="G6" s="51">
        <v>7000.0</v>
      </c>
      <c r="H6" s="52">
        <v>0.008217592592592592</v>
      </c>
      <c r="I6" s="53">
        <f t="shared" si="2"/>
        <v>35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24000.0</v>
      </c>
      <c r="F7" s="55">
        <v>7200.0</v>
      </c>
      <c r="G7" s="55">
        <v>10000.0</v>
      </c>
      <c r="H7" s="56">
        <v>0.012268518518518519</v>
      </c>
      <c r="I7" s="57">
        <f t="shared" si="2"/>
        <v>50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34000.0</v>
      </c>
      <c r="F8" s="51">
        <v>10000.0</v>
      </c>
      <c r="G8" s="51">
        <v>16000.0</v>
      </c>
      <c r="H8" s="52">
        <v>0.024421296296296295</v>
      </c>
      <c r="I8" s="53">
        <f t="shared" si="2"/>
        <v>93</v>
      </c>
      <c r="J8" s="53">
        <v>86.0</v>
      </c>
      <c r="K8" s="53">
        <f t="shared" si="1"/>
        <v>22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48000.0</v>
      </c>
      <c r="F9" s="55">
        <v>14000.0</v>
      </c>
      <c r="G9" s="55">
        <v>26000.0</v>
      </c>
      <c r="H9" s="56">
        <v>0.04884259259259259</v>
      </c>
      <c r="I9" s="57">
        <f t="shared" si="2"/>
        <v>174</v>
      </c>
      <c r="J9" s="57">
        <v>120.0</v>
      </c>
      <c r="K9" s="57">
        <f t="shared" si="1"/>
        <v>34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68000.0</v>
      </c>
      <c r="F10" s="51">
        <v>20000.0</v>
      </c>
      <c r="G10" s="51">
        <v>44000.0</v>
      </c>
      <c r="H10" s="52">
        <v>0.09756944444444444</v>
      </c>
      <c r="I10" s="53">
        <f t="shared" si="2"/>
        <v>323</v>
      </c>
      <c r="J10" s="53">
        <v>168.0</v>
      </c>
      <c r="K10" s="53">
        <f t="shared" si="1"/>
        <v>48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92000.0</v>
      </c>
      <c r="F11" s="55">
        <v>28000.0</v>
      </c>
      <c r="G11" s="55">
        <v>76000.0</v>
      </c>
      <c r="H11" s="56">
        <v>0.13657407407407407</v>
      </c>
      <c r="I11" s="57">
        <f t="shared" si="2"/>
        <v>437</v>
      </c>
      <c r="J11" s="57">
        <v>243.0</v>
      </c>
      <c r="K11" s="57">
        <f t="shared" si="1"/>
        <v>75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140000.0</v>
      </c>
      <c r="F12" s="51">
        <v>40000.0</v>
      </c>
      <c r="G12" s="51">
        <v>90000.0</v>
      </c>
      <c r="H12" s="52">
        <v>0.17754629629629629</v>
      </c>
      <c r="I12" s="53">
        <f t="shared" si="2"/>
        <v>554</v>
      </c>
      <c r="J12" s="53">
        <v>338.0</v>
      </c>
      <c r="K12" s="53">
        <f t="shared" si="1"/>
        <v>95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440400</v>
      </c>
      <c r="F13" s="58">
        <f t="shared" si="3"/>
        <v>129640</v>
      </c>
      <c r="G13" s="58">
        <f t="shared" si="3"/>
        <v>277220</v>
      </c>
      <c r="H13" s="59">
        <f t="shared" si="3"/>
        <v>0.5150462963</v>
      </c>
      <c r="I13" s="58">
        <f t="shared" si="3"/>
        <v>1710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hidden="1" min="2" max="2" width="11.38"/>
    <col customWidth="1" min="3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66</v>
      </c>
      <c r="I1" s="2" t="s">
        <v>12</v>
      </c>
      <c r="J1" s="5" t="s">
        <v>13</v>
      </c>
      <c r="K1" s="5" t="s">
        <v>14</v>
      </c>
    </row>
    <row r="2" ht="15.75" customHeight="1">
      <c r="A2" s="37">
        <v>0.0</v>
      </c>
      <c r="B2" s="38">
        <v>0.0</v>
      </c>
      <c r="C2" s="38">
        <v>70.0</v>
      </c>
      <c r="D2" s="38">
        <v>0.0</v>
      </c>
      <c r="E2" s="38">
        <v>0.0</v>
      </c>
      <c r="F2" s="38">
        <v>0.0</v>
      </c>
      <c r="G2" s="38">
        <v>0.0</v>
      </c>
      <c r="H2" s="39">
        <v>0.0</v>
      </c>
      <c r="I2" s="40">
        <v>0.0</v>
      </c>
      <c r="J2" s="40">
        <v>0.0</v>
      </c>
      <c r="K2" s="40">
        <v>0.0</v>
      </c>
    </row>
    <row r="3" ht="15.75" customHeight="1">
      <c r="A3" s="41">
        <v>1.0</v>
      </c>
      <c r="B3" s="42">
        <v>0.0</v>
      </c>
      <c r="C3" s="42">
        <v>0.0</v>
      </c>
      <c r="D3" s="42">
        <v>100.0</v>
      </c>
      <c r="E3" s="42">
        <v>0.0</v>
      </c>
      <c r="F3" s="42">
        <v>0.0</v>
      </c>
      <c r="G3" s="42">
        <v>0.0</v>
      </c>
      <c r="H3" s="43">
        <v>0.0</v>
      </c>
      <c r="I3" s="44">
        <v>0.0</v>
      </c>
      <c r="J3" s="44">
        <v>3.0</v>
      </c>
      <c r="K3" s="41">
        <v>3.0</v>
      </c>
    </row>
    <row r="4" ht="15.75" customHeight="1">
      <c r="A4" s="37">
        <v>2.0</v>
      </c>
      <c r="B4" s="38">
        <v>0.0</v>
      </c>
      <c r="C4" s="38">
        <v>0.0</v>
      </c>
      <c r="D4" s="38">
        <v>0.0</v>
      </c>
      <c r="E4" s="38">
        <v>240.0</v>
      </c>
      <c r="F4" s="38">
        <v>0.0</v>
      </c>
      <c r="G4" s="38">
        <v>200.0</v>
      </c>
      <c r="H4" s="39">
        <v>9.259259259259259E-5</v>
      </c>
      <c r="I4" s="40">
        <f t="shared" ref="I4:I27" si="1">ROUNDUP(2620.519149007*H4^(-0.1001302038)*H4,0)</f>
        <v>1</v>
      </c>
      <c r="J4" s="40">
        <v>5.0</v>
      </c>
      <c r="K4" s="40">
        <f t="shared" ref="K4:K27" si="2">SUM(J4-J3)</f>
        <v>2</v>
      </c>
    </row>
    <row r="5" ht="15.75" customHeight="1">
      <c r="A5" s="41">
        <v>3.0</v>
      </c>
      <c r="B5" s="42">
        <v>0.0</v>
      </c>
      <c r="C5" s="42">
        <v>0.0</v>
      </c>
      <c r="D5" s="42">
        <v>0.0</v>
      </c>
      <c r="E5" s="42">
        <v>520.0</v>
      </c>
      <c r="F5" s="42">
        <v>0.0</v>
      </c>
      <c r="G5" s="42">
        <v>320.0</v>
      </c>
      <c r="H5" s="43">
        <v>9.25925925925926E-4</v>
      </c>
      <c r="I5" s="44">
        <f t="shared" si="1"/>
        <v>5</v>
      </c>
      <c r="J5" s="44">
        <v>7.0</v>
      </c>
      <c r="K5" s="44">
        <f t="shared" si="2"/>
        <v>2</v>
      </c>
    </row>
    <row r="6" ht="15.75" customHeight="1">
      <c r="A6" s="37">
        <v>4.0</v>
      </c>
      <c r="B6" s="38">
        <v>0.0</v>
      </c>
      <c r="C6" s="38">
        <v>0.0</v>
      </c>
      <c r="D6" s="38">
        <v>0.0</v>
      </c>
      <c r="E6" s="38">
        <v>1000.0</v>
      </c>
      <c r="F6" s="38">
        <v>0.0</v>
      </c>
      <c r="G6" s="38">
        <v>460.0</v>
      </c>
      <c r="H6" s="39">
        <v>0.001388888888888889</v>
      </c>
      <c r="I6" s="40">
        <f t="shared" si="1"/>
        <v>8</v>
      </c>
      <c r="J6" s="40">
        <v>9.0</v>
      </c>
      <c r="K6" s="40">
        <f t="shared" si="2"/>
        <v>2</v>
      </c>
    </row>
    <row r="7" ht="15.75" customHeight="1">
      <c r="A7" s="41">
        <v>5.0</v>
      </c>
      <c r="B7" s="42">
        <v>0.0</v>
      </c>
      <c r="C7" s="42">
        <v>0.0</v>
      </c>
      <c r="D7" s="42">
        <v>0.0</v>
      </c>
      <c r="E7" s="42">
        <v>2600.0</v>
      </c>
      <c r="F7" s="42">
        <v>0.0</v>
      </c>
      <c r="G7" s="42">
        <v>700.0</v>
      </c>
      <c r="H7" s="43">
        <v>0.0020833333333333333</v>
      </c>
      <c r="I7" s="44">
        <f t="shared" si="1"/>
        <v>11</v>
      </c>
      <c r="J7" s="44">
        <v>13.0</v>
      </c>
      <c r="K7" s="44">
        <f t="shared" si="2"/>
        <v>4</v>
      </c>
    </row>
    <row r="8" ht="15.75" customHeight="1">
      <c r="A8" s="37">
        <v>6.0</v>
      </c>
      <c r="B8" s="38">
        <v>0.0</v>
      </c>
      <c r="C8" s="38">
        <v>0.0</v>
      </c>
      <c r="D8" s="38">
        <v>0.0</v>
      </c>
      <c r="E8" s="38">
        <v>5400.0</v>
      </c>
      <c r="F8" s="38">
        <v>0.0</v>
      </c>
      <c r="G8" s="38">
        <v>1000.0</v>
      </c>
      <c r="H8" s="39">
        <v>0.004166666666666667</v>
      </c>
      <c r="I8" s="40">
        <f t="shared" si="1"/>
        <v>19</v>
      </c>
      <c r="J8" s="40">
        <v>19.0</v>
      </c>
      <c r="K8" s="40">
        <f t="shared" si="2"/>
        <v>6</v>
      </c>
    </row>
    <row r="9" ht="15.75" customHeight="1">
      <c r="A9" s="41">
        <v>7.0</v>
      </c>
      <c r="B9" s="42">
        <v>0.0</v>
      </c>
      <c r="C9" s="42">
        <v>0.0</v>
      </c>
      <c r="D9" s="42">
        <v>0.0</v>
      </c>
      <c r="E9" s="42">
        <v>7600.0</v>
      </c>
      <c r="F9" s="42">
        <v>0.0</v>
      </c>
      <c r="G9" s="42">
        <v>1600.0</v>
      </c>
      <c r="H9" s="43">
        <v>0.008217592592592592</v>
      </c>
      <c r="I9" s="44">
        <f t="shared" si="1"/>
        <v>35</v>
      </c>
      <c r="J9" s="44">
        <v>26.0</v>
      </c>
      <c r="K9" s="44">
        <f t="shared" si="2"/>
        <v>7</v>
      </c>
    </row>
    <row r="10" ht="15.75" customHeight="1">
      <c r="A10" s="37">
        <v>8.0</v>
      </c>
      <c r="B10" s="38">
        <v>0.0</v>
      </c>
      <c r="C10" s="38">
        <v>0.0</v>
      </c>
      <c r="D10" s="38">
        <v>0.0</v>
      </c>
      <c r="E10" s="38">
        <v>10000.0</v>
      </c>
      <c r="F10" s="38">
        <v>0.0</v>
      </c>
      <c r="G10" s="38">
        <v>3000.0</v>
      </c>
      <c r="H10" s="39">
        <v>0.016319444444444445</v>
      </c>
      <c r="I10" s="40">
        <f t="shared" si="1"/>
        <v>65</v>
      </c>
      <c r="J10" s="40">
        <v>34.0</v>
      </c>
      <c r="K10" s="40">
        <f t="shared" si="2"/>
        <v>8</v>
      </c>
    </row>
    <row r="11" ht="15.75" customHeight="1">
      <c r="A11" s="41">
        <v>9.0</v>
      </c>
      <c r="B11" s="42">
        <v>0.0</v>
      </c>
      <c r="C11" s="42">
        <v>0.0</v>
      </c>
      <c r="D11" s="42">
        <v>0.0</v>
      </c>
      <c r="E11" s="42">
        <v>16000.0</v>
      </c>
      <c r="F11" s="42">
        <v>0.0</v>
      </c>
      <c r="G11" s="42">
        <v>5000.0</v>
      </c>
      <c r="H11" s="43">
        <v>0.022800925925925926</v>
      </c>
      <c r="I11" s="44">
        <f t="shared" si="1"/>
        <v>88</v>
      </c>
      <c r="J11" s="44">
        <v>43.0</v>
      </c>
      <c r="K11" s="44">
        <f t="shared" si="2"/>
        <v>9</v>
      </c>
    </row>
    <row r="12" ht="15.75" customHeight="1">
      <c r="A12" s="37">
        <v>10.0</v>
      </c>
      <c r="B12" s="38">
        <v>0.0</v>
      </c>
      <c r="C12" s="38">
        <v>0.0</v>
      </c>
      <c r="D12" s="38">
        <v>0.0</v>
      </c>
      <c r="E12" s="38">
        <v>20000.0</v>
      </c>
      <c r="F12" s="38">
        <v>0.0</v>
      </c>
      <c r="G12" s="38">
        <v>8600.0</v>
      </c>
      <c r="H12" s="39">
        <v>0.02962962962962963</v>
      </c>
      <c r="I12" s="40">
        <f t="shared" si="1"/>
        <v>111</v>
      </c>
      <c r="J12" s="40">
        <v>53.0</v>
      </c>
      <c r="K12" s="40">
        <f t="shared" si="2"/>
        <v>10</v>
      </c>
    </row>
    <row r="13" ht="15.75" customHeight="1">
      <c r="A13" s="41">
        <v>11.0</v>
      </c>
      <c r="B13" s="42">
        <v>0.0</v>
      </c>
      <c r="C13" s="42">
        <v>0.0</v>
      </c>
      <c r="D13" s="42">
        <v>0.0</v>
      </c>
      <c r="E13" s="42">
        <v>28000.0</v>
      </c>
      <c r="F13" s="42">
        <v>0.0</v>
      </c>
      <c r="G13" s="42">
        <v>14000.0</v>
      </c>
      <c r="H13" s="43">
        <v>0.03854166666666667</v>
      </c>
      <c r="I13" s="44">
        <f t="shared" si="1"/>
        <v>140</v>
      </c>
      <c r="J13" s="44">
        <v>72.0</v>
      </c>
      <c r="K13" s="44">
        <f t="shared" si="2"/>
        <v>19</v>
      </c>
    </row>
    <row r="14" ht="15.75" customHeight="1">
      <c r="A14" s="37">
        <v>12.0</v>
      </c>
      <c r="B14" s="38">
        <v>0.0</v>
      </c>
      <c r="C14" s="38">
        <v>0.0</v>
      </c>
      <c r="D14" s="38">
        <v>0.0</v>
      </c>
      <c r="E14" s="38">
        <v>48000.0</v>
      </c>
      <c r="F14" s="38">
        <v>0.0</v>
      </c>
      <c r="G14" s="38">
        <v>20000.0</v>
      </c>
      <c r="H14" s="39">
        <v>0.05</v>
      </c>
      <c r="I14" s="40">
        <f t="shared" si="1"/>
        <v>177</v>
      </c>
      <c r="J14" s="40">
        <v>99.0</v>
      </c>
      <c r="K14" s="40">
        <f t="shared" si="2"/>
        <v>27</v>
      </c>
    </row>
    <row r="15" ht="15.75" customHeight="1">
      <c r="A15" s="41">
        <v>13.0</v>
      </c>
      <c r="B15" s="42">
        <v>0.0</v>
      </c>
      <c r="C15" s="42">
        <v>0.0</v>
      </c>
      <c r="D15" s="42">
        <v>0.0</v>
      </c>
      <c r="E15" s="42">
        <v>80000.0</v>
      </c>
      <c r="F15" s="42">
        <v>0.0</v>
      </c>
      <c r="G15" s="42">
        <v>30000.0</v>
      </c>
      <c r="H15" s="43">
        <v>0.0650462962962963</v>
      </c>
      <c r="I15" s="44">
        <f t="shared" si="1"/>
        <v>225</v>
      </c>
      <c r="J15" s="44">
        <v>135.0</v>
      </c>
      <c r="K15" s="44">
        <f t="shared" si="2"/>
        <v>36</v>
      </c>
    </row>
    <row r="16" ht="15.75" customHeight="1">
      <c r="A16" s="37">
        <v>14.0</v>
      </c>
      <c r="B16" s="38">
        <v>0.0</v>
      </c>
      <c r="C16" s="38">
        <v>0.0</v>
      </c>
      <c r="D16" s="38">
        <v>0.0</v>
      </c>
      <c r="E16" s="38">
        <v>140000.0</v>
      </c>
      <c r="F16" s="38">
        <v>0.0</v>
      </c>
      <c r="G16" s="38">
        <v>42000.0</v>
      </c>
      <c r="H16" s="45">
        <v>0.08449074074074074</v>
      </c>
      <c r="I16" s="40">
        <f t="shared" si="1"/>
        <v>284</v>
      </c>
      <c r="J16" s="40">
        <v>184.0</v>
      </c>
      <c r="K16" s="40">
        <f t="shared" si="2"/>
        <v>49</v>
      </c>
    </row>
    <row r="17" ht="15.75" customHeight="1">
      <c r="A17" s="41">
        <v>15.0</v>
      </c>
      <c r="B17" s="42">
        <v>0.0</v>
      </c>
      <c r="C17" s="42">
        <v>0.0</v>
      </c>
      <c r="D17" s="42">
        <v>0.0</v>
      </c>
      <c r="E17" s="42">
        <v>240000.0</v>
      </c>
      <c r="F17" s="42">
        <v>0.0</v>
      </c>
      <c r="G17" s="42">
        <v>56000.0</v>
      </c>
      <c r="H17" s="46">
        <v>0.11828703703703704</v>
      </c>
      <c r="I17" s="44">
        <f t="shared" si="1"/>
        <v>384</v>
      </c>
      <c r="J17" s="44">
        <v>249.0</v>
      </c>
      <c r="K17" s="44">
        <f t="shared" si="2"/>
        <v>65</v>
      </c>
    </row>
    <row r="18" ht="15.75" customHeight="1">
      <c r="A18" s="37">
        <v>16.0</v>
      </c>
      <c r="B18" s="38">
        <v>0.0</v>
      </c>
      <c r="C18" s="38">
        <v>0.0</v>
      </c>
      <c r="D18" s="38">
        <v>0.0</v>
      </c>
      <c r="E18" s="38">
        <v>400000.0</v>
      </c>
      <c r="F18" s="38">
        <v>0.0</v>
      </c>
      <c r="G18" s="38">
        <v>80000.0</v>
      </c>
      <c r="H18" s="45">
        <v>0.165625</v>
      </c>
      <c r="I18" s="40">
        <f t="shared" si="1"/>
        <v>520</v>
      </c>
      <c r="J18" s="40">
        <v>334.0</v>
      </c>
      <c r="K18" s="40">
        <f t="shared" si="2"/>
        <v>85</v>
      </c>
    </row>
    <row r="19" ht="15.75" customHeight="1">
      <c r="A19" s="41">
        <v>17.0</v>
      </c>
      <c r="B19" s="42">
        <v>0.0</v>
      </c>
      <c r="C19" s="42">
        <v>0.0</v>
      </c>
      <c r="D19" s="42">
        <v>0.0</v>
      </c>
      <c r="E19" s="42">
        <v>620000.0</v>
      </c>
      <c r="F19" s="42">
        <v>0.0</v>
      </c>
      <c r="G19" s="42">
        <v>120000.0</v>
      </c>
      <c r="H19" s="46">
        <v>0.2318287037037037</v>
      </c>
      <c r="I19" s="44">
        <f t="shared" si="1"/>
        <v>704</v>
      </c>
      <c r="J19" s="44">
        <v>458.0</v>
      </c>
      <c r="K19" s="44">
        <f t="shared" si="2"/>
        <v>124</v>
      </c>
    </row>
    <row r="20" ht="15.75" customHeight="1">
      <c r="A20" s="37">
        <v>18.0</v>
      </c>
      <c r="B20" s="38">
        <v>0.0</v>
      </c>
      <c r="C20" s="38">
        <v>0.0</v>
      </c>
      <c r="D20" s="38">
        <v>0.0</v>
      </c>
      <c r="E20" s="38">
        <v>1200000.0</v>
      </c>
      <c r="F20" s="38">
        <v>0.0</v>
      </c>
      <c r="G20" s="38">
        <v>220000.0</v>
      </c>
      <c r="H20" s="45">
        <v>0.324537037037037</v>
      </c>
      <c r="I20" s="40">
        <f t="shared" si="1"/>
        <v>952</v>
      </c>
      <c r="J20" s="40">
        <v>634.0</v>
      </c>
      <c r="K20" s="40">
        <f t="shared" si="2"/>
        <v>176</v>
      </c>
    </row>
    <row r="21" ht="15.75" customHeight="1">
      <c r="A21" s="41">
        <v>19.0</v>
      </c>
      <c r="B21" s="42">
        <v>0.0</v>
      </c>
      <c r="C21" s="42">
        <v>0.0</v>
      </c>
      <c r="D21" s="42">
        <v>0.0</v>
      </c>
      <c r="E21" s="42">
        <v>1400000.0</v>
      </c>
      <c r="F21" s="42">
        <v>0.0</v>
      </c>
      <c r="G21" s="42">
        <v>380000.0</v>
      </c>
      <c r="H21" s="46">
        <v>0.45439814814814816</v>
      </c>
      <c r="I21" s="44">
        <f t="shared" si="1"/>
        <v>1289</v>
      </c>
      <c r="J21" s="44">
        <v>874.0</v>
      </c>
      <c r="K21" s="44">
        <f t="shared" si="2"/>
        <v>240</v>
      </c>
    </row>
    <row r="22" ht="15.75" customHeight="1">
      <c r="A22" s="37">
        <v>20.0</v>
      </c>
      <c r="B22" s="38">
        <v>0.0</v>
      </c>
      <c r="C22" s="38">
        <v>0.0</v>
      </c>
      <c r="D22" s="38">
        <v>0.0</v>
      </c>
      <c r="E22" s="38">
        <v>1600000.0</v>
      </c>
      <c r="F22" s="38">
        <v>0.0</v>
      </c>
      <c r="G22" s="38">
        <v>660000.0</v>
      </c>
      <c r="H22" s="45">
        <v>0.6361111111111111</v>
      </c>
      <c r="I22" s="40">
        <f t="shared" si="1"/>
        <v>1745</v>
      </c>
      <c r="J22" s="40">
        <v>1221.0</v>
      </c>
      <c r="K22" s="40">
        <f t="shared" si="2"/>
        <v>347</v>
      </c>
    </row>
    <row r="23" ht="15.75" customHeight="1">
      <c r="A23" s="41">
        <v>21.0</v>
      </c>
      <c r="B23" s="42">
        <v>0.0</v>
      </c>
      <c r="C23" s="42">
        <v>0.0</v>
      </c>
      <c r="D23" s="42">
        <v>0.0</v>
      </c>
      <c r="E23" s="42">
        <v>2200000.0</v>
      </c>
      <c r="F23" s="42">
        <v>0.0</v>
      </c>
      <c r="G23" s="42">
        <v>840000.0</v>
      </c>
      <c r="H23" s="46">
        <v>0.8268518518518518</v>
      </c>
      <c r="I23" s="44">
        <f t="shared" si="1"/>
        <v>2209</v>
      </c>
      <c r="J23" s="44">
        <v>1655.0</v>
      </c>
      <c r="K23" s="44">
        <f t="shared" si="2"/>
        <v>434</v>
      </c>
    </row>
    <row r="24" ht="15.75" customHeight="1">
      <c r="A24" s="37">
        <v>22.0</v>
      </c>
      <c r="B24" s="38">
        <v>0.0</v>
      </c>
      <c r="C24" s="38">
        <v>0.0</v>
      </c>
      <c r="D24" s="38">
        <v>0.0</v>
      </c>
      <c r="E24" s="38">
        <v>3000000.0</v>
      </c>
      <c r="F24" s="38">
        <v>0.0</v>
      </c>
      <c r="G24" s="38">
        <v>1000000.0</v>
      </c>
      <c r="H24" s="45">
        <v>1.0748842592592593</v>
      </c>
      <c r="I24" s="40">
        <f t="shared" si="1"/>
        <v>2797</v>
      </c>
      <c r="J24" s="40">
        <v>2275.0</v>
      </c>
      <c r="K24" s="40">
        <f t="shared" si="2"/>
        <v>620</v>
      </c>
    </row>
    <row r="25" ht="15.75" customHeight="1">
      <c r="A25" s="41">
        <v>23.0</v>
      </c>
      <c r="B25" s="42">
        <v>0.0</v>
      </c>
      <c r="C25" s="42">
        <v>0.0</v>
      </c>
      <c r="D25" s="42">
        <v>0.0</v>
      </c>
      <c r="E25" s="42">
        <v>3600000.0</v>
      </c>
      <c r="F25" s="42">
        <v>0.0</v>
      </c>
      <c r="G25" s="42">
        <v>1200000.0</v>
      </c>
      <c r="H25" s="46">
        <v>1.397337962962963</v>
      </c>
      <c r="I25" s="44">
        <f t="shared" si="1"/>
        <v>3542</v>
      </c>
      <c r="J25" s="44">
        <v>2976.0</v>
      </c>
      <c r="K25" s="44">
        <f t="shared" si="2"/>
        <v>701</v>
      </c>
    </row>
    <row r="26" ht="15.75" customHeight="1">
      <c r="A26" s="37">
        <v>24.0</v>
      </c>
      <c r="B26" s="38">
        <v>0.0</v>
      </c>
      <c r="C26" s="38">
        <v>0.0</v>
      </c>
      <c r="D26" s="38">
        <v>0.0</v>
      </c>
      <c r="E26" s="38">
        <v>4000000.0</v>
      </c>
      <c r="F26" s="38">
        <v>0.0</v>
      </c>
      <c r="G26" s="38">
        <v>1600000.0</v>
      </c>
      <c r="H26" s="45">
        <v>1.9563657407407407</v>
      </c>
      <c r="I26" s="40">
        <f t="shared" si="1"/>
        <v>4794</v>
      </c>
      <c r="J26" s="40">
        <v>4041.0</v>
      </c>
      <c r="K26" s="40">
        <f t="shared" si="2"/>
        <v>1065</v>
      </c>
    </row>
    <row r="27" ht="15.75" customHeight="1">
      <c r="A27" s="41">
        <v>25.0</v>
      </c>
      <c r="B27" s="42">
        <v>0.0</v>
      </c>
      <c r="C27" s="42">
        <v>0.0</v>
      </c>
      <c r="D27" s="42">
        <v>0.0</v>
      </c>
      <c r="E27" s="42">
        <v>4000000.0</v>
      </c>
      <c r="F27" s="42">
        <v>0.0</v>
      </c>
      <c r="G27" s="42">
        <v>1600000.0</v>
      </c>
      <c r="H27" s="46">
        <v>2.738773148148148</v>
      </c>
      <c r="I27" s="44">
        <f t="shared" si="1"/>
        <v>6489</v>
      </c>
      <c r="J27" s="44">
        <v>5600.0</v>
      </c>
      <c r="K27" s="44">
        <f t="shared" si="2"/>
        <v>1559</v>
      </c>
    </row>
    <row r="28" ht="15.75" customHeight="1">
      <c r="A28" s="47" t="s">
        <v>65</v>
      </c>
      <c r="B28" s="48">
        <f t="shared" ref="B28:I28" si="3">SUM(B2:B27)</f>
        <v>0</v>
      </c>
      <c r="C28" s="48">
        <f t="shared" si="3"/>
        <v>70</v>
      </c>
      <c r="D28" s="48">
        <f t="shared" si="3"/>
        <v>100</v>
      </c>
      <c r="E28" s="48">
        <f t="shared" si="3"/>
        <v>22619360</v>
      </c>
      <c r="F28" s="48">
        <f t="shared" si="3"/>
        <v>0</v>
      </c>
      <c r="G28" s="48">
        <f t="shared" si="3"/>
        <v>7882880</v>
      </c>
      <c r="H28" s="49">
        <f t="shared" si="3"/>
        <v>10.2487037</v>
      </c>
      <c r="I28" s="48">
        <f t="shared" si="3"/>
        <v>26594</v>
      </c>
      <c r="J28" s="47"/>
      <c r="K28" s="4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4" width="11.38"/>
    <col customWidth="1" min="5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97</v>
      </c>
      <c r="I1" s="2" t="s">
        <v>98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220000.0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420000.0</v>
      </c>
      <c r="D3" s="55">
        <v>0.0</v>
      </c>
      <c r="E3" s="55">
        <v>100000.0</v>
      </c>
      <c r="F3" s="55">
        <v>0.0</v>
      </c>
      <c r="G3" s="55">
        <v>0.0</v>
      </c>
      <c r="H3" s="56">
        <v>0.0</v>
      </c>
      <c r="I3" s="57">
        <v>0.0</v>
      </c>
      <c r="J3" s="57">
        <v>161.0</v>
      </c>
      <c r="K3" s="57">
        <f t="shared" ref="K3:K12" si="1">J3-J2</f>
        <v>161</v>
      </c>
    </row>
    <row r="4" ht="15.75" customHeight="1">
      <c r="A4" s="50">
        <v>2.0</v>
      </c>
      <c r="B4" s="51">
        <v>0.0</v>
      </c>
      <c r="C4" s="51">
        <v>660000.0</v>
      </c>
      <c r="D4" s="51">
        <v>0.0</v>
      </c>
      <c r="E4" s="51">
        <v>180000.0</v>
      </c>
      <c r="F4" s="51">
        <v>0.0</v>
      </c>
      <c r="G4" s="51">
        <v>300000.0</v>
      </c>
      <c r="H4" s="52">
        <v>0.38991898148148146</v>
      </c>
      <c r="I4" s="53">
        <f t="shared" ref="I4:I12" si="2">ROUNDUP(2620.519149007*H4^(-0.1001302038)*H4,0)</f>
        <v>1123</v>
      </c>
      <c r="J4" s="53">
        <v>210.0</v>
      </c>
      <c r="K4" s="53">
        <f t="shared" si="1"/>
        <v>49</v>
      </c>
    </row>
    <row r="5" ht="15.75" customHeight="1">
      <c r="A5" s="54">
        <v>3.0</v>
      </c>
      <c r="B5" s="55">
        <v>0.0</v>
      </c>
      <c r="C5" s="55">
        <v>1000000.0</v>
      </c>
      <c r="D5" s="55">
        <v>0.0</v>
      </c>
      <c r="E5" s="55">
        <v>280000.0</v>
      </c>
      <c r="F5" s="55">
        <v>0.0</v>
      </c>
      <c r="G5" s="55">
        <v>420000.0</v>
      </c>
      <c r="H5" s="56">
        <v>0.5068171296296297</v>
      </c>
      <c r="I5" s="57">
        <f t="shared" si="2"/>
        <v>1422</v>
      </c>
      <c r="J5" s="57">
        <v>276.0</v>
      </c>
      <c r="K5" s="57">
        <f t="shared" si="1"/>
        <v>66</v>
      </c>
    </row>
    <row r="6" ht="15.75" customHeight="1">
      <c r="A6" s="50">
        <v>4.0</v>
      </c>
      <c r="B6" s="51">
        <v>0.0</v>
      </c>
      <c r="C6" s="51">
        <v>1800000.0</v>
      </c>
      <c r="D6" s="51">
        <v>0.0</v>
      </c>
      <c r="E6" s="51">
        <v>500000.0</v>
      </c>
      <c r="F6" s="51">
        <v>0.0</v>
      </c>
      <c r="G6" s="51">
        <v>560000.0</v>
      </c>
      <c r="H6" s="52">
        <v>0.7096064814814815</v>
      </c>
      <c r="I6" s="53">
        <f t="shared" si="2"/>
        <v>1925</v>
      </c>
      <c r="J6" s="53">
        <v>389.0</v>
      </c>
      <c r="K6" s="53">
        <f t="shared" si="1"/>
        <v>113</v>
      </c>
    </row>
    <row r="7" ht="15.75" customHeight="1">
      <c r="A7" s="54">
        <v>5.0</v>
      </c>
      <c r="B7" s="55">
        <v>0.0</v>
      </c>
      <c r="C7" s="55">
        <v>3200000.0</v>
      </c>
      <c r="D7" s="55">
        <v>0.0</v>
      </c>
      <c r="E7" s="55">
        <v>880000.0</v>
      </c>
      <c r="F7" s="55">
        <v>0.0</v>
      </c>
      <c r="G7" s="55">
        <v>780000.0</v>
      </c>
      <c r="H7" s="56">
        <v>0.9934027777777777</v>
      </c>
      <c r="I7" s="57">
        <f t="shared" si="2"/>
        <v>2605</v>
      </c>
      <c r="J7" s="57">
        <v>532.0</v>
      </c>
      <c r="K7" s="57">
        <f t="shared" si="1"/>
        <v>143</v>
      </c>
    </row>
    <row r="8" ht="15.75" customHeight="1">
      <c r="A8" s="50">
        <v>6.0</v>
      </c>
      <c r="B8" s="51">
        <v>0.0</v>
      </c>
      <c r="C8" s="51">
        <v>5800000.0</v>
      </c>
      <c r="D8" s="51">
        <v>0.0</v>
      </c>
      <c r="E8" s="51">
        <v>1600000.0</v>
      </c>
      <c r="F8" s="51">
        <v>0.0</v>
      </c>
      <c r="G8" s="51">
        <v>1200000.0</v>
      </c>
      <c r="H8" s="52">
        <v>1.3907407407407408</v>
      </c>
      <c r="I8" s="53">
        <f t="shared" si="2"/>
        <v>3527</v>
      </c>
      <c r="J8" s="53">
        <v>746.0</v>
      </c>
      <c r="K8" s="53">
        <f t="shared" si="1"/>
        <v>214</v>
      </c>
    </row>
    <row r="9" ht="15.75" customHeight="1">
      <c r="A9" s="54">
        <v>7.0</v>
      </c>
      <c r="B9" s="55">
        <v>0.0</v>
      </c>
      <c r="C9" s="55">
        <v>1.0E7</v>
      </c>
      <c r="D9" s="55">
        <v>0.0</v>
      </c>
      <c r="E9" s="55">
        <v>2600000.0</v>
      </c>
      <c r="F9" s="55">
        <v>0.0</v>
      </c>
      <c r="G9" s="55">
        <v>2200000.0</v>
      </c>
      <c r="H9" s="56">
        <v>1.9469907407407407</v>
      </c>
      <c r="I9" s="57">
        <f t="shared" si="2"/>
        <v>4773</v>
      </c>
      <c r="J9" s="57">
        <v>1063.0</v>
      </c>
      <c r="K9" s="57">
        <f t="shared" si="1"/>
        <v>317</v>
      </c>
    </row>
    <row r="10" ht="15.75" customHeight="1">
      <c r="A10" s="50">
        <v>8.0</v>
      </c>
      <c r="B10" s="51">
        <v>0.0</v>
      </c>
      <c r="C10" s="51">
        <v>1.8E7</v>
      </c>
      <c r="D10" s="51">
        <v>0.0</v>
      </c>
      <c r="E10" s="51">
        <v>4600000.0</v>
      </c>
      <c r="F10" s="51">
        <v>0.0</v>
      </c>
      <c r="G10" s="51">
        <v>3800000.0</v>
      </c>
      <c r="H10" s="52">
        <v>2.725810185185185</v>
      </c>
      <c r="I10" s="53">
        <f t="shared" si="2"/>
        <v>6461</v>
      </c>
      <c r="J10" s="53">
        <v>1488.0</v>
      </c>
      <c r="K10" s="53">
        <f t="shared" si="1"/>
        <v>425</v>
      </c>
    </row>
    <row r="11" ht="15.75" customHeight="1">
      <c r="A11" s="54">
        <v>9.0</v>
      </c>
      <c r="B11" s="55">
        <v>0.0</v>
      </c>
      <c r="C11" s="55">
        <v>3.0E7</v>
      </c>
      <c r="D11" s="55">
        <v>0.0</v>
      </c>
      <c r="E11" s="55">
        <v>8400000.0</v>
      </c>
      <c r="F11" s="55">
        <v>0.0</v>
      </c>
      <c r="G11" s="55">
        <v>6600000.0</v>
      </c>
      <c r="H11" s="56">
        <v>3.816087962962963</v>
      </c>
      <c r="I11" s="57">
        <f t="shared" si="2"/>
        <v>8746</v>
      </c>
      <c r="J11" s="57">
        <v>2037.0</v>
      </c>
      <c r="K11" s="57">
        <f t="shared" si="1"/>
        <v>549</v>
      </c>
    </row>
    <row r="12" ht="15.75" customHeight="1">
      <c r="A12" s="50">
        <v>10.0</v>
      </c>
      <c r="B12" s="51">
        <v>0.0</v>
      </c>
      <c r="C12" s="51">
        <v>4.8E7</v>
      </c>
      <c r="D12" s="51">
        <v>0.0</v>
      </c>
      <c r="E12" s="51">
        <v>1.2E7</v>
      </c>
      <c r="F12" s="51">
        <v>0.0</v>
      </c>
      <c r="G12" s="51">
        <v>8600000.0</v>
      </c>
      <c r="H12" s="52">
        <v>4.96099537037037</v>
      </c>
      <c r="I12" s="53">
        <f t="shared" si="2"/>
        <v>11075</v>
      </c>
      <c r="J12" s="53">
        <v>2693.0</v>
      </c>
      <c r="K12" s="53">
        <f t="shared" si="1"/>
        <v>656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118880000</v>
      </c>
      <c r="D13" s="58">
        <f t="shared" si="3"/>
        <v>0</v>
      </c>
      <c r="E13" s="58">
        <f t="shared" si="3"/>
        <v>31140000</v>
      </c>
      <c r="F13" s="58">
        <f t="shared" si="3"/>
        <v>0</v>
      </c>
      <c r="G13" s="58">
        <f t="shared" si="3"/>
        <v>24680000</v>
      </c>
      <c r="H13" s="59">
        <f t="shared" si="3"/>
        <v>17.44037037</v>
      </c>
      <c r="I13" s="58">
        <f t="shared" si="3"/>
        <v>41657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4" width="11.38"/>
    <col customWidth="1" min="5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99</v>
      </c>
      <c r="I1" s="2" t="s">
        <v>100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3800000.0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1.6E7</v>
      </c>
      <c r="D3" s="55">
        <v>0.0</v>
      </c>
      <c r="E3" s="55">
        <v>4200000.0</v>
      </c>
      <c r="F3" s="55">
        <v>0.0</v>
      </c>
      <c r="G3" s="55">
        <v>0.0</v>
      </c>
      <c r="H3" s="56">
        <v>0.0</v>
      </c>
      <c r="I3" s="57">
        <v>0.0</v>
      </c>
      <c r="J3" s="57">
        <v>1480.0</v>
      </c>
      <c r="K3" s="57">
        <f t="shared" ref="K3:K12" si="1">J3-J2</f>
        <v>1480</v>
      </c>
    </row>
    <row r="4" ht="15.75" customHeight="1">
      <c r="A4" s="50">
        <v>2.0</v>
      </c>
      <c r="B4" s="51">
        <v>0.0</v>
      </c>
      <c r="C4" s="51">
        <v>2.6E7</v>
      </c>
      <c r="D4" s="51">
        <v>0.0</v>
      </c>
      <c r="E4" s="51">
        <v>7000000.0</v>
      </c>
      <c r="F4" s="51">
        <v>0.0</v>
      </c>
      <c r="G4" s="51">
        <v>6400000.0</v>
      </c>
      <c r="H4" s="52">
        <v>3.816087962962963</v>
      </c>
      <c r="I4" s="53">
        <f t="shared" ref="I4:I12" si="2">ROUNDUP(2620.519149007*H4^(-0.1001302038)*H4,0)</f>
        <v>8746</v>
      </c>
      <c r="J4" s="53">
        <v>2038.0</v>
      </c>
      <c r="K4" s="53">
        <f t="shared" si="1"/>
        <v>558</v>
      </c>
    </row>
    <row r="5" ht="15.75" customHeight="1">
      <c r="A5" s="54">
        <v>3.0</v>
      </c>
      <c r="B5" s="55">
        <v>0.0</v>
      </c>
      <c r="C5" s="55">
        <v>4.2E7</v>
      </c>
      <c r="D5" s="55">
        <v>0.0</v>
      </c>
      <c r="E5" s="55">
        <v>1.0E7</v>
      </c>
      <c r="F5" s="55">
        <v>0.0</v>
      </c>
      <c r="G5" s="55">
        <v>8200000.0</v>
      </c>
      <c r="H5" s="56">
        <v>4.96099537037037</v>
      </c>
      <c r="I5" s="57">
        <f t="shared" si="2"/>
        <v>11075</v>
      </c>
      <c r="J5" s="57">
        <v>2662.0</v>
      </c>
      <c r="K5" s="57">
        <f t="shared" si="1"/>
        <v>624</v>
      </c>
    </row>
    <row r="6" ht="15.75" customHeight="1">
      <c r="A6" s="50">
        <v>4.0</v>
      </c>
      <c r="B6" s="51">
        <v>0.0</v>
      </c>
      <c r="C6" s="51">
        <v>6.4E7</v>
      </c>
      <c r="D6" s="51">
        <v>0.0</v>
      </c>
      <c r="E6" s="51">
        <v>1.6E7</v>
      </c>
      <c r="F6" s="51">
        <v>0.0</v>
      </c>
      <c r="G6" s="51">
        <v>1.0E7</v>
      </c>
      <c r="H6" s="52">
        <v>6.449189814814815</v>
      </c>
      <c r="I6" s="53">
        <f t="shared" si="2"/>
        <v>14023</v>
      </c>
      <c r="J6" s="53">
        <v>3460.0</v>
      </c>
      <c r="K6" s="53">
        <f t="shared" si="1"/>
        <v>798</v>
      </c>
    </row>
    <row r="7" ht="15.75" customHeight="1">
      <c r="A7" s="54">
        <v>5.0</v>
      </c>
      <c r="B7" s="55">
        <v>0.0</v>
      </c>
      <c r="C7" s="55">
        <v>8.6E7</v>
      </c>
      <c r="D7" s="55">
        <v>0.0</v>
      </c>
      <c r="E7" s="55">
        <v>2.2E7</v>
      </c>
      <c r="F7" s="55">
        <v>0.0</v>
      </c>
      <c r="G7" s="55">
        <v>1.2E7</v>
      </c>
      <c r="H7" s="56">
        <v>8.384027777777778</v>
      </c>
      <c r="I7" s="57">
        <f t="shared" si="2"/>
        <v>17758</v>
      </c>
      <c r="J7" s="57">
        <v>4578.0</v>
      </c>
      <c r="K7" s="57">
        <f t="shared" si="1"/>
        <v>1118</v>
      </c>
    </row>
    <row r="8" ht="15.75" customHeight="1">
      <c r="A8" s="50">
        <v>6.0</v>
      </c>
      <c r="B8" s="51">
        <v>0.0</v>
      </c>
      <c r="C8" s="51">
        <v>1.0E8</v>
      </c>
      <c r="D8" s="51">
        <v>0.0</v>
      </c>
      <c r="E8" s="51">
        <v>3.0E7</v>
      </c>
      <c r="F8" s="51">
        <v>0.0</v>
      </c>
      <c r="G8" s="51">
        <v>1.4E7</v>
      </c>
      <c r="H8" s="52">
        <v>11.737615740740742</v>
      </c>
      <c r="I8" s="53">
        <f t="shared" si="2"/>
        <v>24037</v>
      </c>
      <c r="J8" s="53">
        <v>6387.0</v>
      </c>
      <c r="K8" s="53">
        <f t="shared" si="1"/>
        <v>1809</v>
      </c>
    </row>
    <row r="9" ht="15.75" customHeight="1">
      <c r="A9" s="54">
        <v>7.0</v>
      </c>
      <c r="B9" s="55">
        <v>0.0</v>
      </c>
      <c r="C9" s="55">
        <v>1.4E8</v>
      </c>
      <c r="D9" s="55">
        <v>0.0</v>
      </c>
      <c r="E9" s="55">
        <v>3.6E7</v>
      </c>
      <c r="F9" s="55">
        <v>0.0</v>
      </c>
      <c r="G9" s="55">
        <v>1.6E7</v>
      </c>
      <c r="H9" s="56">
        <v>16.43252314814815</v>
      </c>
      <c r="I9" s="57">
        <f t="shared" si="2"/>
        <v>32536</v>
      </c>
      <c r="J9" s="57">
        <v>8942.0</v>
      </c>
      <c r="K9" s="57">
        <f t="shared" si="1"/>
        <v>2555</v>
      </c>
    </row>
    <row r="10" ht="15.75" customHeight="1">
      <c r="A10" s="50">
        <v>8.0</v>
      </c>
      <c r="B10" s="51">
        <v>0.0</v>
      </c>
      <c r="C10" s="51">
        <v>1.6E8</v>
      </c>
      <c r="D10" s="51">
        <v>0.0</v>
      </c>
      <c r="E10" s="51">
        <v>4.2E7</v>
      </c>
      <c r="F10" s="51">
        <v>0.0</v>
      </c>
      <c r="G10" s="51">
        <v>2.0E7</v>
      </c>
      <c r="H10" s="52">
        <v>23.005555555555556</v>
      </c>
      <c r="I10" s="53">
        <f t="shared" si="2"/>
        <v>44042</v>
      </c>
      <c r="J10" s="53">
        <v>12514.0</v>
      </c>
      <c r="K10" s="53">
        <f t="shared" si="1"/>
        <v>3572</v>
      </c>
    </row>
    <row r="11" ht="15.75" customHeight="1">
      <c r="A11" s="54">
        <v>9.0</v>
      </c>
      <c r="B11" s="55">
        <v>0.0</v>
      </c>
      <c r="C11" s="55">
        <v>1.6E8</v>
      </c>
      <c r="D11" s="55">
        <v>0.0</v>
      </c>
      <c r="E11" s="55">
        <v>4.6E7</v>
      </c>
      <c r="F11" s="55">
        <v>0.0</v>
      </c>
      <c r="G11" s="55">
        <v>2.4E7</v>
      </c>
      <c r="H11" s="56">
        <v>32.207754629629626</v>
      </c>
      <c r="I11" s="57">
        <f t="shared" si="2"/>
        <v>59615</v>
      </c>
      <c r="J11" s="57">
        <v>17255.0</v>
      </c>
      <c r="K11" s="57">
        <f t="shared" si="1"/>
        <v>4741</v>
      </c>
    </row>
    <row r="12" ht="15.75" customHeight="1">
      <c r="A12" s="50">
        <v>10.0</v>
      </c>
      <c r="B12" s="51">
        <v>0.0</v>
      </c>
      <c r="C12" s="51">
        <v>1.8E8</v>
      </c>
      <c r="D12" s="51">
        <v>0.0</v>
      </c>
      <c r="E12" s="51">
        <v>4.8E7</v>
      </c>
      <c r="F12" s="51">
        <v>0.0</v>
      </c>
      <c r="G12" s="51">
        <v>2.6E7</v>
      </c>
      <c r="H12" s="52">
        <v>45.09085648148148</v>
      </c>
      <c r="I12" s="53">
        <f t="shared" si="2"/>
        <v>80696</v>
      </c>
      <c r="J12" s="53">
        <v>24495.0</v>
      </c>
      <c r="K12" s="53">
        <f t="shared" si="1"/>
        <v>7240</v>
      </c>
    </row>
    <row r="13" ht="15.75" customHeight="1">
      <c r="A13" s="27" t="s">
        <v>65</v>
      </c>
      <c r="B13" s="58">
        <f>SUM(B1:B12)</f>
        <v>0</v>
      </c>
      <c r="C13" s="58">
        <f t="shared" ref="C13:I13" si="3">SUM(C2:C12)</f>
        <v>974000000</v>
      </c>
      <c r="D13" s="58">
        <f t="shared" si="3"/>
        <v>0</v>
      </c>
      <c r="E13" s="58">
        <f t="shared" si="3"/>
        <v>261200000</v>
      </c>
      <c r="F13" s="58">
        <f t="shared" si="3"/>
        <v>0</v>
      </c>
      <c r="G13" s="58">
        <f t="shared" si="3"/>
        <v>140400000</v>
      </c>
      <c r="H13" s="59">
        <f t="shared" si="3"/>
        <v>152.0846065</v>
      </c>
      <c r="I13" s="58">
        <f t="shared" si="3"/>
        <v>292528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5" width="11.38"/>
    <col customWidth="1" min="6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101</v>
      </c>
      <c r="I1" s="2" t="s">
        <v>102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50.0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120.0</v>
      </c>
      <c r="D3" s="55">
        <v>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3.0</v>
      </c>
      <c r="K3" s="57">
        <v>3.0</v>
      </c>
    </row>
    <row r="4" ht="15.75" customHeight="1">
      <c r="A4" s="50">
        <v>2.0</v>
      </c>
      <c r="B4" s="51">
        <v>0.0</v>
      </c>
      <c r="C4" s="51">
        <v>220.0</v>
      </c>
      <c r="D4" s="51">
        <v>0.0</v>
      </c>
      <c r="E4" s="51">
        <v>0.0</v>
      </c>
      <c r="F4" s="51">
        <v>0.0</v>
      </c>
      <c r="G4" s="51">
        <v>220.0</v>
      </c>
      <c r="H4" s="63">
        <v>9.259259259259259E-5</v>
      </c>
      <c r="I4" s="53">
        <f t="shared" ref="I4:I27" si="1">2620.519149007*H4^(-0.1001302038)*H4</f>
        <v>0.6149377079</v>
      </c>
      <c r="J4" s="53">
        <v>5.0</v>
      </c>
      <c r="K4" s="53">
        <f t="shared" ref="K4:K27" si="2">SUM(J4-J3)</f>
        <v>2</v>
      </c>
    </row>
    <row r="5" ht="15.75" customHeight="1">
      <c r="A5" s="54">
        <v>3.0</v>
      </c>
      <c r="B5" s="55">
        <v>0.0</v>
      </c>
      <c r="C5" s="55">
        <v>500.0</v>
      </c>
      <c r="D5" s="55">
        <v>0.0</v>
      </c>
      <c r="E5" s="55">
        <v>0.0</v>
      </c>
      <c r="F5" s="55">
        <v>0.0</v>
      </c>
      <c r="G5" s="55">
        <v>340.0</v>
      </c>
      <c r="H5" s="62">
        <v>9.25925925925926E-4</v>
      </c>
      <c r="I5" s="57">
        <f t="shared" si="1"/>
        <v>4.883159623</v>
      </c>
      <c r="J5" s="57">
        <v>7.0</v>
      </c>
      <c r="K5" s="57">
        <f t="shared" si="2"/>
        <v>2</v>
      </c>
    </row>
    <row r="6" ht="15.75" customHeight="1">
      <c r="A6" s="50">
        <v>4.0</v>
      </c>
      <c r="B6" s="51">
        <v>0.0</v>
      </c>
      <c r="C6" s="51">
        <v>760.0</v>
      </c>
      <c r="D6" s="51">
        <v>0.0</v>
      </c>
      <c r="E6" s="51">
        <v>0.0</v>
      </c>
      <c r="F6" s="51">
        <v>380.0</v>
      </c>
      <c r="G6" s="51">
        <v>500.0</v>
      </c>
      <c r="H6" s="63">
        <v>0.001388888888888889</v>
      </c>
      <c r="I6" s="53">
        <f t="shared" si="1"/>
        <v>7.033315936</v>
      </c>
      <c r="J6" s="53">
        <v>9.0</v>
      </c>
      <c r="K6" s="53">
        <f t="shared" si="2"/>
        <v>2</v>
      </c>
    </row>
    <row r="7" ht="15.75" customHeight="1">
      <c r="A7" s="54">
        <v>5.0</v>
      </c>
      <c r="B7" s="55">
        <v>0.0</v>
      </c>
      <c r="C7" s="55">
        <v>2600.0</v>
      </c>
      <c r="D7" s="55">
        <v>0.0</v>
      </c>
      <c r="E7" s="55">
        <v>0.0</v>
      </c>
      <c r="F7" s="55">
        <v>1200.0</v>
      </c>
      <c r="G7" s="55">
        <v>760.0</v>
      </c>
      <c r="H7" s="62">
        <v>0.0020833333333333333</v>
      </c>
      <c r="I7" s="57">
        <f t="shared" si="1"/>
        <v>10.1302306</v>
      </c>
      <c r="J7" s="57">
        <v>13.0</v>
      </c>
      <c r="K7" s="57">
        <f t="shared" si="2"/>
        <v>4</v>
      </c>
    </row>
    <row r="8" ht="15.75" customHeight="1">
      <c r="A8" s="50">
        <v>6.0</v>
      </c>
      <c r="B8" s="51">
        <v>0.0</v>
      </c>
      <c r="C8" s="51">
        <v>3800.0</v>
      </c>
      <c r="D8" s="51">
        <v>0.0</v>
      </c>
      <c r="E8" s="51">
        <v>0.0</v>
      </c>
      <c r="F8" s="51">
        <v>1800.0</v>
      </c>
      <c r="G8" s="51">
        <v>1200.0</v>
      </c>
      <c r="H8" s="63">
        <v>0.004166666666666667</v>
      </c>
      <c r="I8" s="53">
        <f t="shared" si="1"/>
        <v>18.90197274</v>
      </c>
      <c r="J8" s="53">
        <v>19.0</v>
      </c>
      <c r="K8" s="53">
        <f t="shared" si="2"/>
        <v>6</v>
      </c>
    </row>
    <row r="9" ht="15.75" customHeight="1">
      <c r="A9" s="54">
        <v>7.0</v>
      </c>
      <c r="B9" s="55">
        <v>0.0</v>
      </c>
      <c r="C9" s="55">
        <v>5200.0</v>
      </c>
      <c r="D9" s="55">
        <v>0.0</v>
      </c>
      <c r="E9" s="55">
        <v>0.0</v>
      </c>
      <c r="F9" s="55">
        <v>2600.0</v>
      </c>
      <c r="G9" s="55">
        <v>1800.0</v>
      </c>
      <c r="H9" s="62">
        <v>0.008217592592592592</v>
      </c>
      <c r="I9" s="57">
        <f t="shared" si="1"/>
        <v>34.82803654</v>
      </c>
      <c r="J9" s="57">
        <v>26.0</v>
      </c>
      <c r="K9" s="57">
        <f t="shared" si="2"/>
        <v>7</v>
      </c>
    </row>
    <row r="10" ht="15.75" customHeight="1">
      <c r="A10" s="50">
        <v>8.0</v>
      </c>
      <c r="B10" s="51">
        <v>0.0</v>
      </c>
      <c r="C10" s="51">
        <v>7200.0</v>
      </c>
      <c r="D10" s="51">
        <v>0.0</v>
      </c>
      <c r="E10" s="51">
        <v>0.0</v>
      </c>
      <c r="F10" s="51">
        <v>3600.0</v>
      </c>
      <c r="G10" s="51">
        <v>3200.0</v>
      </c>
      <c r="H10" s="63">
        <v>0.016319444444444445</v>
      </c>
      <c r="I10" s="53">
        <f t="shared" si="1"/>
        <v>64.57358277</v>
      </c>
      <c r="J10" s="53">
        <v>34.0</v>
      </c>
      <c r="K10" s="53">
        <f t="shared" si="2"/>
        <v>8</v>
      </c>
    </row>
    <row r="11" ht="15.75" customHeight="1">
      <c r="A11" s="54">
        <v>9.0</v>
      </c>
      <c r="B11" s="55">
        <v>0.0</v>
      </c>
      <c r="C11" s="55">
        <v>10000.0</v>
      </c>
      <c r="D11" s="55">
        <v>0.0</v>
      </c>
      <c r="E11" s="55">
        <v>0.0</v>
      </c>
      <c r="F11" s="55">
        <v>5000.0</v>
      </c>
      <c r="G11" s="55">
        <v>5600.0</v>
      </c>
      <c r="H11" s="62">
        <v>0.022800925925925926</v>
      </c>
      <c r="I11" s="57">
        <f t="shared" si="1"/>
        <v>87.24858127</v>
      </c>
      <c r="J11" s="57">
        <v>43.0</v>
      </c>
      <c r="K11" s="57">
        <f t="shared" si="2"/>
        <v>9</v>
      </c>
    </row>
    <row r="12" ht="15.75" customHeight="1">
      <c r="A12" s="50">
        <v>10.0</v>
      </c>
      <c r="B12" s="51">
        <v>0.0</v>
      </c>
      <c r="C12" s="51">
        <v>14000.0</v>
      </c>
      <c r="D12" s="51">
        <v>0.0</v>
      </c>
      <c r="E12" s="51">
        <v>0.0</v>
      </c>
      <c r="F12" s="51">
        <v>7000.0</v>
      </c>
      <c r="G12" s="51">
        <v>9400.0</v>
      </c>
      <c r="H12" s="63">
        <v>0.02962962962962963</v>
      </c>
      <c r="I12" s="53">
        <f t="shared" si="1"/>
        <v>110.44344</v>
      </c>
      <c r="J12" s="53">
        <v>53.0</v>
      </c>
      <c r="K12" s="53">
        <f t="shared" si="2"/>
        <v>10</v>
      </c>
    </row>
    <row r="13" ht="15.75" customHeight="1">
      <c r="A13" s="54">
        <v>11.0</v>
      </c>
      <c r="B13" s="55">
        <v>0.0</v>
      </c>
      <c r="C13" s="55">
        <v>20000.0</v>
      </c>
      <c r="D13" s="55">
        <v>0.0</v>
      </c>
      <c r="E13" s="55">
        <v>0.0</v>
      </c>
      <c r="F13" s="55">
        <v>10000.0</v>
      </c>
      <c r="G13" s="55">
        <v>16000.0</v>
      </c>
      <c r="H13" s="62">
        <v>0.03854166666666667</v>
      </c>
      <c r="I13" s="57">
        <f t="shared" si="1"/>
        <v>139.9293758</v>
      </c>
      <c r="J13" s="57">
        <v>72.0</v>
      </c>
      <c r="K13" s="57">
        <f t="shared" si="2"/>
        <v>19</v>
      </c>
    </row>
    <row r="14" ht="15.75" customHeight="1">
      <c r="A14" s="50">
        <v>12.0</v>
      </c>
      <c r="B14" s="51">
        <v>0.0</v>
      </c>
      <c r="C14" s="51">
        <v>34000.0</v>
      </c>
      <c r="D14" s="51">
        <v>0.0</v>
      </c>
      <c r="E14" s="51">
        <v>0.0</v>
      </c>
      <c r="F14" s="51">
        <v>16000.0</v>
      </c>
      <c r="G14" s="51">
        <v>22000.0</v>
      </c>
      <c r="H14" s="63">
        <v>0.05</v>
      </c>
      <c r="I14" s="53">
        <f t="shared" si="1"/>
        <v>176.8600488</v>
      </c>
      <c r="J14" s="53">
        <v>99.0</v>
      </c>
      <c r="K14" s="53">
        <f t="shared" si="2"/>
        <v>27</v>
      </c>
    </row>
    <row r="15" ht="15.75" customHeight="1">
      <c r="A15" s="54">
        <v>13.0</v>
      </c>
      <c r="B15" s="55">
        <v>0.0</v>
      </c>
      <c r="C15" s="55">
        <v>56000.0</v>
      </c>
      <c r="D15" s="55">
        <v>0.0</v>
      </c>
      <c r="E15" s="55">
        <v>0.0</v>
      </c>
      <c r="F15" s="55">
        <v>26000.0</v>
      </c>
      <c r="G15" s="55">
        <v>34000.0</v>
      </c>
      <c r="H15" s="62">
        <v>0.0650462962962963</v>
      </c>
      <c r="I15" s="57">
        <f t="shared" si="1"/>
        <v>224.100165</v>
      </c>
      <c r="J15" s="57">
        <v>135.0</v>
      </c>
      <c r="K15" s="57">
        <f t="shared" si="2"/>
        <v>36</v>
      </c>
    </row>
    <row r="16" ht="15.75" customHeight="1">
      <c r="A16" s="50">
        <v>14.0</v>
      </c>
      <c r="B16" s="51">
        <v>0.0</v>
      </c>
      <c r="C16" s="51">
        <v>88000.0</v>
      </c>
      <c r="D16" s="51">
        <v>0.0</v>
      </c>
      <c r="E16" s="51">
        <v>0.0</v>
      </c>
      <c r="F16" s="51">
        <v>42000.0</v>
      </c>
      <c r="G16" s="51">
        <v>46000.0</v>
      </c>
      <c r="H16" s="52">
        <v>0.08449074074074074</v>
      </c>
      <c r="I16" s="53">
        <f t="shared" si="1"/>
        <v>283.5667312</v>
      </c>
      <c r="J16" s="53">
        <v>184.0</v>
      </c>
      <c r="K16" s="53">
        <f t="shared" si="2"/>
        <v>49</v>
      </c>
    </row>
    <row r="17" ht="15.75" customHeight="1">
      <c r="A17" s="54">
        <v>15.0</v>
      </c>
      <c r="B17" s="55">
        <v>0.0</v>
      </c>
      <c r="C17" s="55">
        <v>160000.0</v>
      </c>
      <c r="D17" s="55">
        <v>0.0</v>
      </c>
      <c r="E17" s="55">
        <v>0.0</v>
      </c>
      <c r="F17" s="55">
        <v>80000.0</v>
      </c>
      <c r="G17" s="55">
        <v>62000.0</v>
      </c>
      <c r="H17" s="56">
        <v>0.11828703703703704</v>
      </c>
      <c r="I17" s="57">
        <f t="shared" si="1"/>
        <v>383.8411066</v>
      </c>
      <c r="J17" s="57">
        <v>249.0</v>
      </c>
      <c r="K17" s="57">
        <f t="shared" si="2"/>
        <v>65</v>
      </c>
    </row>
    <row r="18" ht="15.75" customHeight="1">
      <c r="A18" s="50">
        <v>16.0</v>
      </c>
      <c r="B18" s="51">
        <v>0.0</v>
      </c>
      <c r="C18" s="51">
        <v>260000.0</v>
      </c>
      <c r="D18" s="51">
        <v>0.0</v>
      </c>
      <c r="E18" s="51">
        <v>0.0</v>
      </c>
      <c r="F18" s="51">
        <v>140000.0</v>
      </c>
      <c r="G18" s="51">
        <v>86000.0</v>
      </c>
      <c r="H18" s="52">
        <v>0.165625</v>
      </c>
      <c r="I18" s="53">
        <f t="shared" si="1"/>
        <v>519.639687</v>
      </c>
      <c r="J18" s="53">
        <v>334.0</v>
      </c>
      <c r="K18" s="53">
        <f t="shared" si="2"/>
        <v>85</v>
      </c>
    </row>
    <row r="19" ht="15.75" customHeight="1">
      <c r="A19" s="54">
        <v>17.0</v>
      </c>
      <c r="B19" s="55">
        <v>0.0</v>
      </c>
      <c r="C19" s="55">
        <v>460000.0</v>
      </c>
      <c r="D19" s="55">
        <v>0.0</v>
      </c>
      <c r="E19" s="55">
        <v>0.0</v>
      </c>
      <c r="F19" s="55">
        <v>240000.0</v>
      </c>
      <c r="G19" s="55">
        <v>140000.0</v>
      </c>
      <c r="H19" s="56">
        <v>0.2318287037037037</v>
      </c>
      <c r="I19" s="57">
        <f t="shared" si="1"/>
        <v>703.2673923</v>
      </c>
      <c r="J19" s="57">
        <v>458.0</v>
      </c>
      <c r="K19" s="57">
        <f t="shared" si="2"/>
        <v>124</v>
      </c>
    </row>
    <row r="20" ht="15.75" customHeight="1">
      <c r="A20" s="50">
        <v>18.0</v>
      </c>
      <c r="B20" s="51">
        <v>0.0</v>
      </c>
      <c r="C20" s="51">
        <v>820000.0</v>
      </c>
      <c r="D20" s="51">
        <v>0.0</v>
      </c>
      <c r="E20" s="51">
        <v>0.0</v>
      </c>
      <c r="F20" s="51">
        <v>400000.0</v>
      </c>
      <c r="G20" s="51">
        <v>240000.0</v>
      </c>
      <c r="H20" s="52">
        <v>0.324537037037037</v>
      </c>
      <c r="I20" s="53">
        <f t="shared" si="1"/>
        <v>951.8944901</v>
      </c>
      <c r="J20" s="53">
        <v>634.0</v>
      </c>
      <c r="K20" s="53">
        <f t="shared" si="2"/>
        <v>176</v>
      </c>
    </row>
    <row r="21" ht="15.75" customHeight="1">
      <c r="A21" s="54">
        <v>19.0</v>
      </c>
      <c r="B21" s="55">
        <v>0.0</v>
      </c>
      <c r="C21" s="55">
        <v>1400000.0</v>
      </c>
      <c r="D21" s="55">
        <v>0.0</v>
      </c>
      <c r="E21" s="55">
        <v>0.0</v>
      </c>
      <c r="F21" s="55">
        <v>720000.0</v>
      </c>
      <c r="G21" s="55">
        <v>420000.0</v>
      </c>
      <c r="H21" s="56">
        <v>0.45439814814814816</v>
      </c>
      <c r="I21" s="57">
        <f t="shared" si="1"/>
        <v>1288.619913</v>
      </c>
      <c r="J21" s="57">
        <v>874.0</v>
      </c>
      <c r="K21" s="57">
        <f t="shared" si="2"/>
        <v>240</v>
      </c>
    </row>
    <row r="22" ht="15.75" customHeight="1">
      <c r="A22" s="50">
        <v>20.0</v>
      </c>
      <c r="B22" s="51">
        <v>0.0</v>
      </c>
      <c r="C22" s="51">
        <v>1200000.0</v>
      </c>
      <c r="D22" s="51">
        <v>0.0</v>
      </c>
      <c r="E22" s="51">
        <v>0.0</v>
      </c>
      <c r="F22" s="51">
        <v>600000.0</v>
      </c>
      <c r="G22" s="51">
        <v>720000.0</v>
      </c>
      <c r="H22" s="52">
        <v>0.6361111111111111</v>
      </c>
      <c r="I22" s="53">
        <f t="shared" si="1"/>
        <v>1744.185219</v>
      </c>
      <c r="J22" s="53">
        <v>1221.0</v>
      </c>
      <c r="K22" s="53">
        <f t="shared" si="2"/>
        <v>347</v>
      </c>
    </row>
    <row r="23" ht="15.75" customHeight="1">
      <c r="A23" s="54">
        <v>21.0</v>
      </c>
      <c r="B23" s="55">
        <v>0.0</v>
      </c>
      <c r="C23" s="55">
        <v>1800000.0</v>
      </c>
      <c r="D23" s="55">
        <v>0.0</v>
      </c>
      <c r="E23" s="55">
        <v>0.0</v>
      </c>
      <c r="F23" s="55">
        <v>840000.0</v>
      </c>
      <c r="G23" s="55">
        <v>920000.0</v>
      </c>
      <c r="H23" s="56">
        <v>0.8268518518518518</v>
      </c>
      <c r="I23" s="57">
        <f t="shared" si="1"/>
        <v>2208.426866</v>
      </c>
      <c r="J23" s="57">
        <v>1655.0</v>
      </c>
      <c r="K23" s="57">
        <f t="shared" si="2"/>
        <v>434</v>
      </c>
    </row>
    <row r="24" ht="15.75" customHeight="1">
      <c r="A24" s="50">
        <v>22.0</v>
      </c>
      <c r="B24" s="51">
        <v>0.0</v>
      </c>
      <c r="C24" s="51">
        <v>2400000.0</v>
      </c>
      <c r="D24" s="51">
        <v>0.0</v>
      </c>
      <c r="E24" s="51">
        <v>0.0</v>
      </c>
      <c r="F24" s="51">
        <v>1200000.0</v>
      </c>
      <c r="G24" s="51">
        <v>1000000.0</v>
      </c>
      <c r="H24" s="52">
        <v>1.0748842592592593</v>
      </c>
      <c r="I24" s="53">
        <f t="shared" si="1"/>
        <v>2796.461129</v>
      </c>
      <c r="J24" s="53">
        <v>2275.0</v>
      </c>
      <c r="K24" s="53">
        <f t="shared" si="2"/>
        <v>620</v>
      </c>
    </row>
    <row r="25" ht="15.75" customHeight="1">
      <c r="A25" s="54">
        <v>23.0</v>
      </c>
      <c r="B25" s="55">
        <v>0.0</v>
      </c>
      <c r="C25" s="55">
        <v>2800000.0</v>
      </c>
      <c r="D25" s="55">
        <v>0.0</v>
      </c>
      <c r="E25" s="55">
        <v>0.0</v>
      </c>
      <c r="F25" s="55">
        <v>1200000.0</v>
      </c>
      <c r="G25" s="55">
        <v>1400000.0</v>
      </c>
      <c r="H25" s="56">
        <v>1.397337962962963</v>
      </c>
      <c r="I25" s="57">
        <f t="shared" si="1"/>
        <v>3541.112555</v>
      </c>
      <c r="J25" s="57">
        <v>2976.0</v>
      </c>
      <c r="K25" s="57">
        <f t="shared" si="2"/>
        <v>701</v>
      </c>
    </row>
    <row r="26" ht="15.75" customHeight="1">
      <c r="A26" s="50">
        <v>24.0</v>
      </c>
      <c r="B26" s="51">
        <v>0.0</v>
      </c>
      <c r="C26" s="51">
        <v>3000000.0</v>
      </c>
      <c r="D26" s="51">
        <v>0.0</v>
      </c>
      <c r="E26" s="51">
        <v>0.0</v>
      </c>
      <c r="F26" s="51">
        <v>1400000.0</v>
      </c>
      <c r="G26" s="51">
        <v>1600000.0</v>
      </c>
      <c r="H26" s="52">
        <v>1.9563657407407407</v>
      </c>
      <c r="I26" s="53">
        <f t="shared" si="1"/>
        <v>4793.518786</v>
      </c>
      <c r="J26" s="53">
        <v>4041.0</v>
      </c>
      <c r="K26" s="53">
        <f t="shared" si="2"/>
        <v>1065</v>
      </c>
    </row>
    <row r="27" ht="15.75" customHeight="1">
      <c r="A27" s="54">
        <v>25.0</v>
      </c>
      <c r="B27" s="55">
        <v>0.0</v>
      </c>
      <c r="C27" s="55">
        <v>3000000.0</v>
      </c>
      <c r="D27" s="55">
        <v>0.0</v>
      </c>
      <c r="E27" s="55">
        <v>0.0</v>
      </c>
      <c r="F27" s="55">
        <v>1600000.0</v>
      </c>
      <c r="G27" s="55">
        <v>2000000.0</v>
      </c>
      <c r="H27" s="56">
        <v>2.738773148148148</v>
      </c>
      <c r="I27" s="57">
        <f t="shared" si="1"/>
        <v>6488.298492</v>
      </c>
      <c r="J27" s="57">
        <v>5600.0</v>
      </c>
      <c r="K27" s="57">
        <f t="shared" si="2"/>
        <v>1559</v>
      </c>
    </row>
    <row r="28" ht="15.75" customHeight="1">
      <c r="A28" s="71" t="s">
        <v>65</v>
      </c>
      <c r="B28" s="72">
        <f>SUM(B1:B27)</f>
        <v>0</v>
      </c>
      <c r="C28" s="72">
        <f t="shared" ref="C28:I28" si="3">SUM(C2:C27)</f>
        <v>17542450</v>
      </c>
      <c r="D28" s="72">
        <f t="shared" si="3"/>
        <v>0</v>
      </c>
      <c r="E28" s="72">
        <f t="shared" si="3"/>
        <v>0</v>
      </c>
      <c r="F28" s="72">
        <f t="shared" si="3"/>
        <v>8535580</v>
      </c>
      <c r="G28" s="72">
        <f t="shared" si="3"/>
        <v>8729020</v>
      </c>
      <c r="H28" s="73">
        <f t="shared" si="3"/>
        <v>10.2487037</v>
      </c>
      <c r="I28" s="72">
        <f t="shared" si="3"/>
        <v>26582.37921</v>
      </c>
      <c r="J28" s="71"/>
      <c r="K28" s="7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103</v>
      </c>
      <c r="I1" s="2" t="s">
        <v>104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640.0</v>
      </c>
      <c r="F3" s="55">
        <v>0.0</v>
      </c>
      <c r="G3" s="55">
        <v>0.0</v>
      </c>
      <c r="H3" s="56">
        <v>0.0</v>
      </c>
      <c r="I3" s="57">
        <v>0.0</v>
      </c>
      <c r="J3" s="57">
        <v>52.0</v>
      </c>
      <c r="K3" s="57">
        <f t="shared" ref="K3:K12" si="1">J3-J2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4800.0</v>
      </c>
      <c r="F4" s="51">
        <v>3800.0</v>
      </c>
      <c r="G4" s="51">
        <v>3200.0</v>
      </c>
      <c r="H4" s="52">
        <v>0.004166666666666667</v>
      </c>
      <c r="I4" s="53">
        <f t="shared" ref="I4:I12" si="2">ROUNDUP(2620.519149007*H4^(-0.1001302038)*H4,0)</f>
        <v>19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7400.0</v>
      </c>
      <c r="F5" s="55">
        <v>5600.0</v>
      </c>
      <c r="G5" s="55">
        <v>4600.0</v>
      </c>
      <c r="H5" s="56">
        <v>0.005439814814814815</v>
      </c>
      <c r="I5" s="57">
        <f t="shared" si="2"/>
        <v>25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10000.0</v>
      </c>
      <c r="F6" s="51">
        <v>8400.0</v>
      </c>
      <c r="G6" s="51">
        <v>7000.0</v>
      </c>
      <c r="H6" s="52">
        <v>0.008217592592592592</v>
      </c>
      <c r="I6" s="53">
        <f t="shared" si="2"/>
        <v>35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16000.0</v>
      </c>
      <c r="F7" s="55">
        <v>12000.0</v>
      </c>
      <c r="G7" s="55">
        <v>10000.0</v>
      </c>
      <c r="H7" s="56">
        <v>0.012268518518518519</v>
      </c>
      <c r="I7" s="57">
        <f t="shared" si="2"/>
        <v>50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24000.0</v>
      </c>
      <c r="F8" s="51">
        <v>18000.0</v>
      </c>
      <c r="G8" s="51">
        <v>16000.0</v>
      </c>
      <c r="H8" s="52">
        <v>0.024421296296296295</v>
      </c>
      <c r="I8" s="53">
        <f t="shared" si="2"/>
        <v>93</v>
      </c>
      <c r="J8" s="53">
        <v>86.0</v>
      </c>
      <c r="K8" s="53">
        <f t="shared" si="1"/>
        <v>22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32000.0</v>
      </c>
      <c r="F9" s="55">
        <v>24000.0</v>
      </c>
      <c r="G9" s="55">
        <v>26000.0</v>
      </c>
      <c r="H9" s="56">
        <v>0.04884259259259259</v>
      </c>
      <c r="I9" s="57">
        <f t="shared" si="2"/>
        <v>174</v>
      </c>
      <c r="J9" s="57">
        <v>120.0</v>
      </c>
      <c r="K9" s="57">
        <f t="shared" si="1"/>
        <v>34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46000.0</v>
      </c>
      <c r="F10" s="51">
        <v>34000.0</v>
      </c>
      <c r="G10" s="51">
        <v>42000.0</v>
      </c>
      <c r="H10" s="52">
        <v>0.09756944444444444</v>
      </c>
      <c r="I10" s="53">
        <f t="shared" si="2"/>
        <v>323</v>
      </c>
      <c r="J10" s="53">
        <v>168.0</v>
      </c>
      <c r="K10" s="53">
        <f t="shared" si="1"/>
        <v>48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64000.0</v>
      </c>
      <c r="F11" s="55">
        <v>48000.0</v>
      </c>
      <c r="G11" s="55">
        <v>80000.0</v>
      </c>
      <c r="H11" s="56">
        <v>0.13657407407407407</v>
      </c>
      <c r="I11" s="57">
        <f t="shared" si="2"/>
        <v>437</v>
      </c>
      <c r="J11" s="57">
        <v>243.0</v>
      </c>
      <c r="K11" s="57">
        <f t="shared" si="1"/>
        <v>75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90000.0</v>
      </c>
      <c r="F12" s="51">
        <v>70000.0</v>
      </c>
      <c r="G12" s="51">
        <v>90000.0</v>
      </c>
      <c r="H12" s="52">
        <v>0.17754629629629629</v>
      </c>
      <c r="I12" s="53">
        <f t="shared" si="2"/>
        <v>554</v>
      </c>
      <c r="J12" s="53">
        <v>338.0</v>
      </c>
      <c r="K12" s="53">
        <f t="shared" si="1"/>
        <v>95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294840</v>
      </c>
      <c r="F13" s="58">
        <f t="shared" si="3"/>
        <v>223800</v>
      </c>
      <c r="G13" s="58">
        <f t="shared" si="3"/>
        <v>279220</v>
      </c>
      <c r="H13" s="59">
        <f t="shared" si="3"/>
        <v>0.5150462963</v>
      </c>
      <c r="I13" s="58">
        <f t="shared" si="3"/>
        <v>1710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105</v>
      </c>
      <c r="I1" s="2" t="s">
        <v>106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280000.0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300000.0</v>
      </c>
      <c r="F3" s="55">
        <v>240000.0</v>
      </c>
      <c r="G3" s="55">
        <v>0.0</v>
      </c>
      <c r="H3" s="56">
        <v>0.0</v>
      </c>
      <c r="I3" s="57">
        <v>0.0</v>
      </c>
      <c r="J3" s="57">
        <v>213.0</v>
      </c>
      <c r="K3" s="57">
        <f t="shared" ref="K3:K12" si="1">J3-J2</f>
        <v>213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500000.0</v>
      </c>
      <c r="F4" s="51">
        <v>360000.0</v>
      </c>
      <c r="G4" s="51">
        <v>420000.0</v>
      </c>
      <c r="H4" s="52">
        <v>0.5068287037037037</v>
      </c>
      <c r="I4" s="53">
        <f t="shared" ref="I4:I12" si="2">ROUNDUP(2620.519149007*H4^(-0.1001302038)*H4,0)</f>
        <v>1422</v>
      </c>
      <c r="J4" s="53">
        <v>271.0</v>
      </c>
      <c r="K4" s="53">
        <f t="shared" si="1"/>
        <v>58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860000.0</v>
      </c>
      <c r="F5" s="55">
        <v>640000.0</v>
      </c>
      <c r="G5" s="55">
        <v>560000.0</v>
      </c>
      <c r="H5" s="56">
        <v>0.7096064814814815</v>
      </c>
      <c r="I5" s="57">
        <f t="shared" si="2"/>
        <v>1925</v>
      </c>
      <c r="J5" s="57">
        <v>379.0</v>
      </c>
      <c r="K5" s="57">
        <f t="shared" si="1"/>
        <v>108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1600000.0</v>
      </c>
      <c r="F6" s="51">
        <v>1200000.0</v>
      </c>
      <c r="G6" s="51">
        <v>780000.0</v>
      </c>
      <c r="H6" s="52">
        <v>0.9934027777777777</v>
      </c>
      <c r="I6" s="53">
        <f t="shared" si="2"/>
        <v>2605</v>
      </c>
      <c r="J6" s="53">
        <v>532.0</v>
      </c>
      <c r="K6" s="53">
        <f t="shared" si="1"/>
        <v>153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2600000.0</v>
      </c>
      <c r="F7" s="55">
        <v>2000000.0</v>
      </c>
      <c r="G7" s="55">
        <v>1200000.0</v>
      </c>
      <c r="H7" s="56">
        <v>1.3907407407407408</v>
      </c>
      <c r="I7" s="57">
        <f t="shared" si="2"/>
        <v>3527</v>
      </c>
      <c r="J7" s="57">
        <v>741.0</v>
      </c>
      <c r="K7" s="57">
        <f t="shared" si="1"/>
        <v>209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4800000.0</v>
      </c>
      <c r="F8" s="51">
        <v>3600000.0</v>
      </c>
      <c r="G8" s="51">
        <v>2200000.0</v>
      </c>
      <c r="H8" s="52">
        <v>1.9469907407407407</v>
      </c>
      <c r="I8" s="53">
        <f t="shared" si="2"/>
        <v>4773</v>
      </c>
      <c r="J8" s="53">
        <v>1044.0</v>
      </c>
      <c r="K8" s="53">
        <f t="shared" si="1"/>
        <v>303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8200000.0</v>
      </c>
      <c r="F9" s="55">
        <v>6200000.0</v>
      </c>
      <c r="G9" s="55">
        <v>3800000.0</v>
      </c>
      <c r="H9" s="56">
        <v>1.5758101851851851</v>
      </c>
      <c r="I9" s="57">
        <f t="shared" si="2"/>
        <v>3946</v>
      </c>
      <c r="J9" s="57">
        <v>1490.0</v>
      </c>
      <c r="K9" s="57">
        <f t="shared" si="1"/>
        <v>446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1.4E7</v>
      </c>
      <c r="F10" s="51">
        <v>1.2E7</v>
      </c>
      <c r="G10" s="51">
        <v>6600000.0</v>
      </c>
      <c r="H10" s="52">
        <v>3.816087962962963</v>
      </c>
      <c r="I10" s="53">
        <f t="shared" si="2"/>
        <v>8746</v>
      </c>
      <c r="J10" s="53">
        <v>2033.0</v>
      </c>
      <c r="K10" s="53">
        <f t="shared" si="1"/>
        <v>543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2.2E7</v>
      </c>
      <c r="F11" s="55">
        <v>1.8E7</v>
      </c>
      <c r="G11" s="55">
        <v>8200000.0</v>
      </c>
      <c r="H11" s="56">
        <v>4.96099537037037</v>
      </c>
      <c r="I11" s="57">
        <f t="shared" si="2"/>
        <v>11075</v>
      </c>
      <c r="J11" s="57">
        <v>2659.0</v>
      </c>
      <c r="K11" s="57">
        <f t="shared" si="1"/>
        <v>626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3.4E7</v>
      </c>
      <c r="F12" s="51">
        <v>2.6E7</v>
      </c>
      <c r="G12" s="51">
        <v>1.0E7</v>
      </c>
      <c r="H12" s="52">
        <v>6.449189814814815</v>
      </c>
      <c r="I12" s="53">
        <f t="shared" si="2"/>
        <v>14023</v>
      </c>
      <c r="J12" s="53">
        <v>3456.0</v>
      </c>
      <c r="K12" s="53">
        <f t="shared" si="1"/>
        <v>797</v>
      </c>
    </row>
    <row r="13" ht="15.75" customHeight="1">
      <c r="A13" s="27" t="s">
        <v>65</v>
      </c>
      <c r="B13" s="58">
        <f t="shared" ref="B13:D13" si="3">SUM(B1:B12)</f>
        <v>0</v>
      </c>
      <c r="C13" s="58">
        <f t="shared" si="3"/>
        <v>0</v>
      </c>
      <c r="D13" s="58">
        <f t="shared" si="3"/>
        <v>0</v>
      </c>
      <c r="E13" s="58">
        <f t="shared" ref="E13:I13" si="4">SUM(E2:E12)</f>
        <v>88860000</v>
      </c>
      <c r="F13" s="58">
        <f t="shared" si="4"/>
        <v>70240000</v>
      </c>
      <c r="G13" s="58">
        <f t="shared" si="4"/>
        <v>34040000</v>
      </c>
      <c r="H13" s="59">
        <f t="shared" si="4"/>
        <v>22.34965278</v>
      </c>
      <c r="I13" s="58">
        <f t="shared" si="4"/>
        <v>52042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107</v>
      </c>
      <c r="I1" s="2" t="s">
        <v>108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3800000.0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7400000.0</v>
      </c>
      <c r="F3" s="55">
        <v>5600000.0</v>
      </c>
      <c r="G3" s="55">
        <v>0.0</v>
      </c>
      <c r="H3" s="56">
        <v>0.0</v>
      </c>
      <c r="I3" s="57">
        <v>0.0</v>
      </c>
      <c r="J3" s="57">
        <v>1480.0</v>
      </c>
      <c r="K3" s="57">
        <f t="shared" ref="K3:K12" si="1">J3-J2</f>
        <v>1480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1.2E7</v>
      </c>
      <c r="F4" s="51">
        <v>9200000.0</v>
      </c>
      <c r="G4" s="51">
        <v>6400000.0</v>
      </c>
      <c r="H4" s="52">
        <v>3.816087962962963</v>
      </c>
      <c r="I4" s="53">
        <f t="shared" ref="I4:I12" si="2">ROUNDUP(2620.519149007*H4^(-0.1001302038)*H4,0)</f>
        <v>8746</v>
      </c>
      <c r="J4" s="53">
        <v>2038.0</v>
      </c>
      <c r="K4" s="53">
        <f t="shared" si="1"/>
        <v>558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2.0E7</v>
      </c>
      <c r="F5" s="55">
        <v>1.4E7</v>
      </c>
      <c r="G5" s="55">
        <v>8400000.0</v>
      </c>
      <c r="H5" s="56">
        <v>4.96099537037037</v>
      </c>
      <c r="I5" s="57">
        <f t="shared" si="2"/>
        <v>11075</v>
      </c>
      <c r="J5" s="57">
        <v>2662.0</v>
      </c>
      <c r="K5" s="57">
        <f t="shared" si="1"/>
        <v>624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3.0E7</v>
      </c>
      <c r="F6" s="51">
        <v>2.2E7</v>
      </c>
      <c r="G6" s="51">
        <v>1.0E7</v>
      </c>
      <c r="H6" s="52">
        <v>6.449189814814815</v>
      </c>
      <c r="I6" s="53">
        <f t="shared" si="2"/>
        <v>14023</v>
      </c>
      <c r="J6" s="53">
        <v>3460.0</v>
      </c>
      <c r="K6" s="53">
        <f t="shared" si="1"/>
        <v>798</v>
      </c>
    </row>
    <row r="7" ht="15.75" customHeight="1">
      <c r="A7" s="54">
        <v>5.0</v>
      </c>
      <c r="B7" s="55"/>
      <c r="C7" s="55"/>
      <c r="D7" s="55"/>
      <c r="E7" s="55">
        <v>4.0E7</v>
      </c>
      <c r="F7" s="55">
        <v>3.0E7</v>
      </c>
      <c r="G7" s="55">
        <v>1.2E7</v>
      </c>
      <c r="H7" s="56">
        <v>8.384027777777778</v>
      </c>
      <c r="I7" s="57">
        <f t="shared" si="2"/>
        <v>17758</v>
      </c>
      <c r="J7" s="57">
        <v>4578.0</v>
      </c>
      <c r="K7" s="57">
        <f t="shared" si="1"/>
        <v>1118</v>
      </c>
    </row>
    <row r="8" ht="15.75" customHeight="1">
      <c r="A8" s="50">
        <v>6.0</v>
      </c>
      <c r="B8" s="51"/>
      <c r="C8" s="51"/>
      <c r="D8" s="51"/>
      <c r="E8" s="51">
        <v>5.2E7</v>
      </c>
      <c r="F8" s="51">
        <v>4.0E7</v>
      </c>
      <c r="G8" s="51">
        <v>1.4E7</v>
      </c>
      <c r="H8" s="52">
        <v>11.737615740740742</v>
      </c>
      <c r="I8" s="53">
        <f t="shared" si="2"/>
        <v>24037</v>
      </c>
      <c r="J8" s="53">
        <v>6387.0</v>
      </c>
      <c r="K8" s="53">
        <f t="shared" si="1"/>
        <v>1809</v>
      </c>
    </row>
    <row r="9" ht="15.75" customHeight="1">
      <c r="A9" s="54">
        <v>7.0</v>
      </c>
      <c r="B9" s="55"/>
      <c r="C9" s="55"/>
      <c r="D9" s="55"/>
      <c r="E9" s="55">
        <v>6.2E7</v>
      </c>
      <c r="F9" s="55">
        <v>4.8E7</v>
      </c>
      <c r="G9" s="55">
        <v>1.6E7</v>
      </c>
      <c r="H9" s="56">
        <v>16.43252314814815</v>
      </c>
      <c r="I9" s="57">
        <f t="shared" si="2"/>
        <v>32536</v>
      </c>
      <c r="J9" s="57">
        <v>8942.0</v>
      </c>
      <c r="K9" s="57">
        <f t="shared" si="1"/>
        <v>2555</v>
      </c>
    </row>
    <row r="10" ht="15.75" customHeight="1">
      <c r="A10" s="50">
        <v>8.0</v>
      </c>
      <c r="B10" s="51"/>
      <c r="C10" s="51"/>
      <c r="D10" s="51"/>
      <c r="E10" s="51">
        <v>7.4E7</v>
      </c>
      <c r="F10" s="51">
        <v>5.4E7</v>
      </c>
      <c r="G10" s="51">
        <v>2.0E7</v>
      </c>
      <c r="H10" s="52">
        <v>23.005555555555556</v>
      </c>
      <c r="I10" s="53">
        <f t="shared" si="2"/>
        <v>44042</v>
      </c>
      <c r="J10" s="53">
        <v>12514.0</v>
      </c>
      <c r="K10" s="53">
        <f t="shared" si="1"/>
        <v>3572</v>
      </c>
    </row>
    <row r="11" ht="15.75" customHeight="1">
      <c r="A11" s="54">
        <v>9.0</v>
      </c>
      <c r="B11" s="55"/>
      <c r="C11" s="55"/>
      <c r="D11" s="55"/>
      <c r="E11" s="55">
        <v>8.0E7</v>
      </c>
      <c r="F11" s="55">
        <v>6.0E7</v>
      </c>
      <c r="G11" s="55">
        <v>2.2E7</v>
      </c>
      <c r="H11" s="56">
        <v>32.207754629629626</v>
      </c>
      <c r="I11" s="57">
        <f t="shared" si="2"/>
        <v>59615</v>
      </c>
      <c r="J11" s="57">
        <v>17255.0</v>
      </c>
      <c r="K11" s="57">
        <f t="shared" si="1"/>
        <v>4741</v>
      </c>
    </row>
    <row r="12" ht="15.75" customHeight="1">
      <c r="A12" s="50">
        <v>10.0</v>
      </c>
      <c r="B12" s="51"/>
      <c r="C12" s="51"/>
      <c r="D12" s="51"/>
      <c r="E12" s="51">
        <v>8.6E7</v>
      </c>
      <c r="F12" s="51">
        <v>6.4E7</v>
      </c>
      <c r="G12" s="51">
        <v>2.6E7</v>
      </c>
      <c r="H12" s="52">
        <v>45.09085648148148</v>
      </c>
      <c r="I12" s="53">
        <f t="shared" si="2"/>
        <v>80696</v>
      </c>
      <c r="J12" s="53">
        <v>24495.0</v>
      </c>
      <c r="K12" s="53">
        <f t="shared" si="1"/>
        <v>7240</v>
      </c>
    </row>
    <row r="13" ht="15.75" customHeight="1">
      <c r="A13" s="27" t="s">
        <v>65</v>
      </c>
      <c r="B13" s="70">
        <f t="shared" ref="B13:D13" si="3">SUM(B3:B12)</f>
        <v>0</v>
      </c>
      <c r="C13" s="70">
        <f t="shared" si="3"/>
        <v>0</v>
      </c>
      <c r="D13" s="70">
        <f t="shared" si="3"/>
        <v>0</v>
      </c>
      <c r="E13" s="58">
        <f t="shared" ref="E13:I13" si="4">SUM(E2:E12)</f>
        <v>463400000</v>
      </c>
      <c r="F13" s="58">
        <f t="shared" si="4"/>
        <v>346800000</v>
      </c>
      <c r="G13" s="58">
        <f t="shared" si="4"/>
        <v>138600000</v>
      </c>
      <c r="H13" s="59">
        <f t="shared" si="4"/>
        <v>152.0846065</v>
      </c>
      <c r="I13" s="58">
        <f t="shared" si="4"/>
        <v>292528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4" width="11.38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109</v>
      </c>
      <c r="I1" s="2" t="s">
        <v>110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40.0</v>
      </c>
      <c r="D3" s="55">
        <v>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3.0</v>
      </c>
      <c r="K3" s="57">
        <f>J3-J2</f>
        <v>3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120.0</v>
      </c>
      <c r="F4" s="51">
        <v>0.0</v>
      </c>
      <c r="G4" s="51">
        <v>160.0</v>
      </c>
      <c r="H4" s="63">
        <v>9.259259259259259E-5</v>
      </c>
      <c r="I4" s="53">
        <f t="shared" ref="I4:I27" si="1">ROUNDUP(2620.519149007*H4^(-0.1001302038)*H4,0)</f>
        <v>1</v>
      </c>
      <c r="J4" s="53">
        <v>5.0</v>
      </c>
      <c r="K4" s="53">
        <f t="shared" ref="K4:K27" si="2">SUM(J4-J3)</f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300.0</v>
      </c>
      <c r="F5" s="55">
        <v>0.0</v>
      </c>
      <c r="G5" s="55">
        <v>260.0</v>
      </c>
      <c r="H5" s="62">
        <v>5.787037037037037E-4</v>
      </c>
      <c r="I5" s="57">
        <f t="shared" si="1"/>
        <v>4</v>
      </c>
      <c r="J5" s="57">
        <v>7.0</v>
      </c>
      <c r="K5" s="57">
        <f t="shared" si="2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540.0</v>
      </c>
      <c r="F6" s="51">
        <v>100.0</v>
      </c>
      <c r="G6" s="51">
        <v>760.0</v>
      </c>
      <c r="H6" s="63">
        <v>0.002199074074074074</v>
      </c>
      <c r="I6" s="53">
        <f t="shared" si="1"/>
        <v>11</v>
      </c>
      <c r="J6" s="53">
        <v>9.0</v>
      </c>
      <c r="K6" s="53">
        <f t="shared" si="2"/>
        <v>2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880.0</v>
      </c>
      <c r="F7" s="55">
        <v>220.0</v>
      </c>
      <c r="G7" s="55">
        <v>1000.0</v>
      </c>
      <c r="H7" s="62">
        <v>0.0033564814814814816</v>
      </c>
      <c r="I7" s="57">
        <f t="shared" si="1"/>
        <v>16</v>
      </c>
      <c r="J7" s="57">
        <v>13.0</v>
      </c>
      <c r="K7" s="57">
        <f t="shared" si="2"/>
        <v>4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2220.0</v>
      </c>
      <c r="F8" s="51">
        <v>860.0</v>
      </c>
      <c r="G8" s="51">
        <v>1400.0</v>
      </c>
      <c r="H8" s="63">
        <v>0.006597222222222222</v>
      </c>
      <c r="I8" s="53">
        <f t="shared" si="1"/>
        <v>29</v>
      </c>
      <c r="J8" s="53">
        <v>19.0</v>
      </c>
      <c r="K8" s="53">
        <f t="shared" si="2"/>
        <v>6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6600.0</v>
      </c>
      <c r="F9" s="55">
        <v>1200.0</v>
      </c>
      <c r="G9" s="55">
        <v>4200.0</v>
      </c>
      <c r="H9" s="62">
        <v>0.01255787037037037</v>
      </c>
      <c r="I9" s="57">
        <f t="shared" si="1"/>
        <v>52</v>
      </c>
      <c r="J9" s="57">
        <v>26.0</v>
      </c>
      <c r="K9" s="57">
        <f t="shared" si="2"/>
        <v>7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9400.0</v>
      </c>
      <c r="F10" s="51">
        <v>1800.0</v>
      </c>
      <c r="G10" s="51">
        <v>7000.0</v>
      </c>
      <c r="H10" s="63">
        <v>0.026041666666666668</v>
      </c>
      <c r="I10" s="53">
        <f t="shared" si="1"/>
        <v>99</v>
      </c>
      <c r="J10" s="53">
        <v>36.0</v>
      </c>
      <c r="K10" s="53">
        <f t="shared" si="2"/>
        <v>10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14000.0</v>
      </c>
      <c r="F11" s="55">
        <v>2600.0</v>
      </c>
      <c r="G11" s="55">
        <v>14000.0</v>
      </c>
      <c r="H11" s="62">
        <v>0.036458333333333336</v>
      </c>
      <c r="I11" s="57">
        <f t="shared" si="1"/>
        <v>134</v>
      </c>
      <c r="J11" s="57">
        <v>55.0</v>
      </c>
      <c r="K11" s="57">
        <f t="shared" si="2"/>
        <v>19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18000.0</v>
      </c>
      <c r="F12" s="51">
        <v>3400.0</v>
      </c>
      <c r="G12" s="51">
        <v>22000.0</v>
      </c>
      <c r="H12" s="63">
        <v>0.047337962962962964</v>
      </c>
      <c r="I12" s="53">
        <f t="shared" si="1"/>
        <v>169</v>
      </c>
      <c r="J12" s="53">
        <v>77.0</v>
      </c>
      <c r="K12" s="53">
        <f t="shared" si="2"/>
        <v>22</v>
      </c>
    </row>
    <row r="13" ht="15.75" customHeight="1">
      <c r="A13" s="54">
        <v>11.0</v>
      </c>
      <c r="B13" s="55">
        <v>0.0</v>
      </c>
      <c r="C13" s="55">
        <v>0.0</v>
      </c>
      <c r="D13" s="55">
        <v>0.0</v>
      </c>
      <c r="E13" s="55">
        <v>26000.0</v>
      </c>
      <c r="F13" s="55">
        <v>4800.0</v>
      </c>
      <c r="G13" s="55">
        <v>34000.0</v>
      </c>
      <c r="H13" s="62">
        <v>0.06157407407407407</v>
      </c>
      <c r="I13" s="57">
        <f t="shared" si="1"/>
        <v>214</v>
      </c>
      <c r="J13" s="57">
        <v>113.0</v>
      </c>
      <c r="K13" s="57">
        <f t="shared" si="2"/>
        <v>36</v>
      </c>
    </row>
    <row r="14" ht="15.75" customHeight="1">
      <c r="A14" s="50">
        <v>12.0</v>
      </c>
      <c r="B14" s="51">
        <v>0.0</v>
      </c>
      <c r="C14" s="51">
        <v>0.0</v>
      </c>
      <c r="D14" s="51">
        <v>0.0</v>
      </c>
      <c r="E14" s="51">
        <v>42000.0</v>
      </c>
      <c r="F14" s="51">
        <v>8400.0</v>
      </c>
      <c r="G14" s="51">
        <v>52000.0</v>
      </c>
      <c r="H14" s="63">
        <v>0.07997685185185185</v>
      </c>
      <c r="I14" s="53">
        <f t="shared" si="1"/>
        <v>270</v>
      </c>
      <c r="J14" s="53">
        <v>156.0</v>
      </c>
      <c r="K14" s="53">
        <f t="shared" si="2"/>
        <v>43</v>
      </c>
    </row>
    <row r="15" ht="15.75" customHeight="1">
      <c r="A15" s="54">
        <v>13.0</v>
      </c>
      <c r="B15" s="55">
        <v>0.0</v>
      </c>
      <c r="C15" s="55">
        <v>0.0</v>
      </c>
      <c r="D15" s="55">
        <v>0.0</v>
      </c>
      <c r="E15" s="55">
        <v>68000.0</v>
      </c>
      <c r="F15" s="55">
        <v>14000.0</v>
      </c>
      <c r="G15" s="55">
        <v>76000.0</v>
      </c>
      <c r="H15" s="62">
        <v>0.10405092592592592</v>
      </c>
      <c r="I15" s="57">
        <f t="shared" si="1"/>
        <v>343</v>
      </c>
      <c r="J15" s="57">
        <v>217.0</v>
      </c>
      <c r="K15" s="57">
        <f t="shared" si="2"/>
        <v>61</v>
      </c>
    </row>
    <row r="16" ht="15.75" customHeight="1">
      <c r="A16" s="50">
        <v>14.0</v>
      </c>
      <c r="B16" s="51">
        <v>0.0</v>
      </c>
      <c r="C16" s="51">
        <v>0.0</v>
      </c>
      <c r="D16" s="51">
        <v>0.0</v>
      </c>
      <c r="E16" s="51">
        <v>120000.0</v>
      </c>
      <c r="F16" s="51">
        <v>20000.0</v>
      </c>
      <c r="G16" s="51">
        <v>100000.0</v>
      </c>
      <c r="H16" s="52">
        <v>0.13518518518518519</v>
      </c>
      <c r="I16" s="53">
        <f t="shared" si="1"/>
        <v>433</v>
      </c>
      <c r="J16" s="53">
        <v>291.0</v>
      </c>
      <c r="K16" s="53">
        <f t="shared" si="2"/>
        <v>74</v>
      </c>
    </row>
    <row r="17" ht="15.75" customHeight="1">
      <c r="A17" s="54">
        <v>15.0</v>
      </c>
      <c r="B17" s="55">
        <v>0.0</v>
      </c>
      <c r="C17" s="55">
        <v>0.0</v>
      </c>
      <c r="D17" s="55">
        <v>0.0</v>
      </c>
      <c r="E17" s="55">
        <v>200000.0</v>
      </c>
      <c r="F17" s="55">
        <v>38000.0</v>
      </c>
      <c r="G17" s="55">
        <v>140000.0</v>
      </c>
      <c r="H17" s="56">
        <v>0.1892361111111111</v>
      </c>
      <c r="I17" s="57">
        <f t="shared" si="1"/>
        <v>586</v>
      </c>
      <c r="J17" s="57">
        <v>396.0</v>
      </c>
      <c r="K17" s="57">
        <f t="shared" si="2"/>
        <v>105</v>
      </c>
    </row>
    <row r="18" ht="15.75" customHeight="1">
      <c r="A18" s="50">
        <v>16.0</v>
      </c>
      <c r="B18" s="51">
        <v>0.0</v>
      </c>
      <c r="C18" s="51">
        <v>0.0</v>
      </c>
      <c r="D18" s="51">
        <v>0.0</v>
      </c>
      <c r="E18" s="51">
        <v>360000.0</v>
      </c>
      <c r="F18" s="51">
        <v>64000.0</v>
      </c>
      <c r="G18" s="51">
        <v>200000.0</v>
      </c>
      <c r="H18" s="52">
        <v>0.26493055555555556</v>
      </c>
      <c r="I18" s="53">
        <f t="shared" si="1"/>
        <v>794</v>
      </c>
      <c r="J18" s="53">
        <v>539.0</v>
      </c>
      <c r="K18" s="53">
        <f t="shared" si="2"/>
        <v>143</v>
      </c>
    </row>
    <row r="19" ht="15.75" customHeight="1">
      <c r="A19" s="54">
        <v>17.0</v>
      </c>
      <c r="B19" s="55">
        <v>0.0</v>
      </c>
      <c r="C19" s="55">
        <v>0.0</v>
      </c>
      <c r="D19" s="55">
        <v>0.0</v>
      </c>
      <c r="E19" s="55">
        <v>600000.0</v>
      </c>
      <c r="F19" s="55">
        <v>100000.0</v>
      </c>
      <c r="G19" s="55">
        <v>300000.0</v>
      </c>
      <c r="H19" s="56">
        <v>0.37094907407407407</v>
      </c>
      <c r="I19" s="57">
        <f t="shared" si="1"/>
        <v>1074</v>
      </c>
      <c r="J19" s="57">
        <v>744.0</v>
      </c>
      <c r="K19" s="57">
        <f t="shared" si="2"/>
        <v>205</v>
      </c>
    </row>
    <row r="20" ht="15.75" customHeight="1">
      <c r="A20" s="50">
        <v>18.0</v>
      </c>
      <c r="B20" s="51">
        <v>0.0</v>
      </c>
      <c r="C20" s="51">
        <v>0.0</v>
      </c>
      <c r="D20" s="51">
        <v>0.0</v>
      </c>
      <c r="E20" s="51">
        <v>1200000.0</v>
      </c>
      <c r="F20" s="51">
        <v>200000.0</v>
      </c>
      <c r="G20" s="51">
        <v>560000.0</v>
      </c>
      <c r="H20" s="52">
        <v>0.5192129629629629</v>
      </c>
      <c r="I20" s="53">
        <f t="shared" si="1"/>
        <v>1453</v>
      </c>
      <c r="J20" s="53">
        <v>1028.0</v>
      </c>
      <c r="K20" s="53">
        <f t="shared" si="2"/>
        <v>284</v>
      </c>
    </row>
    <row r="21" ht="15.75" customHeight="1">
      <c r="A21" s="54">
        <v>19.0</v>
      </c>
      <c r="B21" s="55">
        <v>0.0</v>
      </c>
      <c r="C21" s="55">
        <v>0.0</v>
      </c>
      <c r="D21" s="55">
        <v>0.0</v>
      </c>
      <c r="E21" s="55">
        <v>1800000.0</v>
      </c>
      <c r="F21" s="55">
        <v>340000.0</v>
      </c>
      <c r="G21" s="55">
        <v>980000.0</v>
      </c>
      <c r="H21" s="56">
        <v>0.7269675925925926</v>
      </c>
      <c r="I21" s="57">
        <f t="shared" si="1"/>
        <v>1967</v>
      </c>
      <c r="J21" s="57">
        <v>1402.0</v>
      </c>
      <c r="K21" s="57">
        <f t="shared" si="2"/>
        <v>374</v>
      </c>
    </row>
    <row r="22" ht="15.75" customHeight="1">
      <c r="A22" s="50">
        <v>20.0</v>
      </c>
      <c r="B22" s="51">
        <v>0.0</v>
      </c>
      <c r="C22" s="51">
        <v>0.0</v>
      </c>
      <c r="D22" s="51">
        <v>0.0</v>
      </c>
      <c r="E22" s="51">
        <v>3000000.0</v>
      </c>
      <c r="F22" s="51">
        <v>580000.0</v>
      </c>
      <c r="G22" s="51">
        <v>1600000.0</v>
      </c>
      <c r="H22" s="52">
        <v>1.0177083333333334</v>
      </c>
      <c r="I22" s="53">
        <f t="shared" si="1"/>
        <v>2663</v>
      </c>
      <c r="J22" s="53">
        <v>1974.0</v>
      </c>
      <c r="K22" s="53">
        <f t="shared" si="2"/>
        <v>572</v>
      </c>
    </row>
    <row r="23" ht="15.75" customHeight="1">
      <c r="A23" s="54">
        <v>21.0</v>
      </c>
      <c r="B23" s="55">
        <v>0.0</v>
      </c>
      <c r="C23" s="55">
        <v>0.0</v>
      </c>
      <c r="D23" s="55">
        <v>0.0</v>
      </c>
      <c r="E23" s="55">
        <v>4800000.0</v>
      </c>
      <c r="F23" s="55">
        <v>960000.0</v>
      </c>
      <c r="G23" s="55">
        <v>2000000.0</v>
      </c>
      <c r="H23" s="56">
        <v>1.3229166666666667</v>
      </c>
      <c r="I23" s="57">
        <f t="shared" si="1"/>
        <v>3371</v>
      </c>
      <c r="J23" s="57">
        <v>2648.0</v>
      </c>
      <c r="K23" s="57">
        <f t="shared" si="2"/>
        <v>674</v>
      </c>
    </row>
    <row r="24" ht="15.75" customHeight="1">
      <c r="A24" s="50">
        <v>22.0</v>
      </c>
      <c r="B24" s="51">
        <v>0.0</v>
      </c>
      <c r="C24" s="51">
        <v>0.0</v>
      </c>
      <c r="D24" s="51">
        <v>0.0</v>
      </c>
      <c r="E24" s="51">
        <v>7600000.0</v>
      </c>
      <c r="F24" s="51">
        <v>1400000.0</v>
      </c>
      <c r="G24" s="51">
        <v>2600000.0</v>
      </c>
      <c r="H24" s="52">
        <v>1.7197916666666666</v>
      </c>
      <c r="I24" s="53">
        <f t="shared" si="1"/>
        <v>4269</v>
      </c>
      <c r="J24" s="53">
        <v>3648.0</v>
      </c>
      <c r="K24" s="53">
        <f t="shared" si="2"/>
        <v>1000</v>
      </c>
    </row>
    <row r="25" ht="15.75" customHeight="1">
      <c r="A25" s="54">
        <v>23.0</v>
      </c>
      <c r="B25" s="55">
        <v>0.0</v>
      </c>
      <c r="C25" s="55">
        <v>0.0</v>
      </c>
      <c r="D25" s="55">
        <v>0.0</v>
      </c>
      <c r="E25" s="55">
        <v>1.0E7</v>
      </c>
      <c r="F25" s="55">
        <v>2000000.0</v>
      </c>
      <c r="G25" s="55">
        <v>3200000.0</v>
      </c>
      <c r="H25" s="56">
        <v>2.235763888888889</v>
      </c>
      <c r="I25" s="57">
        <f t="shared" si="1"/>
        <v>5406</v>
      </c>
      <c r="J25" s="57">
        <v>4857.0</v>
      </c>
      <c r="K25" s="57">
        <f t="shared" si="2"/>
        <v>1209</v>
      </c>
    </row>
    <row r="26" ht="15.75" customHeight="1">
      <c r="A26" s="50">
        <v>24.0</v>
      </c>
      <c r="B26" s="51">
        <v>0.0</v>
      </c>
      <c r="C26" s="51">
        <v>0.0</v>
      </c>
      <c r="D26" s="51">
        <v>0.0</v>
      </c>
      <c r="E26" s="51">
        <v>1.4E7</v>
      </c>
      <c r="F26" s="51">
        <v>2600000.0</v>
      </c>
      <c r="G26" s="51">
        <v>3600000.0</v>
      </c>
      <c r="H26" s="52">
        <v>3.1300925925925926</v>
      </c>
      <c r="I26" s="53">
        <f t="shared" si="1"/>
        <v>7317</v>
      </c>
      <c r="J26" s="53">
        <v>6584.0</v>
      </c>
      <c r="K26" s="53">
        <f t="shared" si="2"/>
        <v>1727</v>
      </c>
    </row>
    <row r="27" ht="15.75" customHeight="1">
      <c r="A27" s="54">
        <v>25.0</v>
      </c>
      <c r="B27" s="55">
        <v>0.0</v>
      </c>
      <c r="C27" s="55">
        <v>0.0</v>
      </c>
      <c r="D27" s="55">
        <v>0.0</v>
      </c>
      <c r="E27" s="55">
        <v>1.6E7</v>
      </c>
      <c r="F27" s="55">
        <v>3000000.0</v>
      </c>
      <c r="G27" s="55">
        <v>4200000.0</v>
      </c>
      <c r="H27" s="56">
        <v>4.3820601851851855</v>
      </c>
      <c r="I27" s="57">
        <f t="shared" si="1"/>
        <v>9905</v>
      </c>
      <c r="J27" s="57">
        <v>8773.0</v>
      </c>
      <c r="K27" s="57">
        <f t="shared" si="2"/>
        <v>2189</v>
      </c>
    </row>
    <row r="28" ht="15.75" customHeight="1">
      <c r="A28" s="27" t="s">
        <v>65</v>
      </c>
      <c r="B28" s="58">
        <f>SUM($B$2:$B$27)</f>
        <v>0</v>
      </c>
      <c r="C28" s="58">
        <f>SUM(C2:C27)</f>
        <v>40</v>
      </c>
      <c r="D28" s="58">
        <f>SUM($D$2:$D$27)</f>
        <v>0</v>
      </c>
      <c r="E28" s="58">
        <f t="shared" ref="E28:I28" si="3">SUM(E2:E27)</f>
        <v>59868060</v>
      </c>
      <c r="F28" s="58">
        <f t="shared" si="3"/>
        <v>11339380</v>
      </c>
      <c r="G28" s="58">
        <f t="shared" si="3"/>
        <v>19692780</v>
      </c>
      <c r="H28" s="59">
        <f t="shared" si="3"/>
        <v>16.39563657</v>
      </c>
      <c r="I28" s="58">
        <f t="shared" si="3"/>
        <v>40580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111</v>
      </c>
      <c r="I1" s="2" t="s">
        <v>112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30.0</v>
      </c>
      <c r="F3" s="55">
        <v>0.0</v>
      </c>
      <c r="G3" s="55">
        <v>0.0</v>
      </c>
      <c r="H3" s="62">
        <v>0.0</v>
      </c>
      <c r="I3" s="57">
        <v>0.0</v>
      </c>
      <c r="J3" s="57">
        <v>11.0</v>
      </c>
      <c r="K3" s="57">
        <v>11.0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720.0</v>
      </c>
      <c r="F4" s="51">
        <v>0.0</v>
      </c>
      <c r="G4" s="51">
        <v>2000.0</v>
      </c>
      <c r="H4" s="63">
        <v>0.003472222222222222</v>
      </c>
      <c r="I4" s="53">
        <f t="shared" ref="I4:I27" si="1">ROUNDUP(2620.519149007*H4^(-0.1001302038)*H4,0)</f>
        <v>17</v>
      </c>
      <c r="J4" s="53">
        <v>15.0</v>
      </c>
      <c r="K4" s="53">
        <v>4.0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1000.0</v>
      </c>
      <c r="F5" s="55">
        <v>0.0</v>
      </c>
      <c r="G5" s="55">
        <v>3200.0</v>
      </c>
      <c r="H5" s="62">
        <v>0.0045138888888888885</v>
      </c>
      <c r="I5" s="57">
        <f t="shared" si="1"/>
        <v>21</v>
      </c>
      <c r="J5" s="57">
        <v>19.0</v>
      </c>
      <c r="K5" s="57">
        <v>4.0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1600.0</v>
      </c>
      <c r="F6" s="51">
        <v>3800.0</v>
      </c>
      <c r="G6" s="51">
        <v>4600.0</v>
      </c>
      <c r="H6" s="63">
        <v>0.006828703703703704</v>
      </c>
      <c r="I6" s="53">
        <f t="shared" si="1"/>
        <v>30</v>
      </c>
      <c r="J6" s="53">
        <v>23.0</v>
      </c>
      <c r="K6" s="53">
        <v>4.0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2600.0</v>
      </c>
      <c r="F7" s="55">
        <v>5800.0</v>
      </c>
      <c r="G7" s="55">
        <v>9000.0</v>
      </c>
      <c r="H7" s="62">
        <v>0.010185185185185186</v>
      </c>
      <c r="I7" s="57">
        <f t="shared" si="1"/>
        <v>43</v>
      </c>
      <c r="J7" s="57">
        <v>27.0</v>
      </c>
      <c r="K7" s="57">
        <v>4.0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3600.0</v>
      </c>
      <c r="F8" s="51">
        <v>8000.0</v>
      </c>
      <c r="G8" s="51">
        <v>14000.0</v>
      </c>
      <c r="H8" s="63">
        <v>0.020370370370370372</v>
      </c>
      <c r="I8" s="53">
        <f t="shared" si="1"/>
        <v>79</v>
      </c>
      <c r="J8" s="53">
        <v>35.0</v>
      </c>
      <c r="K8" s="53">
        <v>8.0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4800.0</v>
      </c>
      <c r="F9" s="55">
        <v>10000.0</v>
      </c>
      <c r="G9" s="55">
        <v>22000.0</v>
      </c>
      <c r="H9" s="62">
        <v>0.040625</v>
      </c>
      <c r="I9" s="57">
        <f t="shared" si="1"/>
        <v>147</v>
      </c>
      <c r="J9" s="57">
        <v>54.0</v>
      </c>
      <c r="K9" s="57">
        <v>19.0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6800.0</v>
      </c>
      <c r="F10" s="51">
        <v>16000.0</v>
      </c>
      <c r="G10" s="51">
        <v>38000.0</v>
      </c>
      <c r="H10" s="63">
        <v>0.08125</v>
      </c>
      <c r="I10" s="53">
        <f t="shared" si="1"/>
        <v>274</v>
      </c>
      <c r="J10" s="53">
        <v>96.0</v>
      </c>
      <c r="K10" s="53">
        <v>42.0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10000.0</v>
      </c>
      <c r="F11" s="55">
        <v>22000.0</v>
      </c>
      <c r="G11" s="55">
        <v>66000.0</v>
      </c>
      <c r="H11" s="62">
        <v>0.11377314814814815</v>
      </c>
      <c r="I11" s="57">
        <f t="shared" si="1"/>
        <v>371</v>
      </c>
      <c r="J11" s="57">
        <v>160.0</v>
      </c>
      <c r="K11" s="57">
        <v>64.0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14000.0</v>
      </c>
      <c r="F12" s="51">
        <v>30000.0</v>
      </c>
      <c r="G12" s="51">
        <v>120000.0</v>
      </c>
      <c r="H12" s="63">
        <v>0.14791666666666667</v>
      </c>
      <c r="I12" s="53">
        <f t="shared" si="1"/>
        <v>470</v>
      </c>
      <c r="J12" s="53">
        <v>234.0</v>
      </c>
      <c r="K12" s="53">
        <v>74.0</v>
      </c>
    </row>
    <row r="13" ht="15.75" customHeight="1">
      <c r="A13" s="54">
        <v>11.0</v>
      </c>
      <c r="B13" s="55">
        <v>0.0</v>
      </c>
      <c r="C13" s="55">
        <v>0.0</v>
      </c>
      <c r="D13" s="55">
        <v>0.0</v>
      </c>
      <c r="E13" s="55">
        <v>20000.0</v>
      </c>
      <c r="F13" s="55">
        <v>44000.0</v>
      </c>
      <c r="G13" s="55">
        <v>180000.0</v>
      </c>
      <c r="H13" s="62">
        <v>0.19224537037037037</v>
      </c>
      <c r="I13" s="57">
        <f t="shared" si="1"/>
        <v>595</v>
      </c>
      <c r="J13" s="57">
        <v>336.0</v>
      </c>
      <c r="K13" s="57">
        <v>102.0</v>
      </c>
    </row>
    <row r="14" ht="15.75" customHeight="1">
      <c r="A14" s="50">
        <v>12.0</v>
      </c>
      <c r="B14" s="51">
        <v>0.0</v>
      </c>
      <c r="C14" s="51">
        <v>0.0</v>
      </c>
      <c r="D14" s="51">
        <v>0.0</v>
      </c>
      <c r="E14" s="51">
        <v>34000.0</v>
      </c>
      <c r="F14" s="51">
        <v>70000.0</v>
      </c>
      <c r="G14" s="51">
        <v>280000.0</v>
      </c>
      <c r="H14" s="63">
        <v>0.25</v>
      </c>
      <c r="I14" s="53">
        <f t="shared" si="1"/>
        <v>753</v>
      </c>
      <c r="J14" s="53">
        <v>468.0</v>
      </c>
      <c r="K14" s="53">
        <v>132.0</v>
      </c>
    </row>
    <row r="15" ht="15.75" customHeight="1">
      <c r="A15" s="54">
        <v>13.0</v>
      </c>
      <c r="B15" s="55">
        <v>0.0</v>
      </c>
      <c r="C15" s="55">
        <v>0.0</v>
      </c>
      <c r="D15" s="55">
        <v>0.0</v>
      </c>
      <c r="E15" s="55">
        <v>52000.0</v>
      </c>
      <c r="F15" s="55">
        <v>120000.0</v>
      </c>
      <c r="G15" s="55">
        <v>380000.0</v>
      </c>
      <c r="H15" s="62">
        <v>0.32488425925925923</v>
      </c>
      <c r="I15" s="57">
        <f t="shared" si="1"/>
        <v>953</v>
      </c>
      <c r="J15" s="57">
        <v>640.0</v>
      </c>
      <c r="K15" s="57">
        <v>172.0</v>
      </c>
    </row>
    <row r="16" ht="15.75" customHeight="1">
      <c r="A16" s="50">
        <v>14.0</v>
      </c>
      <c r="B16" s="51">
        <v>0.0</v>
      </c>
      <c r="C16" s="51">
        <v>0.0</v>
      </c>
      <c r="D16" s="51">
        <v>0.0</v>
      </c>
      <c r="E16" s="51">
        <v>84000.0</v>
      </c>
      <c r="F16" s="51">
        <v>200000.0</v>
      </c>
      <c r="G16" s="51">
        <v>540000.0</v>
      </c>
      <c r="H16" s="52">
        <v>0.4224537037037037</v>
      </c>
      <c r="I16" s="53">
        <f t="shared" si="1"/>
        <v>1207</v>
      </c>
      <c r="J16" s="53">
        <v>865.0</v>
      </c>
      <c r="K16" s="53">
        <v>225.0</v>
      </c>
    </row>
    <row r="17" ht="15.75" customHeight="1">
      <c r="A17" s="54">
        <v>15.0</v>
      </c>
      <c r="B17" s="55">
        <v>0.0</v>
      </c>
      <c r="C17" s="55">
        <v>0.0</v>
      </c>
      <c r="D17" s="55">
        <v>0.0</v>
      </c>
      <c r="E17" s="55">
        <v>160000.0</v>
      </c>
      <c r="F17" s="55">
        <v>340000.0</v>
      </c>
      <c r="G17" s="55">
        <v>740000.0</v>
      </c>
      <c r="H17" s="56">
        <v>0.5913194444444444</v>
      </c>
      <c r="I17" s="57">
        <f t="shared" si="1"/>
        <v>1634</v>
      </c>
      <c r="J17" s="57">
        <v>1194.0</v>
      </c>
      <c r="K17" s="57">
        <v>329.0</v>
      </c>
    </row>
    <row r="18" ht="15.75" customHeight="1">
      <c r="A18" s="50">
        <v>16.0</v>
      </c>
      <c r="B18" s="51">
        <v>0.0</v>
      </c>
      <c r="C18" s="51">
        <v>0.0</v>
      </c>
      <c r="D18" s="51">
        <v>0.0</v>
      </c>
      <c r="E18" s="51">
        <v>260000.0</v>
      </c>
      <c r="F18" s="51">
        <v>580000.0</v>
      </c>
      <c r="G18" s="51">
        <v>1000000.0</v>
      </c>
      <c r="H18" s="52">
        <v>0.8278935185185186</v>
      </c>
      <c r="I18" s="53">
        <f t="shared" si="1"/>
        <v>2211</v>
      </c>
      <c r="J18" s="53">
        <v>1615.0</v>
      </c>
      <c r="K18" s="53">
        <v>421.0</v>
      </c>
    </row>
    <row r="19" ht="15.75" customHeight="1">
      <c r="A19" s="54">
        <v>17.0</v>
      </c>
      <c r="B19" s="55">
        <v>0.0</v>
      </c>
      <c r="C19" s="55">
        <v>0.0</v>
      </c>
      <c r="D19" s="55">
        <v>0.0</v>
      </c>
      <c r="E19" s="55">
        <v>480000.0</v>
      </c>
      <c r="F19" s="55">
        <v>1000000.0</v>
      </c>
      <c r="G19" s="55">
        <v>1600000.0</v>
      </c>
      <c r="H19" s="56">
        <v>1.1590277777777778</v>
      </c>
      <c r="I19" s="57">
        <f t="shared" si="1"/>
        <v>2993</v>
      </c>
      <c r="J19" s="57">
        <v>2269.0</v>
      </c>
      <c r="K19" s="57">
        <v>654.0</v>
      </c>
    </row>
    <row r="20" ht="15.75" customHeight="1">
      <c r="A20" s="50">
        <v>18.0</v>
      </c>
      <c r="B20" s="51">
        <v>0.0</v>
      </c>
      <c r="C20" s="51">
        <v>0.0</v>
      </c>
      <c r="D20" s="51">
        <v>0.0</v>
      </c>
      <c r="E20" s="51">
        <v>820000.0</v>
      </c>
      <c r="F20" s="51">
        <v>1800000.0</v>
      </c>
      <c r="G20" s="51">
        <v>3000000.0</v>
      </c>
      <c r="H20" s="52">
        <v>1.6225694444444443</v>
      </c>
      <c r="I20" s="53">
        <f t="shared" si="1"/>
        <v>4051</v>
      </c>
      <c r="J20" s="53">
        <v>3080.0</v>
      </c>
      <c r="K20" s="53">
        <v>811.0</v>
      </c>
    </row>
    <row r="21" ht="15.75" customHeight="1">
      <c r="A21" s="54">
        <v>19.0</v>
      </c>
      <c r="B21" s="55">
        <v>0.0</v>
      </c>
      <c r="C21" s="55">
        <v>0.0</v>
      </c>
      <c r="D21" s="55">
        <v>0.0</v>
      </c>
      <c r="E21" s="55">
        <v>1400000.0</v>
      </c>
      <c r="F21" s="55">
        <v>3200000.0</v>
      </c>
      <c r="G21" s="55">
        <v>5000000.0</v>
      </c>
      <c r="H21" s="56">
        <v>2.271527777777778</v>
      </c>
      <c r="I21" s="57">
        <f t="shared" si="1"/>
        <v>5484</v>
      </c>
      <c r="J21" s="57">
        <v>4267.0</v>
      </c>
      <c r="K21" s="57">
        <v>1187.0</v>
      </c>
    </row>
    <row r="22" ht="15.75" customHeight="1">
      <c r="A22" s="50">
        <v>20.0</v>
      </c>
      <c r="B22" s="51">
        <v>0.0</v>
      </c>
      <c r="C22" s="51">
        <v>0.0</v>
      </c>
      <c r="D22" s="51">
        <v>0.0</v>
      </c>
      <c r="E22" s="51">
        <v>2400000.0</v>
      </c>
      <c r="F22" s="51">
        <v>5400000.0</v>
      </c>
      <c r="G22" s="51">
        <v>8600000.0</v>
      </c>
      <c r="H22" s="52">
        <v>3.180086805555556</v>
      </c>
      <c r="I22" s="53">
        <f t="shared" si="1"/>
        <v>7422</v>
      </c>
      <c r="J22" s="53">
        <v>6040.0</v>
      </c>
      <c r="K22" s="53">
        <v>1773.0</v>
      </c>
    </row>
    <row r="23" ht="15.75" customHeight="1">
      <c r="A23" s="54">
        <v>21.0</v>
      </c>
      <c r="B23" s="55">
        <v>0.0</v>
      </c>
      <c r="C23" s="55">
        <v>0.0</v>
      </c>
      <c r="D23" s="55">
        <v>0.0</v>
      </c>
      <c r="E23" s="55">
        <v>3800000.0</v>
      </c>
      <c r="F23" s="55">
        <v>8600000.0</v>
      </c>
      <c r="G23" s="55">
        <v>1.0E7</v>
      </c>
      <c r="H23" s="56">
        <v>4.134027777777778</v>
      </c>
      <c r="I23" s="57">
        <f t="shared" si="1"/>
        <v>9399</v>
      </c>
      <c r="J23" s="57">
        <v>8309.0</v>
      </c>
      <c r="K23" s="57">
        <v>2269.0</v>
      </c>
    </row>
    <row r="24" ht="15.75" customHeight="1">
      <c r="A24" s="50">
        <v>22.0</v>
      </c>
      <c r="B24" s="51">
        <v>0.0</v>
      </c>
      <c r="C24" s="51">
        <v>0.0</v>
      </c>
      <c r="D24" s="51">
        <v>0.0</v>
      </c>
      <c r="E24" s="51">
        <v>5600000.0</v>
      </c>
      <c r="F24" s="51">
        <v>1.2E7</v>
      </c>
      <c r="G24" s="51">
        <v>1.4E7</v>
      </c>
      <c r="H24" s="52">
        <v>5.375</v>
      </c>
      <c r="I24" s="53">
        <f t="shared" si="1"/>
        <v>11903</v>
      </c>
      <c r="J24" s="53">
        <v>11196.0</v>
      </c>
      <c r="K24" s="53">
        <v>2887.0</v>
      </c>
    </row>
    <row r="25" ht="15.75" customHeight="1">
      <c r="A25" s="54">
        <v>23.0</v>
      </c>
      <c r="B25" s="55">
        <v>0.0</v>
      </c>
      <c r="C25" s="55">
        <v>0.0</v>
      </c>
      <c r="D25" s="55">
        <v>0.0</v>
      </c>
      <c r="E25" s="55">
        <v>7800000.0</v>
      </c>
      <c r="F25" s="55">
        <v>1.6E7</v>
      </c>
      <c r="G25" s="55">
        <v>1.6E7</v>
      </c>
      <c r="H25" s="56">
        <v>6.986805555555556</v>
      </c>
      <c r="I25" s="57">
        <f t="shared" si="1"/>
        <v>15071</v>
      </c>
      <c r="J25" s="57">
        <v>14625.0</v>
      </c>
      <c r="K25" s="57">
        <v>3429.0</v>
      </c>
    </row>
    <row r="26" ht="15.75" customHeight="1">
      <c r="A26" s="50">
        <v>24.0</v>
      </c>
      <c r="B26" s="51">
        <v>0.0</v>
      </c>
      <c r="C26" s="51">
        <v>0.0</v>
      </c>
      <c r="D26" s="51">
        <v>0.0</v>
      </c>
      <c r="E26" s="51">
        <v>1.0E7</v>
      </c>
      <c r="F26" s="51">
        <v>2.2E7</v>
      </c>
      <c r="G26" s="51">
        <v>2.0E7</v>
      </c>
      <c r="H26" s="52">
        <v>9.78125</v>
      </c>
      <c r="I26" s="53">
        <f t="shared" si="1"/>
        <v>20400</v>
      </c>
      <c r="J26" s="53">
        <v>19772.0</v>
      </c>
      <c r="K26" s="53">
        <v>5147.0</v>
      </c>
    </row>
    <row r="27" ht="15.75" customHeight="1">
      <c r="A27" s="54">
        <v>25.0</v>
      </c>
      <c r="B27" s="55">
        <v>0.0</v>
      </c>
      <c r="C27" s="55">
        <v>0.0</v>
      </c>
      <c r="D27" s="55">
        <v>0.0</v>
      </c>
      <c r="E27" s="55">
        <v>1.2E7</v>
      </c>
      <c r="F27" s="55">
        <v>2.6E7</v>
      </c>
      <c r="G27" s="55">
        <v>2.2E7</v>
      </c>
      <c r="H27" s="56">
        <v>12.4125</v>
      </c>
      <c r="I27" s="57">
        <f t="shared" si="1"/>
        <v>25277</v>
      </c>
      <c r="J27" s="57">
        <v>27443.0</v>
      </c>
      <c r="K27" s="57">
        <v>7671.0</v>
      </c>
    </row>
    <row r="28" ht="15.75" customHeight="1">
      <c r="A28" s="27" t="s">
        <v>65</v>
      </c>
      <c r="B28" s="70">
        <f t="shared" ref="B28:D28" si="2">SUM(B1:B27)</f>
        <v>0</v>
      </c>
      <c r="C28" s="70">
        <f t="shared" si="2"/>
        <v>0</v>
      </c>
      <c r="D28" s="70">
        <f t="shared" si="2"/>
        <v>0</v>
      </c>
      <c r="E28" s="58">
        <f t="shared" ref="E28:I28" si="3">SUM(E2:E27)</f>
        <v>44955150</v>
      </c>
      <c r="F28" s="58">
        <f t="shared" si="3"/>
        <v>97449600</v>
      </c>
      <c r="G28" s="58">
        <f t="shared" si="3"/>
        <v>103600200</v>
      </c>
      <c r="H28" s="59">
        <f t="shared" si="3"/>
        <v>49.96052662</v>
      </c>
      <c r="I28" s="58">
        <f t="shared" si="3"/>
        <v>110805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3" width="11.38"/>
    <col customWidth="1" hidden="1" min="4" max="4" width="11.38"/>
    <col customWidth="1" min="5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113</v>
      </c>
      <c r="I1" s="2" t="s">
        <v>114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78.0</v>
      </c>
      <c r="D3" s="55">
        <v>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3.0</v>
      </c>
      <c r="K3" s="57">
        <f t="shared" ref="K3:K27" si="1">SUM(J3-J2)</f>
        <v>3</v>
      </c>
    </row>
    <row r="4" ht="15.75" customHeight="1">
      <c r="A4" s="50">
        <v>2.0</v>
      </c>
      <c r="B4" s="51">
        <v>90.0</v>
      </c>
      <c r="C4" s="51">
        <v>220.0</v>
      </c>
      <c r="D4" s="51">
        <v>0.0</v>
      </c>
      <c r="E4" s="51">
        <v>0.0</v>
      </c>
      <c r="F4" s="51">
        <v>0.0</v>
      </c>
      <c r="G4" s="51">
        <v>0.0</v>
      </c>
      <c r="H4" s="63">
        <v>5.787037037037037E-5</v>
      </c>
      <c r="I4" s="53">
        <f t="shared" ref="I4:I27" si="2">ROUNDUP(2620.519149007*H4^(-0.1001302038)*H4,0)</f>
        <v>1</v>
      </c>
      <c r="J4" s="53">
        <v>5.0</v>
      </c>
      <c r="K4" s="53">
        <f t="shared" si="1"/>
        <v>2</v>
      </c>
    </row>
    <row r="5" ht="15.75" customHeight="1">
      <c r="A5" s="54">
        <v>3.0</v>
      </c>
      <c r="B5" s="55">
        <v>660.0</v>
      </c>
      <c r="C5" s="55">
        <v>0.0</v>
      </c>
      <c r="D5" s="55">
        <v>0.0</v>
      </c>
      <c r="E5" s="55">
        <v>120.0</v>
      </c>
      <c r="F5" s="55">
        <v>0.0</v>
      </c>
      <c r="G5" s="55">
        <v>340.0</v>
      </c>
      <c r="H5" s="62">
        <v>9.25925925925926E-4</v>
      </c>
      <c r="I5" s="57">
        <f t="shared" si="2"/>
        <v>5</v>
      </c>
      <c r="J5" s="57">
        <v>7.0</v>
      </c>
      <c r="K5" s="57">
        <f t="shared" si="1"/>
        <v>2</v>
      </c>
    </row>
    <row r="6" ht="15.75" customHeight="1">
      <c r="A6" s="50">
        <v>4.0</v>
      </c>
      <c r="B6" s="51">
        <v>1000.0</v>
      </c>
      <c r="C6" s="51">
        <v>0.0</v>
      </c>
      <c r="D6" s="51">
        <v>0.0</v>
      </c>
      <c r="E6" s="51">
        <v>340.0</v>
      </c>
      <c r="F6" s="51">
        <v>0.0</v>
      </c>
      <c r="G6" s="51">
        <v>520.0</v>
      </c>
      <c r="H6" s="63">
        <v>0.001388888888888889</v>
      </c>
      <c r="I6" s="53">
        <f t="shared" si="2"/>
        <v>8</v>
      </c>
      <c r="J6" s="53">
        <v>9.0</v>
      </c>
      <c r="K6" s="53">
        <f t="shared" si="1"/>
        <v>2</v>
      </c>
    </row>
    <row r="7" ht="15.75" customHeight="1">
      <c r="A7" s="54">
        <v>5.0</v>
      </c>
      <c r="B7" s="55">
        <v>1400.0</v>
      </c>
      <c r="C7" s="55">
        <v>0.0</v>
      </c>
      <c r="D7" s="55">
        <v>0.0</v>
      </c>
      <c r="E7" s="55">
        <v>500.0</v>
      </c>
      <c r="F7" s="55">
        <v>0.0</v>
      </c>
      <c r="G7" s="55">
        <v>760.0</v>
      </c>
      <c r="H7" s="62">
        <v>0.0020833333333333333</v>
      </c>
      <c r="I7" s="57">
        <f t="shared" si="2"/>
        <v>11</v>
      </c>
      <c r="J7" s="57">
        <v>13.0</v>
      </c>
      <c r="K7" s="57">
        <f t="shared" si="1"/>
        <v>4</v>
      </c>
    </row>
    <row r="8" ht="15.75" customHeight="1">
      <c r="A8" s="50">
        <v>6.0</v>
      </c>
      <c r="B8" s="51">
        <v>3200.0</v>
      </c>
      <c r="C8" s="51">
        <v>0.0</v>
      </c>
      <c r="D8" s="51">
        <v>0.0</v>
      </c>
      <c r="E8" s="51">
        <v>2400.0</v>
      </c>
      <c r="F8" s="51">
        <v>0.0</v>
      </c>
      <c r="G8" s="51">
        <v>1200.0</v>
      </c>
      <c r="H8" s="63">
        <v>0.004166666666666667</v>
      </c>
      <c r="I8" s="53">
        <f t="shared" si="2"/>
        <v>19</v>
      </c>
      <c r="J8" s="53">
        <v>19.0</v>
      </c>
      <c r="K8" s="53">
        <f t="shared" si="1"/>
        <v>6</v>
      </c>
    </row>
    <row r="9" ht="15.75" customHeight="1">
      <c r="A9" s="54">
        <v>7.0</v>
      </c>
      <c r="B9" s="55">
        <v>10000.0</v>
      </c>
      <c r="C9" s="55">
        <v>0.0</v>
      </c>
      <c r="D9" s="55">
        <v>0.0</v>
      </c>
      <c r="E9" s="55">
        <v>3400.0</v>
      </c>
      <c r="F9" s="55">
        <v>0.0</v>
      </c>
      <c r="G9" s="55">
        <v>1800.0</v>
      </c>
      <c r="H9" s="62">
        <v>0.008217592592592592</v>
      </c>
      <c r="I9" s="57">
        <f t="shared" si="2"/>
        <v>35</v>
      </c>
      <c r="J9" s="57">
        <v>26.0</v>
      </c>
      <c r="K9" s="57">
        <f t="shared" si="1"/>
        <v>7</v>
      </c>
    </row>
    <row r="10" ht="15.75" customHeight="1">
      <c r="A10" s="50">
        <v>8.0</v>
      </c>
      <c r="B10" s="51">
        <v>14000.0</v>
      </c>
      <c r="C10" s="51">
        <v>0.0</v>
      </c>
      <c r="D10" s="51">
        <v>0.0</v>
      </c>
      <c r="E10" s="51">
        <v>4600.0</v>
      </c>
      <c r="F10" s="51">
        <v>0.0</v>
      </c>
      <c r="G10" s="51">
        <v>3200.0</v>
      </c>
      <c r="H10" s="63">
        <v>0.016319444444444445</v>
      </c>
      <c r="I10" s="53">
        <f t="shared" si="2"/>
        <v>65</v>
      </c>
      <c r="J10" s="53">
        <v>34.0</v>
      </c>
      <c r="K10" s="53">
        <f t="shared" si="1"/>
        <v>8</v>
      </c>
    </row>
    <row r="11" ht="15.75" customHeight="1">
      <c r="A11" s="54">
        <v>9.0</v>
      </c>
      <c r="B11" s="55">
        <v>20000.0</v>
      </c>
      <c r="C11" s="55">
        <v>0.0</v>
      </c>
      <c r="D11" s="55">
        <v>0.0</v>
      </c>
      <c r="E11" s="55">
        <v>6800.0</v>
      </c>
      <c r="F11" s="55">
        <v>0.0</v>
      </c>
      <c r="G11" s="55">
        <v>5600.0</v>
      </c>
      <c r="H11" s="62">
        <v>0.022800925925925926</v>
      </c>
      <c r="I11" s="57">
        <f t="shared" si="2"/>
        <v>88</v>
      </c>
      <c r="J11" s="57">
        <v>43.0</v>
      </c>
      <c r="K11" s="57">
        <f t="shared" si="1"/>
        <v>9</v>
      </c>
    </row>
    <row r="12" ht="15.75" customHeight="1">
      <c r="A12" s="50">
        <v>10.0</v>
      </c>
      <c r="B12" s="51">
        <v>28000.0</v>
      </c>
      <c r="C12" s="51">
        <v>0.0</v>
      </c>
      <c r="D12" s="51">
        <v>0.0</v>
      </c>
      <c r="E12" s="51">
        <v>9400.0</v>
      </c>
      <c r="F12" s="51">
        <v>0.0</v>
      </c>
      <c r="G12" s="51">
        <v>9400.0</v>
      </c>
      <c r="H12" s="63">
        <v>0.02962962962962963</v>
      </c>
      <c r="I12" s="53">
        <f t="shared" si="2"/>
        <v>111</v>
      </c>
      <c r="J12" s="53">
        <v>53.0</v>
      </c>
      <c r="K12" s="53">
        <f t="shared" si="1"/>
        <v>10</v>
      </c>
    </row>
    <row r="13" ht="15.75" customHeight="1">
      <c r="A13" s="54">
        <v>11.0</v>
      </c>
      <c r="B13" s="55">
        <v>40000.0</v>
      </c>
      <c r="C13" s="55">
        <v>0.0</v>
      </c>
      <c r="D13" s="55">
        <v>0.0</v>
      </c>
      <c r="E13" s="55">
        <v>14000.0</v>
      </c>
      <c r="F13" s="55">
        <v>0.0</v>
      </c>
      <c r="G13" s="55">
        <v>16000.0</v>
      </c>
      <c r="H13" s="62">
        <v>0.03854166666666667</v>
      </c>
      <c r="I13" s="57">
        <f t="shared" si="2"/>
        <v>140</v>
      </c>
      <c r="J13" s="57">
        <v>72.0</v>
      </c>
      <c r="K13" s="57">
        <f t="shared" si="1"/>
        <v>19</v>
      </c>
    </row>
    <row r="14" ht="15.75" customHeight="1">
      <c r="A14" s="50">
        <v>12.0</v>
      </c>
      <c r="B14" s="51">
        <v>66000.0</v>
      </c>
      <c r="C14" s="51">
        <v>0.0</v>
      </c>
      <c r="D14" s="51">
        <v>0.0</v>
      </c>
      <c r="E14" s="51">
        <v>22000.0</v>
      </c>
      <c r="F14" s="51">
        <v>0.0</v>
      </c>
      <c r="G14" s="51">
        <v>24000.0</v>
      </c>
      <c r="H14" s="63">
        <v>0.05</v>
      </c>
      <c r="I14" s="53">
        <f t="shared" si="2"/>
        <v>177</v>
      </c>
      <c r="J14" s="53">
        <v>99.0</v>
      </c>
      <c r="K14" s="53">
        <f t="shared" si="1"/>
        <v>27</v>
      </c>
    </row>
    <row r="15" ht="15.75" customHeight="1">
      <c r="A15" s="54">
        <v>13.0</v>
      </c>
      <c r="B15" s="55">
        <v>120000.0</v>
      </c>
      <c r="C15" s="55">
        <v>0.0</v>
      </c>
      <c r="D15" s="55">
        <v>0.0</v>
      </c>
      <c r="E15" s="55">
        <v>36000.0</v>
      </c>
      <c r="F15" s="55">
        <v>0.0</v>
      </c>
      <c r="G15" s="55">
        <v>32000.0</v>
      </c>
      <c r="H15" s="62">
        <v>0.0650462962962963</v>
      </c>
      <c r="I15" s="57">
        <f t="shared" si="2"/>
        <v>225</v>
      </c>
      <c r="J15" s="57">
        <v>135.0</v>
      </c>
      <c r="K15" s="57">
        <f t="shared" si="1"/>
        <v>36</v>
      </c>
    </row>
    <row r="16" ht="15.75" customHeight="1">
      <c r="A16" s="50">
        <v>14.0</v>
      </c>
      <c r="B16" s="51">
        <v>180000.0</v>
      </c>
      <c r="C16" s="51">
        <v>0.0</v>
      </c>
      <c r="D16" s="51">
        <v>0.0</v>
      </c>
      <c r="E16" s="51">
        <v>58000.0</v>
      </c>
      <c r="F16" s="51">
        <v>0.0</v>
      </c>
      <c r="G16" s="51">
        <v>46000.0</v>
      </c>
      <c r="H16" s="52">
        <v>0.08449074074074074</v>
      </c>
      <c r="I16" s="53">
        <f t="shared" si="2"/>
        <v>284</v>
      </c>
      <c r="J16" s="53">
        <v>184.0</v>
      </c>
      <c r="K16" s="53">
        <f t="shared" si="1"/>
        <v>49</v>
      </c>
    </row>
    <row r="17" ht="15.75" customHeight="1">
      <c r="A17" s="54">
        <v>15.0</v>
      </c>
      <c r="B17" s="55">
        <v>300000.0</v>
      </c>
      <c r="C17" s="55">
        <v>0.0</v>
      </c>
      <c r="D17" s="55">
        <v>0.0</v>
      </c>
      <c r="E17" s="55">
        <v>100000.0</v>
      </c>
      <c r="F17" s="55">
        <v>0.0</v>
      </c>
      <c r="G17" s="55">
        <v>62000.0</v>
      </c>
      <c r="H17" s="56">
        <v>0.11828703703703704</v>
      </c>
      <c r="I17" s="57">
        <f t="shared" si="2"/>
        <v>384</v>
      </c>
      <c r="J17" s="57">
        <v>249.0</v>
      </c>
      <c r="K17" s="57">
        <f t="shared" si="1"/>
        <v>65</v>
      </c>
    </row>
    <row r="18" ht="15.75" customHeight="1">
      <c r="A18" s="50">
        <v>16.0</v>
      </c>
      <c r="B18" s="51">
        <v>540000.0</v>
      </c>
      <c r="C18" s="51">
        <v>0.0</v>
      </c>
      <c r="D18" s="51">
        <v>0.0</v>
      </c>
      <c r="E18" s="51">
        <v>180000.0</v>
      </c>
      <c r="F18" s="51">
        <v>0.0</v>
      </c>
      <c r="G18" s="51">
        <v>88000.0</v>
      </c>
      <c r="H18" s="52">
        <v>0.1657523148148148</v>
      </c>
      <c r="I18" s="53">
        <f t="shared" si="2"/>
        <v>520</v>
      </c>
      <c r="J18" s="53">
        <v>334.0</v>
      </c>
      <c r="K18" s="53">
        <f t="shared" si="1"/>
        <v>85</v>
      </c>
    </row>
    <row r="19" ht="15.75" customHeight="1">
      <c r="A19" s="54">
        <v>17.0</v>
      </c>
      <c r="B19" s="55">
        <v>760000.0</v>
      </c>
      <c r="C19" s="55">
        <v>0.0</v>
      </c>
      <c r="D19" s="55">
        <v>0.0</v>
      </c>
      <c r="E19" s="55">
        <v>240000.0</v>
      </c>
      <c r="F19" s="55">
        <v>0.0</v>
      </c>
      <c r="G19" s="55">
        <v>140000.0</v>
      </c>
      <c r="H19" s="56">
        <v>0.2318287037037037</v>
      </c>
      <c r="I19" s="57">
        <f t="shared" si="2"/>
        <v>704</v>
      </c>
      <c r="J19" s="57">
        <v>458.0</v>
      </c>
      <c r="K19" s="57">
        <f t="shared" si="1"/>
        <v>124</v>
      </c>
    </row>
    <row r="20" ht="15.75" customHeight="1">
      <c r="A20" s="50">
        <v>18.0</v>
      </c>
      <c r="B20" s="51">
        <v>1400000.0</v>
      </c>
      <c r="C20" s="51">
        <v>0.0</v>
      </c>
      <c r="D20" s="51">
        <v>0.0</v>
      </c>
      <c r="E20" s="51">
        <v>460000.0</v>
      </c>
      <c r="F20" s="51">
        <v>0.0</v>
      </c>
      <c r="G20" s="51">
        <v>240000.0</v>
      </c>
      <c r="H20" s="52">
        <v>0.324537037037037</v>
      </c>
      <c r="I20" s="53">
        <f t="shared" si="2"/>
        <v>952</v>
      </c>
      <c r="J20" s="53">
        <v>634.0</v>
      </c>
      <c r="K20" s="53">
        <f t="shared" si="1"/>
        <v>176</v>
      </c>
    </row>
    <row r="21" ht="15.75" customHeight="1">
      <c r="A21" s="54">
        <v>19.0</v>
      </c>
      <c r="B21" s="55">
        <v>2400000.0</v>
      </c>
      <c r="C21" s="55">
        <v>0.0</v>
      </c>
      <c r="D21" s="55">
        <v>0.0</v>
      </c>
      <c r="E21" s="55">
        <v>760000.0</v>
      </c>
      <c r="F21" s="55">
        <v>0.0</v>
      </c>
      <c r="G21" s="55">
        <v>420000.0</v>
      </c>
      <c r="H21" s="56">
        <v>0.45439814814814816</v>
      </c>
      <c r="I21" s="57">
        <f t="shared" si="2"/>
        <v>1289</v>
      </c>
      <c r="J21" s="57">
        <v>874.0</v>
      </c>
      <c r="K21" s="57">
        <f t="shared" si="1"/>
        <v>240</v>
      </c>
    </row>
    <row r="22" ht="15.75" customHeight="1">
      <c r="A22" s="50">
        <v>20.0</v>
      </c>
      <c r="B22" s="51">
        <v>3200000.0</v>
      </c>
      <c r="C22" s="51">
        <v>0.0</v>
      </c>
      <c r="D22" s="51">
        <v>0.0</v>
      </c>
      <c r="E22" s="51">
        <v>1000000.0</v>
      </c>
      <c r="F22" s="51">
        <v>0.0</v>
      </c>
      <c r="G22" s="51">
        <v>680000.0</v>
      </c>
      <c r="H22" s="52">
        <v>0.6361111111111111</v>
      </c>
      <c r="I22" s="53">
        <f t="shared" si="2"/>
        <v>1745</v>
      </c>
      <c r="J22" s="53">
        <v>1221.0</v>
      </c>
      <c r="K22" s="53">
        <f t="shared" si="1"/>
        <v>347</v>
      </c>
    </row>
    <row r="23" ht="15.75" customHeight="1">
      <c r="A23" s="54">
        <v>21.0</v>
      </c>
      <c r="B23" s="55">
        <v>5200000.0</v>
      </c>
      <c r="C23" s="55">
        <v>0.0</v>
      </c>
      <c r="D23" s="55">
        <v>0.0</v>
      </c>
      <c r="E23" s="55">
        <v>1600000.0</v>
      </c>
      <c r="F23" s="55">
        <v>0.0</v>
      </c>
      <c r="G23" s="55">
        <v>920000.0</v>
      </c>
      <c r="H23" s="56">
        <v>0.8268518518518518</v>
      </c>
      <c r="I23" s="57">
        <f t="shared" si="2"/>
        <v>2209</v>
      </c>
      <c r="J23" s="57">
        <v>1655.0</v>
      </c>
      <c r="K23" s="57">
        <f t="shared" si="1"/>
        <v>434</v>
      </c>
    </row>
    <row r="24" ht="15.75" customHeight="1">
      <c r="A24" s="50">
        <v>22.0</v>
      </c>
      <c r="B24" s="51">
        <v>5800000.0</v>
      </c>
      <c r="C24" s="51">
        <v>0.0</v>
      </c>
      <c r="D24" s="51">
        <v>0.0</v>
      </c>
      <c r="E24" s="51">
        <v>2000000.0</v>
      </c>
      <c r="F24" s="51">
        <v>0.0</v>
      </c>
      <c r="G24" s="51">
        <v>1000000.0</v>
      </c>
      <c r="H24" s="52">
        <v>1.1947916666666667</v>
      </c>
      <c r="I24" s="53">
        <f t="shared" si="2"/>
        <v>3076</v>
      </c>
      <c r="J24" s="53">
        <v>2275.0</v>
      </c>
      <c r="K24" s="53">
        <f t="shared" si="1"/>
        <v>620</v>
      </c>
    </row>
    <row r="25" ht="15.75" customHeight="1">
      <c r="A25" s="54">
        <v>23.0</v>
      </c>
      <c r="B25" s="55">
        <v>7600000.0</v>
      </c>
      <c r="C25" s="55">
        <v>0.0</v>
      </c>
      <c r="D25" s="55">
        <v>0.0</v>
      </c>
      <c r="E25" s="55">
        <v>2600000.0</v>
      </c>
      <c r="F25" s="55">
        <v>0.0</v>
      </c>
      <c r="G25" s="55">
        <v>1400000.0</v>
      </c>
      <c r="H25" s="56">
        <v>1.397337962962963</v>
      </c>
      <c r="I25" s="57">
        <f t="shared" si="2"/>
        <v>3542</v>
      </c>
      <c r="J25" s="57">
        <v>2976.0</v>
      </c>
      <c r="K25" s="57">
        <f t="shared" si="1"/>
        <v>701</v>
      </c>
    </row>
    <row r="26" ht="15.75" customHeight="1">
      <c r="A26" s="50">
        <v>24.0</v>
      </c>
      <c r="B26" s="51">
        <v>1.0E7</v>
      </c>
      <c r="C26" s="51">
        <v>0.0</v>
      </c>
      <c r="D26" s="51">
        <v>0.0</v>
      </c>
      <c r="E26" s="51">
        <v>3200000.0</v>
      </c>
      <c r="F26" s="51">
        <v>0.0</v>
      </c>
      <c r="G26" s="51">
        <v>1600000.0</v>
      </c>
      <c r="H26" s="52">
        <v>1.9563657407407407</v>
      </c>
      <c r="I26" s="53">
        <f t="shared" si="2"/>
        <v>4794</v>
      </c>
      <c r="J26" s="53">
        <v>4041.0</v>
      </c>
      <c r="K26" s="53">
        <f t="shared" si="1"/>
        <v>1065</v>
      </c>
    </row>
    <row r="27" ht="15.75" customHeight="1">
      <c r="A27" s="54">
        <v>25.0</v>
      </c>
      <c r="B27" s="55">
        <v>9400000.0</v>
      </c>
      <c r="C27" s="55">
        <v>0.0</v>
      </c>
      <c r="D27" s="55">
        <v>0.0</v>
      </c>
      <c r="E27" s="55">
        <v>3200000.0</v>
      </c>
      <c r="F27" s="55">
        <v>0.0</v>
      </c>
      <c r="G27" s="55">
        <v>1800000.0</v>
      </c>
      <c r="H27" s="56">
        <v>2.738773148148148</v>
      </c>
      <c r="I27" s="57">
        <f t="shared" si="2"/>
        <v>6489</v>
      </c>
      <c r="J27" s="57">
        <v>5600.0</v>
      </c>
      <c r="K27" s="57">
        <f t="shared" si="1"/>
        <v>1559</v>
      </c>
    </row>
    <row r="28" ht="15.75" customHeight="1">
      <c r="A28" s="27" t="s">
        <v>65</v>
      </c>
      <c r="B28" s="58">
        <f t="shared" ref="B28:I28" si="3">SUM(B2:B27)</f>
        <v>47084350</v>
      </c>
      <c r="C28" s="58">
        <f t="shared" si="3"/>
        <v>298</v>
      </c>
      <c r="D28" s="58">
        <f t="shared" si="3"/>
        <v>0</v>
      </c>
      <c r="E28" s="58">
        <f t="shared" si="3"/>
        <v>15497560</v>
      </c>
      <c r="F28" s="58">
        <f t="shared" si="3"/>
        <v>0</v>
      </c>
      <c r="G28" s="58">
        <f t="shared" si="3"/>
        <v>8490820</v>
      </c>
      <c r="H28" s="59">
        <f t="shared" si="3"/>
        <v>10.3687037</v>
      </c>
      <c r="I28" s="58">
        <f t="shared" si="3"/>
        <v>26873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2" width="11.38"/>
    <col customWidth="1" hidden="1" min="3" max="3" width="11.38"/>
    <col customWidth="1" min="4" max="11" width="11.38"/>
    <col customWidth="1" min="12" max="12" width="2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115</v>
      </c>
      <c r="I1" s="2" t="s">
        <v>116</v>
      </c>
      <c r="J1" s="1" t="s">
        <v>13</v>
      </c>
      <c r="K1" s="1" t="s">
        <v>14</v>
      </c>
      <c r="L1" s="1" t="s">
        <v>16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  <c r="L2" s="53"/>
    </row>
    <row r="3" ht="15.75" customHeight="1">
      <c r="A3" s="54">
        <v>1.0</v>
      </c>
      <c r="B3" s="55">
        <v>60.0</v>
      </c>
      <c r="C3" s="55">
        <v>0.0</v>
      </c>
      <c r="D3" s="55">
        <v>140.0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52.0</v>
      </c>
      <c r="K3" s="57">
        <f t="shared" ref="K3:K27" si="1">SUM(J3-J2)</f>
        <v>52</v>
      </c>
      <c r="L3" s="57"/>
    </row>
    <row r="4" ht="15.75" customHeight="1">
      <c r="A4" s="50">
        <v>2.0</v>
      </c>
      <c r="B4" s="51">
        <v>120.0</v>
      </c>
      <c r="C4" s="51">
        <v>0.0</v>
      </c>
      <c r="D4" s="51">
        <v>200.0</v>
      </c>
      <c r="E4" s="51">
        <v>0.0</v>
      </c>
      <c r="F4" s="51">
        <v>0.0</v>
      </c>
      <c r="G4" s="51">
        <v>0.0</v>
      </c>
      <c r="H4" s="63">
        <v>5.787037037037037E-5</v>
      </c>
      <c r="I4" s="53">
        <f t="shared" ref="I4:I27" si="2">ROUNDUP(2620.519149007*H4^(-0.1001302038)*H4,0)</f>
        <v>1</v>
      </c>
      <c r="J4" s="53">
        <v>54.0</v>
      </c>
      <c r="K4" s="53">
        <f t="shared" si="1"/>
        <v>2</v>
      </c>
      <c r="L4" s="74" t="s">
        <v>20</v>
      </c>
    </row>
    <row r="5" ht="15.75" customHeight="1">
      <c r="A5" s="54">
        <v>3.0</v>
      </c>
      <c r="B5" s="55">
        <v>160.0</v>
      </c>
      <c r="C5" s="55">
        <v>0.0</v>
      </c>
      <c r="D5" s="55">
        <v>0.0</v>
      </c>
      <c r="E5" s="55">
        <v>280.0</v>
      </c>
      <c r="F5" s="55">
        <v>0.0</v>
      </c>
      <c r="G5" s="55">
        <v>320.0</v>
      </c>
      <c r="H5" s="62">
        <v>4.62962962962963E-4</v>
      </c>
      <c r="I5" s="57">
        <f t="shared" si="2"/>
        <v>3</v>
      </c>
      <c r="J5" s="57">
        <v>57.0</v>
      </c>
      <c r="K5" s="57">
        <f t="shared" si="1"/>
        <v>3</v>
      </c>
      <c r="L5" s="75" t="s">
        <v>117</v>
      </c>
    </row>
    <row r="6" ht="15.75" customHeight="1">
      <c r="A6" s="50">
        <v>4.0</v>
      </c>
      <c r="B6" s="51">
        <v>680.0</v>
      </c>
      <c r="C6" s="51">
        <v>0.0</v>
      </c>
      <c r="D6" s="51">
        <v>0.0</v>
      </c>
      <c r="E6" s="51">
        <v>1600.0</v>
      </c>
      <c r="F6" s="51">
        <v>700.0</v>
      </c>
      <c r="G6" s="51">
        <v>0.0</v>
      </c>
      <c r="H6" s="63">
        <v>0.002199074074074074</v>
      </c>
      <c r="I6" s="53">
        <f t="shared" si="2"/>
        <v>11</v>
      </c>
      <c r="J6" s="53">
        <v>61.0</v>
      </c>
      <c r="K6" s="53">
        <f t="shared" si="1"/>
        <v>4</v>
      </c>
      <c r="L6" s="74" t="s">
        <v>24</v>
      </c>
    </row>
    <row r="7" ht="15.75" customHeight="1">
      <c r="A7" s="54">
        <v>5.0</v>
      </c>
      <c r="B7" s="55">
        <v>1400.0</v>
      </c>
      <c r="C7" s="55">
        <v>0.0</v>
      </c>
      <c r="D7" s="55">
        <v>0.0</v>
      </c>
      <c r="E7" s="55">
        <v>2400.0</v>
      </c>
      <c r="F7" s="55">
        <v>0.0</v>
      </c>
      <c r="G7" s="55">
        <v>1000.0</v>
      </c>
      <c r="H7" s="62">
        <v>0.004166666666666667</v>
      </c>
      <c r="I7" s="57">
        <f t="shared" si="2"/>
        <v>19</v>
      </c>
      <c r="J7" s="57">
        <v>66.0</v>
      </c>
      <c r="K7" s="57">
        <f t="shared" si="1"/>
        <v>5</v>
      </c>
      <c r="L7" s="75" t="s">
        <v>118</v>
      </c>
    </row>
    <row r="8" ht="15.75" customHeight="1">
      <c r="A8" s="50">
        <v>6.0</v>
      </c>
      <c r="B8" s="51">
        <v>4000.0</v>
      </c>
      <c r="C8" s="51">
        <v>0.0</v>
      </c>
      <c r="D8" s="51">
        <v>0.0</v>
      </c>
      <c r="E8" s="51">
        <v>3400.0</v>
      </c>
      <c r="F8" s="51">
        <v>0.0</v>
      </c>
      <c r="G8" s="51">
        <v>2000.0</v>
      </c>
      <c r="H8" s="63">
        <v>0.012268518518518519</v>
      </c>
      <c r="I8" s="53">
        <f t="shared" si="2"/>
        <v>50</v>
      </c>
      <c r="J8" s="53">
        <v>75.0</v>
      </c>
      <c r="K8" s="53">
        <f t="shared" si="1"/>
        <v>9</v>
      </c>
      <c r="L8" s="74" t="s">
        <v>119</v>
      </c>
    </row>
    <row r="9" ht="15.75" customHeight="1">
      <c r="A9" s="54">
        <v>7.0</v>
      </c>
      <c r="B9" s="55">
        <v>9200.0</v>
      </c>
      <c r="C9" s="55">
        <v>0.0</v>
      </c>
      <c r="D9" s="55">
        <v>0.0</v>
      </c>
      <c r="E9" s="55">
        <v>16000.0</v>
      </c>
      <c r="F9" s="55">
        <v>0.0</v>
      </c>
      <c r="G9" s="55">
        <v>6400.0</v>
      </c>
      <c r="H9" s="62">
        <v>0.03252314814814815</v>
      </c>
      <c r="I9" s="57">
        <f t="shared" si="2"/>
        <v>121</v>
      </c>
      <c r="J9" s="57">
        <v>91.0</v>
      </c>
      <c r="K9" s="57">
        <f t="shared" si="1"/>
        <v>16</v>
      </c>
      <c r="L9" s="75" t="s">
        <v>120</v>
      </c>
    </row>
    <row r="10" ht="15.75" customHeight="1">
      <c r="A10" s="50">
        <v>8.0</v>
      </c>
      <c r="B10" s="51">
        <v>14000.0</v>
      </c>
      <c r="C10" s="51">
        <v>0.0</v>
      </c>
      <c r="D10" s="51">
        <v>0.0</v>
      </c>
      <c r="E10" s="51">
        <v>22000.0</v>
      </c>
      <c r="F10" s="51">
        <v>0.0</v>
      </c>
      <c r="G10" s="51">
        <v>30000.0</v>
      </c>
      <c r="H10" s="63">
        <v>0.0650462962962963</v>
      </c>
      <c r="I10" s="53">
        <f t="shared" si="2"/>
        <v>225</v>
      </c>
      <c r="J10" s="53">
        <v>129.0</v>
      </c>
      <c r="K10" s="53">
        <f t="shared" si="1"/>
        <v>38</v>
      </c>
      <c r="L10" s="74" t="s">
        <v>121</v>
      </c>
    </row>
    <row r="11" ht="15.75" customHeight="1">
      <c r="A11" s="54">
        <v>9.0</v>
      </c>
      <c r="B11" s="55">
        <v>20000.0</v>
      </c>
      <c r="C11" s="55">
        <v>0.0</v>
      </c>
      <c r="D11" s="55">
        <v>0.0</v>
      </c>
      <c r="E11" s="55">
        <v>32000.0</v>
      </c>
      <c r="F11" s="55">
        <v>0.0</v>
      </c>
      <c r="G11" s="55">
        <v>54000.0</v>
      </c>
      <c r="H11" s="62">
        <v>0.09108796296296297</v>
      </c>
      <c r="I11" s="57">
        <f t="shared" si="2"/>
        <v>304</v>
      </c>
      <c r="J11" s="57">
        <v>176.0</v>
      </c>
      <c r="K11" s="57">
        <f t="shared" si="1"/>
        <v>47</v>
      </c>
      <c r="L11" s="75" t="s">
        <v>122</v>
      </c>
    </row>
    <row r="12" ht="15.75" customHeight="1">
      <c r="A12" s="50">
        <v>10.0</v>
      </c>
      <c r="B12" s="51">
        <v>26000.0</v>
      </c>
      <c r="C12" s="51">
        <v>0.0</v>
      </c>
      <c r="D12" s="51">
        <v>0.0</v>
      </c>
      <c r="E12" s="51">
        <v>44000.0</v>
      </c>
      <c r="F12" s="51">
        <v>0.0</v>
      </c>
      <c r="G12" s="51">
        <v>96000.0</v>
      </c>
      <c r="H12" s="63">
        <v>0.11840277777777777</v>
      </c>
      <c r="I12" s="53">
        <f t="shared" si="2"/>
        <v>385</v>
      </c>
      <c r="J12" s="53">
        <v>245.0</v>
      </c>
      <c r="K12" s="53">
        <f t="shared" si="1"/>
        <v>69</v>
      </c>
      <c r="L12" s="74" t="s">
        <v>123</v>
      </c>
    </row>
    <row r="13" ht="15.75" customHeight="1">
      <c r="A13" s="54">
        <v>11.0</v>
      </c>
      <c r="B13" s="55">
        <v>36000.0</v>
      </c>
      <c r="C13" s="55">
        <v>0.0</v>
      </c>
      <c r="D13" s="55">
        <v>0.0</v>
      </c>
      <c r="E13" s="55">
        <v>62000.0</v>
      </c>
      <c r="F13" s="55">
        <v>0.0</v>
      </c>
      <c r="G13" s="55">
        <v>160000.0</v>
      </c>
      <c r="H13" s="62">
        <v>0.15381944444444445</v>
      </c>
      <c r="I13" s="57">
        <f t="shared" si="2"/>
        <v>487</v>
      </c>
      <c r="J13" s="57">
        <v>330.0</v>
      </c>
      <c r="K13" s="57">
        <f t="shared" si="1"/>
        <v>85</v>
      </c>
      <c r="L13" s="75" t="s">
        <v>124</v>
      </c>
    </row>
    <row r="14" ht="15.75" customHeight="1">
      <c r="A14" s="50">
        <v>12.0</v>
      </c>
      <c r="B14" s="51">
        <v>62000.0</v>
      </c>
      <c r="C14" s="51">
        <v>0.0</v>
      </c>
      <c r="D14" s="51">
        <v>0.0</v>
      </c>
      <c r="E14" s="51">
        <v>100000.0</v>
      </c>
      <c r="F14" s="51">
        <v>0.0</v>
      </c>
      <c r="G14" s="51">
        <v>220000.0</v>
      </c>
      <c r="H14" s="63">
        <v>0.2</v>
      </c>
      <c r="I14" s="53">
        <f t="shared" si="2"/>
        <v>616</v>
      </c>
      <c r="J14" s="53">
        <v>437.0</v>
      </c>
      <c r="K14" s="53">
        <f t="shared" si="1"/>
        <v>107</v>
      </c>
      <c r="L14" s="74" t="s">
        <v>125</v>
      </c>
    </row>
    <row r="15" ht="15.75" customHeight="1">
      <c r="A15" s="54">
        <v>13.0</v>
      </c>
      <c r="B15" s="55">
        <v>100000.0</v>
      </c>
      <c r="C15" s="55">
        <v>0.0</v>
      </c>
      <c r="D15" s="55">
        <v>0.0</v>
      </c>
      <c r="E15" s="55">
        <v>160000.0</v>
      </c>
      <c r="F15" s="55">
        <v>0.0</v>
      </c>
      <c r="G15" s="55">
        <v>320000.0</v>
      </c>
      <c r="H15" s="62">
        <v>0.2599537037037037</v>
      </c>
      <c r="I15" s="57">
        <f t="shared" si="2"/>
        <v>780</v>
      </c>
      <c r="J15" s="57">
        <v>571.0</v>
      </c>
      <c r="K15" s="57">
        <f t="shared" si="1"/>
        <v>134</v>
      </c>
      <c r="L15" s="75" t="s">
        <v>126</v>
      </c>
    </row>
    <row r="16" ht="15.75" customHeight="1">
      <c r="A16" s="50">
        <v>14.0</v>
      </c>
      <c r="B16" s="51">
        <v>160000.0</v>
      </c>
      <c r="C16" s="51">
        <v>0.0</v>
      </c>
      <c r="D16" s="51">
        <v>0.0</v>
      </c>
      <c r="E16" s="51">
        <v>260000.0</v>
      </c>
      <c r="F16" s="51">
        <v>0.0</v>
      </c>
      <c r="G16" s="51">
        <v>420000.0</v>
      </c>
      <c r="H16" s="52">
        <v>0.33795138888888887</v>
      </c>
      <c r="I16" s="53">
        <f t="shared" si="2"/>
        <v>988</v>
      </c>
      <c r="J16" s="53">
        <v>754.0</v>
      </c>
      <c r="K16" s="53">
        <f t="shared" si="1"/>
        <v>183</v>
      </c>
      <c r="L16" s="74" t="s">
        <v>127</v>
      </c>
    </row>
    <row r="17" ht="15.75" customHeight="1">
      <c r="A17" s="54">
        <v>15.0</v>
      </c>
      <c r="B17" s="55">
        <v>280000.0</v>
      </c>
      <c r="C17" s="55">
        <v>0.0</v>
      </c>
      <c r="D17" s="55">
        <v>0.0</v>
      </c>
      <c r="E17" s="55">
        <v>460000.0</v>
      </c>
      <c r="F17" s="55">
        <v>0.0</v>
      </c>
      <c r="G17" s="55">
        <v>600000.0</v>
      </c>
      <c r="H17" s="56">
        <v>0.47302083333333333</v>
      </c>
      <c r="I17" s="57">
        <f t="shared" si="2"/>
        <v>1337</v>
      </c>
      <c r="J17" s="57">
        <v>1025.0</v>
      </c>
      <c r="K17" s="57">
        <f t="shared" si="1"/>
        <v>271</v>
      </c>
      <c r="L17" s="75" t="s">
        <v>128</v>
      </c>
    </row>
    <row r="18" ht="15.75" customHeight="1">
      <c r="A18" s="50">
        <v>16.0</v>
      </c>
      <c r="B18" s="51">
        <v>500000.0</v>
      </c>
      <c r="C18" s="51">
        <v>0.0</v>
      </c>
      <c r="D18" s="51">
        <v>0.0</v>
      </c>
      <c r="E18" s="51">
        <v>800000.0</v>
      </c>
      <c r="F18" s="51">
        <v>0.0</v>
      </c>
      <c r="G18" s="51">
        <v>840000.0</v>
      </c>
      <c r="H18" s="52">
        <v>0.6622685185185185</v>
      </c>
      <c r="I18" s="53">
        <f t="shared" si="2"/>
        <v>1809</v>
      </c>
      <c r="J18" s="53">
        <v>1385.0</v>
      </c>
      <c r="K18" s="53">
        <f t="shared" si="1"/>
        <v>360</v>
      </c>
      <c r="L18" s="74" t="s">
        <v>129</v>
      </c>
    </row>
    <row r="19" ht="15.75" customHeight="1">
      <c r="A19" s="54">
        <v>17.0</v>
      </c>
      <c r="B19" s="55">
        <v>900000.0</v>
      </c>
      <c r="C19" s="55">
        <v>0.0</v>
      </c>
      <c r="D19" s="55">
        <v>0.0</v>
      </c>
      <c r="E19" s="55">
        <v>1600000.0</v>
      </c>
      <c r="F19" s="55">
        <v>0.0</v>
      </c>
      <c r="G19" s="55">
        <v>1200000.0</v>
      </c>
      <c r="H19" s="56">
        <v>0.9271990740740741</v>
      </c>
      <c r="I19" s="57">
        <f t="shared" si="2"/>
        <v>2449</v>
      </c>
      <c r="J19" s="57">
        <v>1897.0</v>
      </c>
      <c r="K19" s="57">
        <f t="shared" si="1"/>
        <v>512</v>
      </c>
      <c r="L19" s="75" t="s">
        <v>130</v>
      </c>
    </row>
    <row r="20" ht="15.75" customHeight="1">
      <c r="A20" s="50">
        <v>18.0</v>
      </c>
      <c r="B20" s="51">
        <v>1600000.0</v>
      </c>
      <c r="C20" s="51">
        <v>0.0</v>
      </c>
      <c r="D20" s="51">
        <v>0.0</v>
      </c>
      <c r="E20" s="51">
        <v>2600000.0</v>
      </c>
      <c r="F20" s="51">
        <v>0.0</v>
      </c>
      <c r="G20" s="51">
        <v>2400000.0</v>
      </c>
      <c r="H20" s="52">
        <v>1.2980324074074074</v>
      </c>
      <c r="I20" s="53">
        <f t="shared" si="2"/>
        <v>3314</v>
      </c>
      <c r="J20" s="53">
        <v>2548.0</v>
      </c>
      <c r="K20" s="53">
        <f t="shared" si="1"/>
        <v>651</v>
      </c>
      <c r="L20" s="74" t="s">
        <v>131</v>
      </c>
    </row>
    <row r="21" ht="15.75" customHeight="1">
      <c r="A21" s="54">
        <v>19.0</v>
      </c>
      <c r="B21" s="55">
        <v>2600000.0</v>
      </c>
      <c r="C21" s="55">
        <v>0.0</v>
      </c>
      <c r="D21" s="55">
        <v>0.0</v>
      </c>
      <c r="E21" s="55">
        <v>4400000.0</v>
      </c>
      <c r="F21" s="55">
        <v>0.0</v>
      </c>
      <c r="G21" s="55">
        <v>3800000.0</v>
      </c>
      <c r="H21" s="56">
        <v>1.8172453703703704</v>
      </c>
      <c r="I21" s="57">
        <f t="shared" si="2"/>
        <v>4486</v>
      </c>
      <c r="J21" s="57">
        <v>3594.0</v>
      </c>
      <c r="K21" s="57">
        <f t="shared" si="1"/>
        <v>1046</v>
      </c>
      <c r="L21" s="75" t="s">
        <v>132</v>
      </c>
    </row>
    <row r="22" ht="15.75" customHeight="1">
      <c r="A22" s="50">
        <v>20.0</v>
      </c>
      <c r="B22" s="51">
        <v>4400000.0</v>
      </c>
      <c r="C22" s="51">
        <v>0.0</v>
      </c>
      <c r="D22" s="51">
        <v>0.0</v>
      </c>
      <c r="E22" s="51">
        <v>7600000.0</v>
      </c>
      <c r="F22" s="51">
        <v>0.0</v>
      </c>
      <c r="G22" s="51">
        <v>6800000.0</v>
      </c>
      <c r="H22" s="52">
        <v>2.5440972222222222</v>
      </c>
      <c r="I22" s="53">
        <f t="shared" si="2"/>
        <v>6072</v>
      </c>
      <c r="J22" s="53">
        <v>4876.0</v>
      </c>
      <c r="K22" s="53">
        <f t="shared" si="1"/>
        <v>1282</v>
      </c>
      <c r="L22" s="74" t="s">
        <v>133</v>
      </c>
    </row>
    <row r="23" ht="15.75" customHeight="1">
      <c r="A23" s="54">
        <v>21.0</v>
      </c>
      <c r="B23" s="55">
        <v>7200000.0</v>
      </c>
      <c r="C23" s="55">
        <v>0.0</v>
      </c>
      <c r="D23" s="55">
        <v>0.0</v>
      </c>
      <c r="E23" s="55">
        <v>1.2E7</v>
      </c>
      <c r="F23" s="55">
        <v>0.0</v>
      </c>
      <c r="G23" s="55">
        <v>8800000.0</v>
      </c>
      <c r="H23" s="56">
        <v>3.3072916666666665</v>
      </c>
      <c r="I23" s="57">
        <f t="shared" si="2"/>
        <v>7689</v>
      </c>
      <c r="J23" s="57">
        <v>6658.0</v>
      </c>
      <c r="K23" s="57">
        <f t="shared" si="1"/>
        <v>1782</v>
      </c>
      <c r="L23" s="75" t="s">
        <v>134</v>
      </c>
    </row>
    <row r="24" ht="15.75" customHeight="1">
      <c r="A24" s="50">
        <v>22.0</v>
      </c>
      <c r="B24" s="51">
        <v>1.2E7</v>
      </c>
      <c r="C24" s="51">
        <v>0.0</v>
      </c>
      <c r="D24" s="51">
        <v>0.0</v>
      </c>
      <c r="E24" s="51">
        <v>1.8E7</v>
      </c>
      <c r="F24" s="51">
        <v>0.0</v>
      </c>
      <c r="G24" s="51">
        <v>1.2E7</v>
      </c>
      <c r="H24" s="52">
        <v>4.299537037037037</v>
      </c>
      <c r="I24" s="53">
        <f t="shared" si="2"/>
        <v>9737</v>
      </c>
      <c r="J24" s="53">
        <v>8939.0</v>
      </c>
      <c r="K24" s="53">
        <f t="shared" si="1"/>
        <v>2281</v>
      </c>
      <c r="L24" s="74" t="s">
        <v>135</v>
      </c>
    </row>
    <row r="25" ht="15.75" customHeight="1">
      <c r="A25" s="54">
        <v>23.0</v>
      </c>
      <c r="B25" s="55">
        <v>1.6E7</v>
      </c>
      <c r="C25" s="55">
        <v>0.0</v>
      </c>
      <c r="D25" s="55">
        <v>0.0</v>
      </c>
      <c r="E25" s="55">
        <v>2.4E7</v>
      </c>
      <c r="F25" s="55">
        <v>0.0</v>
      </c>
      <c r="G25" s="55">
        <v>1.4E7</v>
      </c>
      <c r="H25" s="56">
        <v>5.589351851851852</v>
      </c>
      <c r="I25" s="57">
        <f t="shared" si="2"/>
        <v>12329</v>
      </c>
      <c r="J25" s="57">
        <v>11951.0</v>
      </c>
      <c r="K25" s="57">
        <f t="shared" si="1"/>
        <v>3012</v>
      </c>
      <c r="L25" s="75" t="s">
        <v>136</v>
      </c>
    </row>
    <row r="26" ht="15.75" customHeight="1">
      <c r="A26" s="50">
        <v>24.0</v>
      </c>
      <c r="B26" s="51">
        <v>2.0E7</v>
      </c>
      <c r="C26" s="51">
        <v>0.0</v>
      </c>
      <c r="D26" s="51">
        <v>0.0</v>
      </c>
      <c r="E26" s="51">
        <v>3.2E7</v>
      </c>
      <c r="F26" s="51">
        <v>0.0</v>
      </c>
      <c r="G26" s="51">
        <v>1.6E7</v>
      </c>
      <c r="H26" s="52">
        <v>7.825115740740741</v>
      </c>
      <c r="I26" s="53">
        <f t="shared" si="2"/>
        <v>16689</v>
      </c>
      <c r="J26" s="53">
        <v>16461.0</v>
      </c>
      <c r="K26" s="53">
        <f t="shared" si="1"/>
        <v>4510</v>
      </c>
      <c r="L26" s="74" t="s">
        <v>137</v>
      </c>
    </row>
    <row r="27" ht="15.75" customHeight="1">
      <c r="A27" s="54">
        <v>25.0</v>
      </c>
      <c r="B27" s="55">
        <v>2.2E7</v>
      </c>
      <c r="C27" s="55">
        <v>0.0</v>
      </c>
      <c r="D27" s="55">
        <v>0.0</v>
      </c>
      <c r="E27" s="55">
        <v>3.8E7</v>
      </c>
      <c r="F27" s="55">
        <v>0.0</v>
      </c>
      <c r="G27" s="55">
        <v>1.8E7</v>
      </c>
      <c r="H27" s="56">
        <v>10.955092592592592</v>
      </c>
      <c r="I27" s="57">
        <f t="shared" si="2"/>
        <v>22590</v>
      </c>
      <c r="J27" s="57">
        <v>22079.0</v>
      </c>
      <c r="K27" s="57">
        <f t="shared" si="1"/>
        <v>5618</v>
      </c>
      <c r="L27" s="75" t="s">
        <v>138</v>
      </c>
    </row>
    <row r="28" ht="15.75" customHeight="1">
      <c r="A28" s="27" t="s">
        <v>65</v>
      </c>
      <c r="B28" s="58">
        <f t="shared" ref="B28:I28" si="3">SUM(B2:B27)</f>
        <v>87913620</v>
      </c>
      <c r="C28" s="58">
        <f t="shared" si="3"/>
        <v>0</v>
      </c>
      <c r="D28" s="58">
        <f t="shared" si="3"/>
        <v>340</v>
      </c>
      <c r="E28" s="58">
        <f t="shared" si="3"/>
        <v>142163680</v>
      </c>
      <c r="F28" s="58">
        <f t="shared" si="3"/>
        <v>700</v>
      </c>
      <c r="G28" s="58">
        <f t="shared" si="3"/>
        <v>85749720</v>
      </c>
      <c r="H28" s="59">
        <f t="shared" si="3"/>
        <v>40.97619213</v>
      </c>
      <c r="I28" s="58">
        <f t="shared" si="3"/>
        <v>92491</v>
      </c>
      <c r="J28" s="27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hidden="1" min="4" max="4" width="8.38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67</v>
      </c>
      <c r="I1" s="2" t="s">
        <v>12</v>
      </c>
      <c r="J1" s="5" t="s">
        <v>13</v>
      </c>
      <c r="K1" s="5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100.0</v>
      </c>
      <c r="F3" s="55">
        <v>0.0</v>
      </c>
      <c r="G3" s="55">
        <v>0.0</v>
      </c>
      <c r="H3" s="56">
        <v>0.0</v>
      </c>
      <c r="I3" s="57">
        <v>0.0</v>
      </c>
      <c r="J3" s="57">
        <v>52.0</v>
      </c>
      <c r="K3" s="57">
        <f t="shared" ref="K3:K12" si="1">SUM(J3-J2)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2800.0</v>
      </c>
      <c r="F4" s="51">
        <v>0.0</v>
      </c>
      <c r="G4" s="51">
        <v>3200.0</v>
      </c>
      <c r="H4" s="52">
        <v>0.004166666666666667</v>
      </c>
      <c r="I4" s="53">
        <f t="shared" ref="I4:I12" si="2">ROUNDUP(2620.519149007*H4^(-0.1001302038)*H4,0)</f>
        <v>19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4200.0</v>
      </c>
      <c r="F5" s="55">
        <v>0.0</v>
      </c>
      <c r="G5" s="55">
        <v>4600.0</v>
      </c>
      <c r="H5" s="56">
        <v>0.005439814814814815</v>
      </c>
      <c r="I5" s="57">
        <f t="shared" si="2"/>
        <v>25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6400.0</v>
      </c>
      <c r="F6" s="51">
        <v>12000.0</v>
      </c>
      <c r="G6" s="51">
        <v>7000.0</v>
      </c>
      <c r="H6" s="52">
        <v>0.008217592592592592</v>
      </c>
      <c r="I6" s="53">
        <f t="shared" si="2"/>
        <v>35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9400.0</v>
      </c>
      <c r="F7" s="55">
        <v>18000.0</v>
      </c>
      <c r="G7" s="55">
        <v>10000.0</v>
      </c>
      <c r="H7" s="56">
        <v>0.012268518518518519</v>
      </c>
      <c r="I7" s="57">
        <f t="shared" si="2"/>
        <v>50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14000.0</v>
      </c>
      <c r="F8" s="51">
        <v>26000.0</v>
      </c>
      <c r="G8" s="51">
        <v>16000.0</v>
      </c>
      <c r="H8" s="52">
        <v>0.024421296296296295</v>
      </c>
      <c r="I8" s="53">
        <f t="shared" si="2"/>
        <v>93</v>
      </c>
      <c r="J8" s="53">
        <v>86.0</v>
      </c>
      <c r="K8" s="53">
        <f t="shared" si="1"/>
        <v>22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18000.0</v>
      </c>
      <c r="F9" s="55">
        <v>36000.0</v>
      </c>
      <c r="G9" s="55">
        <v>26000.0</v>
      </c>
      <c r="H9" s="56">
        <v>0.04884259259259259</v>
      </c>
      <c r="I9" s="57">
        <f t="shared" si="2"/>
        <v>174</v>
      </c>
      <c r="J9" s="57">
        <v>120.0</v>
      </c>
      <c r="K9" s="57">
        <f t="shared" si="1"/>
        <v>34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28000.0</v>
      </c>
      <c r="F10" s="51">
        <v>50000.0</v>
      </c>
      <c r="G10" s="51">
        <v>42000.0</v>
      </c>
      <c r="H10" s="52">
        <v>0.09756944444444444</v>
      </c>
      <c r="I10" s="53">
        <f t="shared" si="2"/>
        <v>323</v>
      </c>
      <c r="J10" s="53">
        <v>168.0</v>
      </c>
      <c r="K10" s="53">
        <f t="shared" si="1"/>
        <v>48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38000.0</v>
      </c>
      <c r="F11" s="55">
        <v>68000.0</v>
      </c>
      <c r="G11" s="55">
        <v>80000.0</v>
      </c>
      <c r="H11" s="56">
        <v>0.13657407407407407</v>
      </c>
      <c r="I11" s="57">
        <f t="shared" si="2"/>
        <v>437</v>
      </c>
      <c r="J11" s="57">
        <v>243.0</v>
      </c>
      <c r="K11" s="57">
        <f t="shared" si="1"/>
        <v>75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52000.0</v>
      </c>
      <c r="F12" s="51">
        <v>96000.0</v>
      </c>
      <c r="G12" s="51">
        <v>98000.0</v>
      </c>
      <c r="H12" s="52">
        <v>0.17754629629629629</v>
      </c>
      <c r="I12" s="53">
        <f t="shared" si="2"/>
        <v>554</v>
      </c>
      <c r="J12" s="53">
        <v>338.0</v>
      </c>
      <c r="K12" s="53">
        <f t="shared" si="1"/>
        <v>95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172900</v>
      </c>
      <c r="F13" s="58">
        <f t="shared" si="3"/>
        <v>306000</v>
      </c>
      <c r="G13" s="58">
        <f t="shared" si="3"/>
        <v>286800</v>
      </c>
      <c r="H13" s="59">
        <f t="shared" si="3"/>
        <v>0.5150462963</v>
      </c>
      <c r="I13" s="58">
        <f t="shared" si="3"/>
        <v>1710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2" width="12.63"/>
    <col customWidth="1" min="3" max="5" width="11.38"/>
    <col customWidth="1" hidden="1" min="6" max="7" width="11.38"/>
    <col customWidth="1" min="8" max="12" width="11.38"/>
    <col customWidth="1" min="13" max="13" width="1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139</v>
      </c>
      <c r="I1" s="1" t="s">
        <v>140</v>
      </c>
      <c r="J1" s="2" t="s">
        <v>15</v>
      </c>
      <c r="K1" s="1" t="s">
        <v>13</v>
      </c>
      <c r="L1" s="1" t="s">
        <v>14</v>
      </c>
      <c r="M1" s="1" t="s">
        <v>16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  <c r="L2" s="53">
        <v>0.0</v>
      </c>
      <c r="M2" s="53"/>
    </row>
    <row r="3" ht="15.75" customHeight="1">
      <c r="A3" s="54">
        <v>1.0</v>
      </c>
      <c r="B3" s="55">
        <v>0.0</v>
      </c>
      <c r="C3" s="55">
        <v>100.0</v>
      </c>
      <c r="D3" s="55">
        <v>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100.0</v>
      </c>
      <c r="K3" s="57">
        <v>3.0</v>
      </c>
      <c r="L3" s="57">
        <f t="shared" ref="L3:L27" si="1">SUM(K3-K2)</f>
        <v>3</v>
      </c>
      <c r="M3" s="75" t="s">
        <v>141</v>
      </c>
    </row>
    <row r="4" ht="15.75" customHeight="1">
      <c r="A4" s="50">
        <v>2.0</v>
      </c>
      <c r="B4" s="51">
        <v>0.0</v>
      </c>
      <c r="C4" s="51">
        <v>0.0</v>
      </c>
      <c r="D4" s="51">
        <v>20.0</v>
      </c>
      <c r="E4" s="51">
        <v>300.0</v>
      </c>
      <c r="F4" s="51">
        <v>0.0</v>
      </c>
      <c r="G4" s="51">
        <v>0.0</v>
      </c>
      <c r="H4" s="52">
        <v>2.777777777777778E-4</v>
      </c>
      <c r="I4" s="53">
        <f t="shared" ref="I4:I27" si="2">ROUNDUP(2620.519149007*H4^(-0.1001302038)*H4,0)</f>
        <v>2</v>
      </c>
      <c r="J4" s="53">
        <v>200.0</v>
      </c>
      <c r="K4" s="53">
        <v>5.0</v>
      </c>
      <c r="L4" s="53">
        <f t="shared" si="1"/>
        <v>2</v>
      </c>
      <c r="M4" s="74" t="s">
        <v>142</v>
      </c>
    </row>
    <row r="5" ht="15.75" customHeight="1">
      <c r="A5" s="54">
        <v>3.0</v>
      </c>
      <c r="B5" s="55">
        <v>0.0</v>
      </c>
      <c r="C5" s="55">
        <v>0.0</v>
      </c>
      <c r="D5" s="55">
        <v>64.0</v>
      </c>
      <c r="E5" s="55">
        <v>660.0</v>
      </c>
      <c r="F5" s="55">
        <v>0.0</v>
      </c>
      <c r="G5" s="55">
        <v>0.0</v>
      </c>
      <c r="H5" s="56">
        <v>9.25925925925926E-4</v>
      </c>
      <c r="I5" s="57">
        <f t="shared" si="2"/>
        <v>5</v>
      </c>
      <c r="J5" s="57">
        <v>500.0</v>
      </c>
      <c r="K5" s="57">
        <v>7.0</v>
      </c>
      <c r="L5" s="57">
        <f t="shared" si="1"/>
        <v>2</v>
      </c>
      <c r="M5" s="75" t="s">
        <v>143</v>
      </c>
    </row>
    <row r="6" ht="15.75" customHeight="1">
      <c r="A6" s="50">
        <v>4.0</v>
      </c>
      <c r="B6" s="51">
        <v>0.0</v>
      </c>
      <c r="C6" s="51">
        <v>0.0</v>
      </c>
      <c r="D6" s="51">
        <v>140.0</v>
      </c>
      <c r="E6" s="51">
        <v>1000.0</v>
      </c>
      <c r="F6" s="51">
        <v>0.0</v>
      </c>
      <c r="G6" s="51">
        <v>0.0</v>
      </c>
      <c r="H6" s="52">
        <v>0.002199074074074074</v>
      </c>
      <c r="I6" s="53">
        <f t="shared" si="2"/>
        <v>11</v>
      </c>
      <c r="J6" s="53">
        <v>1000.0</v>
      </c>
      <c r="K6" s="53">
        <v>9.0</v>
      </c>
      <c r="L6" s="53">
        <f t="shared" si="1"/>
        <v>2</v>
      </c>
      <c r="M6" s="74" t="s">
        <v>144</v>
      </c>
    </row>
    <row r="7" ht="15.75" customHeight="1">
      <c r="A7" s="54">
        <v>5.0</v>
      </c>
      <c r="B7" s="55">
        <v>0.0</v>
      </c>
      <c r="C7" s="55">
        <v>0.0</v>
      </c>
      <c r="D7" s="55">
        <v>360.0</v>
      </c>
      <c r="E7" s="55">
        <v>1400.0</v>
      </c>
      <c r="F7" s="55">
        <v>0.0</v>
      </c>
      <c r="G7" s="55">
        <v>0.0</v>
      </c>
      <c r="H7" s="56">
        <v>0.0033564814814814816</v>
      </c>
      <c r="I7" s="57">
        <f t="shared" si="2"/>
        <v>16</v>
      </c>
      <c r="J7" s="57">
        <v>1500.0</v>
      </c>
      <c r="K7" s="57">
        <v>13.0</v>
      </c>
      <c r="L7" s="57">
        <f t="shared" si="1"/>
        <v>4</v>
      </c>
      <c r="M7" s="75" t="s">
        <v>145</v>
      </c>
    </row>
    <row r="8" ht="15.75" customHeight="1">
      <c r="A8" s="50">
        <v>6.0</v>
      </c>
      <c r="B8" s="51">
        <v>0.0</v>
      </c>
      <c r="C8" s="51">
        <v>0.0</v>
      </c>
      <c r="D8" s="51">
        <v>1000.0</v>
      </c>
      <c r="E8" s="51">
        <v>5800.0</v>
      </c>
      <c r="F8" s="51">
        <v>0.0</v>
      </c>
      <c r="G8" s="51">
        <v>0.0</v>
      </c>
      <c r="H8" s="52">
        <v>0.006597222222222222</v>
      </c>
      <c r="I8" s="53">
        <f t="shared" si="2"/>
        <v>29</v>
      </c>
      <c r="J8" s="53">
        <v>2000.0</v>
      </c>
      <c r="K8" s="53">
        <v>19.0</v>
      </c>
      <c r="L8" s="53">
        <f t="shared" si="1"/>
        <v>6</v>
      </c>
      <c r="M8" s="74" t="s">
        <v>146</v>
      </c>
    </row>
    <row r="9" ht="15.75" customHeight="1">
      <c r="A9" s="54">
        <v>7.0</v>
      </c>
      <c r="B9" s="55">
        <v>0.0</v>
      </c>
      <c r="C9" s="55">
        <v>0.0</v>
      </c>
      <c r="D9" s="55">
        <v>1600.0</v>
      </c>
      <c r="E9" s="55">
        <v>8200.0</v>
      </c>
      <c r="F9" s="55">
        <v>0.0</v>
      </c>
      <c r="G9" s="55">
        <v>0.0</v>
      </c>
      <c r="H9" s="56">
        <v>0.013078703703703703</v>
      </c>
      <c r="I9" s="57">
        <f t="shared" si="2"/>
        <v>53</v>
      </c>
      <c r="J9" s="57">
        <v>2500.0</v>
      </c>
      <c r="K9" s="57">
        <v>26.0</v>
      </c>
      <c r="L9" s="57">
        <f t="shared" si="1"/>
        <v>7</v>
      </c>
      <c r="M9" s="75" t="s">
        <v>147</v>
      </c>
    </row>
    <row r="10" ht="15.75" customHeight="1">
      <c r="A10" s="50">
        <v>8.0</v>
      </c>
      <c r="B10" s="51">
        <v>0.0</v>
      </c>
      <c r="C10" s="51">
        <v>0.0</v>
      </c>
      <c r="D10" s="51">
        <v>2600.0</v>
      </c>
      <c r="E10" s="51">
        <v>12000.0</v>
      </c>
      <c r="F10" s="51">
        <v>0.0</v>
      </c>
      <c r="G10" s="51">
        <v>0.0</v>
      </c>
      <c r="H10" s="52">
        <v>0.026041666666666668</v>
      </c>
      <c r="I10" s="53">
        <f t="shared" si="2"/>
        <v>99</v>
      </c>
      <c r="J10" s="53">
        <v>3500.0</v>
      </c>
      <c r="K10" s="53">
        <v>36.0</v>
      </c>
      <c r="L10" s="53">
        <f t="shared" si="1"/>
        <v>10</v>
      </c>
      <c r="M10" s="74" t="s">
        <v>148</v>
      </c>
    </row>
    <row r="11" ht="15.75" customHeight="1">
      <c r="A11" s="54">
        <v>9.0</v>
      </c>
      <c r="B11" s="55">
        <v>0.0</v>
      </c>
      <c r="C11" s="55">
        <v>0.0</v>
      </c>
      <c r="D11" s="55">
        <v>3600.0</v>
      </c>
      <c r="E11" s="55">
        <v>16000.0</v>
      </c>
      <c r="F11" s="55">
        <v>0.0</v>
      </c>
      <c r="G11" s="55">
        <v>0.0</v>
      </c>
      <c r="H11" s="56">
        <v>0.03680555555555556</v>
      </c>
      <c r="I11" s="57">
        <f t="shared" si="2"/>
        <v>135</v>
      </c>
      <c r="J11" s="57">
        <v>4500.0</v>
      </c>
      <c r="K11" s="57">
        <v>55.0</v>
      </c>
      <c r="L11" s="57">
        <f t="shared" si="1"/>
        <v>19</v>
      </c>
      <c r="M11" s="75" t="s">
        <v>149</v>
      </c>
    </row>
    <row r="12" ht="15.75" customHeight="1">
      <c r="A12" s="50">
        <v>10.0</v>
      </c>
      <c r="B12" s="51">
        <v>0.0</v>
      </c>
      <c r="C12" s="51">
        <v>0.0</v>
      </c>
      <c r="D12" s="51">
        <v>5400.0</v>
      </c>
      <c r="E12" s="51">
        <v>24000.0</v>
      </c>
      <c r="F12" s="51">
        <v>0.0</v>
      </c>
      <c r="G12" s="51">
        <v>0.0</v>
      </c>
      <c r="H12" s="52">
        <v>0.047337962962962964</v>
      </c>
      <c r="I12" s="53">
        <f t="shared" si="2"/>
        <v>169</v>
      </c>
      <c r="J12" s="53">
        <v>6500.0</v>
      </c>
      <c r="K12" s="53">
        <v>77.0</v>
      </c>
      <c r="L12" s="53">
        <f t="shared" si="1"/>
        <v>22</v>
      </c>
      <c r="M12" s="74" t="s">
        <v>150</v>
      </c>
    </row>
    <row r="13" ht="15.75" customHeight="1">
      <c r="A13" s="54">
        <v>11.0</v>
      </c>
      <c r="B13" s="55">
        <v>0.0</v>
      </c>
      <c r="C13" s="55">
        <v>0.0</v>
      </c>
      <c r="D13" s="55">
        <v>8400.0</v>
      </c>
      <c r="E13" s="55">
        <v>32000.0</v>
      </c>
      <c r="F13" s="55">
        <v>0.0</v>
      </c>
      <c r="G13" s="55">
        <v>0.0</v>
      </c>
      <c r="H13" s="56">
        <v>0.06157407407407407</v>
      </c>
      <c r="I13" s="57">
        <f t="shared" si="2"/>
        <v>214</v>
      </c>
      <c r="J13" s="57">
        <v>8500.0</v>
      </c>
      <c r="K13" s="57">
        <v>113.0</v>
      </c>
      <c r="L13" s="57">
        <f t="shared" si="1"/>
        <v>36</v>
      </c>
      <c r="M13" s="75" t="s">
        <v>151</v>
      </c>
    </row>
    <row r="14" ht="15.75" customHeight="1">
      <c r="A14" s="50">
        <v>12.0</v>
      </c>
      <c r="B14" s="51">
        <v>0.0</v>
      </c>
      <c r="C14" s="51">
        <v>0.0</v>
      </c>
      <c r="D14" s="51">
        <v>12000.0</v>
      </c>
      <c r="E14" s="51">
        <v>56000.0</v>
      </c>
      <c r="F14" s="51">
        <v>0.0</v>
      </c>
      <c r="G14" s="51">
        <v>0.0</v>
      </c>
      <c r="H14" s="52">
        <v>0.07997685185185185</v>
      </c>
      <c r="I14" s="53">
        <f t="shared" si="2"/>
        <v>270</v>
      </c>
      <c r="J14" s="53">
        <v>10000.0</v>
      </c>
      <c r="K14" s="53">
        <v>156.0</v>
      </c>
      <c r="L14" s="53">
        <f t="shared" si="1"/>
        <v>43</v>
      </c>
      <c r="M14" s="74" t="s">
        <v>152</v>
      </c>
    </row>
    <row r="15" ht="15.75" customHeight="1">
      <c r="A15" s="54">
        <v>13.0</v>
      </c>
      <c r="B15" s="55">
        <v>0.0</v>
      </c>
      <c r="C15" s="55">
        <v>0.0</v>
      </c>
      <c r="D15" s="55">
        <v>20000.0</v>
      </c>
      <c r="E15" s="55">
        <v>88000.0</v>
      </c>
      <c r="F15" s="55">
        <v>0.0</v>
      </c>
      <c r="G15" s="55">
        <v>0.0</v>
      </c>
      <c r="H15" s="56">
        <v>0.10405092592592592</v>
      </c>
      <c r="I15" s="57">
        <f t="shared" si="2"/>
        <v>343</v>
      </c>
      <c r="J15" s="57">
        <v>11500.0</v>
      </c>
      <c r="K15" s="57">
        <v>217.0</v>
      </c>
      <c r="L15" s="57">
        <f t="shared" si="1"/>
        <v>61</v>
      </c>
      <c r="M15" s="75" t="s">
        <v>153</v>
      </c>
    </row>
    <row r="16" ht="15.75" customHeight="1">
      <c r="A16" s="50">
        <v>14.0</v>
      </c>
      <c r="B16" s="51">
        <v>0.0</v>
      </c>
      <c r="C16" s="51">
        <v>0.0</v>
      </c>
      <c r="D16" s="51">
        <v>28000.0</v>
      </c>
      <c r="E16" s="51">
        <v>140000.0</v>
      </c>
      <c r="F16" s="51">
        <v>0.0</v>
      </c>
      <c r="G16" s="51">
        <v>0.0</v>
      </c>
      <c r="H16" s="52">
        <v>0.13518518518518519</v>
      </c>
      <c r="I16" s="53">
        <f t="shared" si="2"/>
        <v>433</v>
      </c>
      <c r="J16" s="53">
        <v>13000.0</v>
      </c>
      <c r="K16" s="53">
        <v>291.0</v>
      </c>
      <c r="L16" s="53">
        <f t="shared" si="1"/>
        <v>74</v>
      </c>
      <c r="M16" s="74" t="s">
        <v>154</v>
      </c>
    </row>
    <row r="17" ht="15.75" customHeight="1">
      <c r="A17" s="54">
        <v>15.0</v>
      </c>
      <c r="B17" s="55">
        <v>0.0</v>
      </c>
      <c r="C17" s="55">
        <v>0.0</v>
      </c>
      <c r="D17" s="55">
        <v>42000.0</v>
      </c>
      <c r="E17" s="55">
        <v>240000.0</v>
      </c>
      <c r="F17" s="55">
        <v>0.0</v>
      </c>
      <c r="G17" s="55">
        <v>0.0</v>
      </c>
      <c r="H17" s="56">
        <v>0.1892361111111111</v>
      </c>
      <c r="I17" s="57">
        <f t="shared" si="2"/>
        <v>586</v>
      </c>
      <c r="J17" s="57">
        <v>14500.0</v>
      </c>
      <c r="K17" s="57">
        <v>396.0</v>
      </c>
      <c r="L17" s="57">
        <f t="shared" si="1"/>
        <v>105</v>
      </c>
      <c r="M17" s="75" t="s">
        <v>155</v>
      </c>
    </row>
    <row r="18" ht="15.75" customHeight="1">
      <c r="A18" s="50">
        <v>16.0</v>
      </c>
      <c r="B18" s="51">
        <v>0.0</v>
      </c>
      <c r="C18" s="51">
        <v>0.0</v>
      </c>
      <c r="D18" s="51">
        <v>62000.0</v>
      </c>
      <c r="E18" s="51">
        <v>460000.0</v>
      </c>
      <c r="F18" s="51">
        <v>0.0</v>
      </c>
      <c r="G18" s="51">
        <v>0.0</v>
      </c>
      <c r="H18" s="52">
        <v>0.26493055555555556</v>
      </c>
      <c r="I18" s="53">
        <f t="shared" si="2"/>
        <v>794</v>
      </c>
      <c r="J18" s="53">
        <v>16000.0</v>
      </c>
      <c r="K18" s="53">
        <v>539.0</v>
      </c>
      <c r="L18" s="53">
        <f t="shared" si="1"/>
        <v>143</v>
      </c>
      <c r="M18" s="74" t="s">
        <v>156</v>
      </c>
    </row>
    <row r="19" ht="15.75" customHeight="1">
      <c r="A19" s="54">
        <v>17.0</v>
      </c>
      <c r="B19" s="55">
        <v>0.0</v>
      </c>
      <c r="C19" s="55">
        <v>0.0</v>
      </c>
      <c r="D19" s="55">
        <v>94000.0</v>
      </c>
      <c r="E19" s="55">
        <v>600000.0</v>
      </c>
      <c r="F19" s="55">
        <v>0.0</v>
      </c>
      <c r="G19" s="55">
        <v>0.0</v>
      </c>
      <c r="H19" s="56">
        <v>0.37094907407407407</v>
      </c>
      <c r="I19" s="57">
        <f t="shared" si="2"/>
        <v>1074</v>
      </c>
      <c r="J19" s="57">
        <v>17000.0</v>
      </c>
      <c r="K19" s="57">
        <v>744.0</v>
      </c>
      <c r="L19" s="57">
        <f t="shared" si="1"/>
        <v>205</v>
      </c>
      <c r="M19" s="75" t="s">
        <v>157</v>
      </c>
    </row>
    <row r="20" ht="15.75" customHeight="1">
      <c r="A20" s="50">
        <v>18.0</v>
      </c>
      <c r="B20" s="51">
        <v>0.0</v>
      </c>
      <c r="C20" s="51">
        <v>0.0</v>
      </c>
      <c r="D20" s="51">
        <v>140000.0</v>
      </c>
      <c r="E20" s="51">
        <v>1200000.0</v>
      </c>
      <c r="F20" s="51">
        <v>0.0</v>
      </c>
      <c r="G20" s="51">
        <v>0.0</v>
      </c>
      <c r="H20" s="52">
        <v>0.5192129629629629</v>
      </c>
      <c r="I20" s="53">
        <f t="shared" si="2"/>
        <v>1453</v>
      </c>
      <c r="J20" s="53">
        <v>19000.0</v>
      </c>
      <c r="K20" s="53">
        <v>1028.0</v>
      </c>
      <c r="L20" s="53">
        <f t="shared" si="1"/>
        <v>284</v>
      </c>
      <c r="M20" s="74" t="s">
        <v>158</v>
      </c>
    </row>
    <row r="21" ht="15.75" customHeight="1">
      <c r="A21" s="54">
        <v>19.0</v>
      </c>
      <c r="B21" s="55">
        <v>0.0</v>
      </c>
      <c r="C21" s="55">
        <v>0.0</v>
      </c>
      <c r="D21" s="55">
        <v>200000.0</v>
      </c>
      <c r="E21" s="55">
        <v>2000000.0</v>
      </c>
      <c r="F21" s="55">
        <v>0.0</v>
      </c>
      <c r="G21" s="55">
        <v>0.0</v>
      </c>
      <c r="H21" s="56">
        <v>0.7269675925925926</v>
      </c>
      <c r="I21" s="57">
        <f t="shared" si="2"/>
        <v>1967</v>
      </c>
      <c r="J21" s="57">
        <v>21000.0</v>
      </c>
      <c r="K21" s="57">
        <v>1402.0</v>
      </c>
      <c r="L21" s="57">
        <f t="shared" si="1"/>
        <v>374</v>
      </c>
      <c r="M21" s="75" t="s">
        <v>159</v>
      </c>
    </row>
    <row r="22" ht="15.75" customHeight="1">
      <c r="A22" s="50">
        <v>20.0</v>
      </c>
      <c r="B22" s="51">
        <v>0.0</v>
      </c>
      <c r="C22" s="51">
        <v>0.0</v>
      </c>
      <c r="D22" s="51">
        <v>280000.0</v>
      </c>
      <c r="E22" s="51">
        <v>2400000.0</v>
      </c>
      <c r="F22" s="51">
        <v>0.0</v>
      </c>
      <c r="G22" s="51">
        <v>0.0</v>
      </c>
      <c r="H22" s="52">
        <v>1.0174305555555556</v>
      </c>
      <c r="I22" s="53">
        <f t="shared" si="2"/>
        <v>2662</v>
      </c>
      <c r="J22" s="53">
        <v>24000.0</v>
      </c>
      <c r="K22" s="53">
        <v>1974.0</v>
      </c>
      <c r="L22" s="53">
        <f t="shared" si="1"/>
        <v>572</v>
      </c>
      <c r="M22" s="74" t="s">
        <v>160</v>
      </c>
    </row>
    <row r="23" ht="15.75" customHeight="1">
      <c r="A23" s="54">
        <v>21.0</v>
      </c>
      <c r="B23" s="55">
        <v>0.0</v>
      </c>
      <c r="C23" s="55">
        <v>0.0</v>
      </c>
      <c r="D23" s="55">
        <v>360000.0</v>
      </c>
      <c r="E23" s="55">
        <v>3800000.0</v>
      </c>
      <c r="F23" s="55">
        <v>0.0</v>
      </c>
      <c r="G23" s="55">
        <v>0.0</v>
      </c>
      <c r="H23" s="56">
        <v>1.3229166666666667</v>
      </c>
      <c r="I23" s="57">
        <f t="shared" si="2"/>
        <v>3371</v>
      </c>
      <c r="J23" s="57">
        <v>27000.0</v>
      </c>
      <c r="K23" s="57">
        <v>2648.0</v>
      </c>
      <c r="L23" s="57">
        <f t="shared" si="1"/>
        <v>674</v>
      </c>
      <c r="M23" s="75" t="s">
        <v>161</v>
      </c>
    </row>
    <row r="24" ht="15.75" customHeight="1">
      <c r="A24" s="50">
        <v>22.0</v>
      </c>
      <c r="B24" s="51">
        <v>0.0</v>
      </c>
      <c r="C24" s="51">
        <v>0.0</v>
      </c>
      <c r="D24" s="51">
        <v>460000.0</v>
      </c>
      <c r="E24" s="51">
        <v>4400000.0</v>
      </c>
      <c r="F24" s="51">
        <v>0.0</v>
      </c>
      <c r="G24" s="51">
        <v>0.0</v>
      </c>
      <c r="H24" s="52">
        <v>1.7197916666666666</v>
      </c>
      <c r="I24" s="53">
        <f t="shared" si="2"/>
        <v>4269</v>
      </c>
      <c r="J24" s="53">
        <v>32000.0</v>
      </c>
      <c r="K24" s="53">
        <v>3648.0</v>
      </c>
      <c r="L24" s="53">
        <f t="shared" si="1"/>
        <v>1000</v>
      </c>
      <c r="M24" s="74" t="s">
        <v>162</v>
      </c>
    </row>
    <row r="25" ht="15.75" customHeight="1">
      <c r="A25" s="54">
        <v>23.0</v>
      </c>
      <c r="B25" s="55">
        <v>0.0</v>
      </c>
      <c r="C25" s="55">
        <v>0.0</v>
      </c>
      <c r="D25" s="55">
        <v>580000.0</v>
      </c>
      <c r="E25" s="55">
        <v>6200000.0</v>
      </c>
      <c r="F25" s="55">
        <v>0.0</v>
      </c>
      <c r="G25" s="55">
        <v>0.0</v>
      </c>
      <c r="H25" s="56">
        <v>2.360763888888889</v>
      </c>
      <c r="I25" s="57">
        <f t="shared" si="2"/>
        <v>5677</v>
      </c>
      <c r="J25" s="57">
        <v>36000.0</v>
      </c>
      <c r="K25" s="57">
        <v>4857.0</v>
      </c>
      <c r="L25" s="57">
        <f t="shared" si="1"/>
        <v>1209</v>
      </c>
      <c r="M25" s="75" t="s">
        <v>163</v>
      </c>
    </row>
    <row r="26" ht="15.75" customHeight="1">
      <c r="A26" s="50">
        <v>24.0</v>
      </c>
      <c r="B26" s="51">
        <v>0.0</v>
      </c>
      <c r="C26" s="51">
        <v>0.0</v>
      </c>
      <c r="D26" s="51">
        <v>680000.0</v>
      </c>
      <c r="E26" s="51">
        <v>7800000.0</v>
      </c>
      <c r="F26" s="51">
        <v>0.0</v>
      </c>
      <c r="G26" s="51">
        <v>0.0</v>
      </c>
      <c r="H26" s="52">
        <v>3.1300925925925926</v>
      </c>
      <c r="I26" s="53">
        <f t="shared" si="2"/>
        <v>7317</v>
      </c>
      <c r="J26" s="53">
        <v>46000.0</v>
      </c>
      <c r="K26" s="53">
        <v>6584.0</v>
      </c>
      <c r="L26" s="53">
        <f t="shared" si="1"/>
        <v>1727</v>
      </c>
      <c r="M26" s="74" t="s">
        <v>164</v>
      </c>
    </row>
    <row r="27" ht="15.75" customHeight="1">
      <c r="A27" s="54">
        <v>25.0</v>
      </c>
      <c r="B27" s="55">
        <v>0.0</v>
      </c>
      <c r="C27" s="55">
        <v>0.0</v>
      </c>
      <c r="D27" s="55">
        <v>760000.0</v>
      </c>
      <c r="E27" s="55">
        <v>8000000.0</v>
      </c>
      <c r="F27" s="55">
        <v>0.0</v>
      </c>
      <c r="G27" s="55">
        <v>0.0</v>
      </c>
      <c r="H27" s="56">
        <v>4.3820601851851855</v>
      </c>
      <c r="I27" s="57">
        <f t="shared" si="2"/>
        <v>9905</v>
      </c>
      <c r="J27" s="57">
        <v>52000.0</v>
      </c>
      <c r="K27" s="57">
        <v>8773.0</v>
      </c>
      <c r="L27" s="57">
        <f t="shared" si="1"/>
        <v>2189</v>
      </c>
      <c r="M27" s="75" t="s">
        <v>165</v>
      </c>
    </row>
    <row r="28" ht="15.75" customHeight="1">
      <c r="A28" s="27" t="s">
        <v>65</v>
      </c>
      <c r="B28" s="58">
        <f>SUM(B1:B27)</f>
        <v>0</v>
      </c>
      <c r="C28" s="58">
        <f t="shared" ref="C28:I28" si="3">SUM(C2:C27)</f>
        <v>100</v>
      </c>
      <c r="D28" s="58">
        <f t="shared" si="3"/>
        <v>3741184</v>
      </c>
      <c r="E28" s="58">
        <f t="shared" si="3"/>
        <v>37485360</v>
      </c>
      <c r="F28" s="58">
        <f t="shared" si="3"/>
        <v>0</v>
      </c>
      <c r="G28" s="58">
        <f t="shared" si="3"/>
        <v>0</v>
      </c>
      <c r="H28" s="59">
        <f t="shared" si="3"/>
        <v>16.52175926</v>
      </c>
      <c r="I28" s="58">
        <f t="shared" si="3"/>
        <v>40854</v>
      </c>
      <c r="J28" s="58"/>
      <c r="K28" s="58"/>
      <c r="L28" s="27"/>
      <c r="M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min="4" max="4" width="11.38"/>
    <col customWidth="1" hidden="1" min="5" max="5" width="11.38"/>
    <col customWidth="1" min="6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166</v>
      </c>
      <c r="I1" s="2" t="s">
        <v>167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50.0</v>
      </c>
      <c r="E3" s="55">
        <v>0.0</v>
      </c>
      <c r="F3" s="55">
        <v>140.0</v>
      </c>
      <c r="G3" s="55">
        <v>0.0</v>
      </c>
      <c r="H3" s="56">
        <v>0.0</v>
      </c>
      <c r="I3" s="57">
        <v>0.0</v>
      </c>
      <c r="J3" s="57">
        <v>52.0</v>
      </c>
      <c r="K3" s="57">
        <f t="shared" ref="K3:K27" si="1">J3-J2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4000.0</v>
      </c>
      <c r="E4" s="51">
        <v>0.0</v>
      </c>
      <c r="F4" s="51">
        <v>20000.0</v>
      </c>
      <c r="G4" s="51">
        <v>12000.0</v>
      </c>
      <c r="H4" s="52">
        <v>0.02361111111111111</v>
      </c>
      <c r="I4" s="53">
        <f t="shared" ref="I4:I27" si="2">ROUNDUP(2620.519149007*H4^(-0.1001302038)*H4,0)</f>
        <v>91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6400.0</v>
      </c>
      <c r="E5" s="55">
        <v>0.0</v>
      </c>
      <c r="F5" s="55">
        <v>56000.0</v>
      </c>
      <c r="G5" s="55">
        <v>18000.0</v>
      </c>
      <c r="H5" s="56">
        <v>0.06319444444444444</v>
      </c>
      <c r="I5" s="57">
        <f t="shared" si="2"/>
        <v>219</v>
      </c>
      <c r="J5" s="57">
        <v>57.0</v>
      </c>
      <c r="K5" s="57">
        <f t="shared" si="1"/>
        <v>3</v>
      </c>
    </row>
    <row r="6" ht="15.75" customHeight="1">
      <c r="A6" s="50">
        <v>4.0</v>
      </c>
      <c r="B6" s="51">
        <v>0.0</v>
      </c>
      <c r="C6" s="51">
        <v>0.0</v>
      </c>
      <c r="D6" s="51">
        <v>9600.0</v>
      </c>
      <c r="E6" s="51">
        <v>0.0</v>
      </c>
      <c r="F6" s="51">
        <v>68000.0</v>
      </c>
      <c r="G6" s="51">
        <v>28000.0</v>
      </c>
      <c r="H6" s="52">
        <v>0.09479166666666666</v>
      </c>
      <c r="I6" s="53">
        <f t="shared" si="2"/>
        <v>315</v>
      </c>
      <c r="J6" s="53">
        <v>61.0</v>
      </c>
      <c r="K6" s="53">
        <f t="shared" si="1"/>
        <v>4</v>
      </c>
    </row>
    <row r="7" ht="15.75" customHeight="1">
      <c r="A7" s="54">
        <v>5.0</v>
      </c>
      <c r="B7" s="55">
        <v>0.0</v>
      </c>
      <c r="C7" s="55">
        <v>0.0</v>
      </c>
      <c r="D7" s="55">
        <v>14000.0</v>
      </c>
      <c r="E7" s="55">
        <v>0.0</v>
      </c>
      <c r="F7" s="55">
        <v>76000.0</v>
      </c>
      <c r="G7" s="55">
        <v>42000.0</v>
      </c>
      <c r="H7" s="56">
        <v>0.11377314814814815</v>
      </c>
      <c r="I7" s="57">
        <f t="shared" si="2"/>
        <v>371</v>
      </c>
      <c r="J7" s="57">
        <v>66.0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22000.0</v>
      </c>
      <c r="E8" s="51">
        <v>0.0</v>
      </c>
      <c r="F8" s="51">
        <v>88000.0</v>
      </c>
      <c r="G8" s="51">
        <v>64000.0</v>
      </c>
      <c r="H8" s="52">
        <v>0.121875</v>
      </c>
      <c r="I8" s="53">
        <f t="shared" si="2"/>
        <v>395</v>
      </c>
      <c r="J8" s="53">
        <v>75.0</v>
      </c>
      <c r="K8" s="53">
        <f t="shared" si="1"/>
        <v>9</v>
      </c>
    </row>
    <row r="9" ht="15.75" customHeight="1">
      <c r="A9" s="54">
        <v>7.0</v>
      </c>
      <c r="B9" s="55">
        <v>0.0</v>
      </c>
      <c r="C9" s="55">
        <v>0.0</v>
      </c>
      <c r="D9" s="55">
        <v>32000.0</v>
      </c>
      <c r="E9" s="55">
        <v>0.0</v>
      </c>
      <c r="F9" s="55">
        <v>100000.0</v>
      </c>
      <c r="G9" s="55">
        <v>100000.0</v>
      </c>
      <c r="H9" s="56">
        <v>0.1300925925925926</v>
      </c>
      <c r="I9" s="57">
        <f t="shared" si="2"/>
        <v>419</v>
      </c>
      <c r="J9" s="57">
        <v>91.0</v>
      </c>
      <c r="K9" s="57">
        <f t="shared" si="1"/>
        <v>16</v>
      </c>
    </row>
    <row r="10" ht="15.75" customHeight="1">
      <c r="A10" s="50">
        <v>8.0</v>
      </c>
      <c r="B10" s="51">
        <v>0.0</v>
      </c>
      <c r="C10" s="51">
        <v>0.0</v>
      </c>
      <c r="D10" s="51">
        <v>48000.0</v>
      </c>
      <c r="E10" s="51">
        <v>0.0</v>
      </c>
      <c r="F10" s="51">
        <v>100000.0</v>
      </c>
      <c r="G10" s="51">
        <v>180000.0</v>
      </c>
      <c r="H10" s="76">
        <v>0.19502314814814814</v>
      </c>
      <c r="I10" s="53">
        <f t="shared" si="2"/>
        <v>602</v>
      </c>
      <c r="J10" s="53">
        <v>129.0</v>
      </c>
      <c r="K10" s="53">
        <f t="shared" si="1"/>
        <v>38</v>
      </c>
    </row>
    <row r="11" ht="15.75" customHeight="1">
      <c r="A11" s="54">
        <v>9.0</v>
      </c>
      <c r="B11" s="55">
        <v>0.0</v>
      </c>
      <c r="C11" s="55">
        <v>0.0</v>
      </c>
      <c r="D11" s="55">
        <v>76000.0</v>
      </c>
      <c r="E11" s="55">
        <v>0.0</v>
      </c>
      <c r="F11" s="55">
        <v>160000.0</v>
      </c>
      <c r="G11" s="55">
        <v>320000.0</v>
      </c>
      <c r="H11" s="76">
        <v>0.18206018518518519</v>
      </c>
      <c r="I11" s="57">
        <f t="shared" si="2"/>
        <v>566</v>
      </c>
      <c r="J11" s="57">
        <v>177.0</v>
      </c>
      <c r="K11" s="57">
        <f t="shared" si="1"/>
        <v>48</v>
      </c>
    </row>
    <row r="12" ht="15.75" customHeight="1">
      <c r="A12" s="50">
        <v>10.0</v>
      </c>
      <c r="B12" s="51">
        <v>0.0</v>
      </c>
      <c r="C12" s="51">
        <v>0.0</v>
      </c>
      <c r="D12" s="51">
        <v>100000.0</v>
      </c>
      <c r="E12" s="51">
        <v>0.0</v>
      </c>
      <c r="F12" s="51">
        <v>220000.0</v>
      </c>
      <c r="G12" s="51">
        <v>540000.0</v>
      </c>
      <c r="H12" s="76">
        <v>0.17754629629629629</v>
      </c>
      <c r="I12" s="53">
        <f t="shared" si="2"/>
        <v>554</v>
      </c>
      <c r="J12" s="53">
        <v>239.0</v>
      </c>
      <c r="K12" s="53">
        <f t="shared" si="1"/>
        <v>62</v>
      </c>
    </row>
    <row r="13" ht="15.75" customHeight="1">
      <c r="A13" s="54">
        <v>11.0</v>
      </c>
      <c r="B13" s="55">
        <v>0.0</v>
      </c>
      <c r="C13" s="55">
        <v>0.0</v>
      </c>
      <c r="D13" s="55">
        <v>160000.0</v>
      </c>
      <c r="E13" s="55">
        <v>0.0</v>
      </c>
      <c r="F13" s="55">
        <v>300000.0</v>
      </c>
      <c r="G13" s="55">
        <v>860000.0</v>
      </c>
      <c r="H13" s="76">
        <v>0.19224537037037037</v>
      </c>
      <c r="I13" s="57">
        <f t="shared" si="2"/>
        <v>595</v>
      </c>
      <c r="J13" s="57">
        <v>329.0</v>
      </c>
      <c r="K13" s="57">
        <f t="shared" si="1"/>
        <v>90</v>
      </c>
    </row>
    <row r="14" ht="15.75" customHeight="1">
      <c r="A14" s="50">
        <v>12.0</v>
      </c>
      <c r="B14" s="51">
        <v>0.0</v>
      </c>
      <c r="C14" s="51">
        <v>0.0</v>
      </c>
      <c r="D14" s="51">
        <v>240000.0</v>
      </c>
      <c r="E14" s="51">
        <v>0.0</v>
      </c>
      <c r="F14" s="51">
        <v>500000.0</v>
      </c>
      <c r="G14" s="51">
        <v>1400000.0</v>
      </c>
      <c r="H14" s="76">
        <v>0.2</v>
      </c>
      <c r="I14" s="53">
        <f t="shared" si="2"/>
        <v>616</v>
      </c>
      <c r="J14" s="53">
        <v>437.0</v>
      </c>
      <c r="K14" s="53">
        <f t="shared" si="1"/>
        <v>108</v>
      </c>
    </row>
    <row r="15" ht="15.75" customHeight="1">
      <c r="A15" s="54">
        <v>13.0</v>
      </c>
      <c r="B15" s="55">
        <v>0.0</v>
      </c>
      <c r="C15" s="55">
        <v>0.0</v>
      </c>
      <c r="D15" s="55">
        <v>360000.0</v>
      </c>
      <c r="E15" s="55">
        <v>0.0</v>
      </c>
      <c r="F15" s="55">
        <v>760000.0</v>
      </c>
      <c r="G15" s="55">
        <v>1800000.0</v>
      </c>
      <c r="H15" s="56">
        <v>0.2599537037037037</v>
      </c>
      <c r="I15" s="57">
        <f t="shared" si="2"/>
        <v>780</v>
      </c>
      <c r="J15" s="57">
        <v>579.0</v>
      </c>
      <c r="K15" s="57">
        <f t="shared" si="1"/>
        <v>142</v>
      </c>
    </row>
    <row r="16" ht="15.75" customHeight="1">
      <c r="A16" s="50">
        <v>14.0</v>
      </c>
      <c r="B16" s="51">
        <v>0.0</v>
      </c>
      <c r="C16" s="51">
        <v>0.0</v>
      </c>
      <c r="D16" s="51">
        <v>560000.0</v>
      </c>
      <c r="E16" s="51">
        <v>0.0</v>
      </c>
      <c r="F16" s="51">
        <v>1200000.0</v>
      </c>
      <c r="G16" s="51">
        <v>2400000.0</v>
      </c>
      <c r="H16" s="52">
        <v>0.33796296296296297</v>
      </c>
      <c r="I16" s="53">
        <f t="shared" si="2"/>
        <v>988</v>
      </c>
      <c r="J16" s="53">
        <v>763.0</v>
      </c>
      <c r="K16" s="53">
        <f t="shared" si="1"/>
        <v>184</v>
      </c>
    </row>
    <row r="17" ht="15.75" customHeight="1">
      <c r="A17" s="54">
        <v>15.0</v>
      </c>
      <c r="B17" s="55">
        <v>0.0</v>
      </c>
      <c r="C17" s="55">
        <v>0.0</v>
      </c>
      <c r="D17" s="55">
        <v>860000.0</v>
      </c>
      <c r="E17" s="55">
        <v>0.0</v>
      </c>
      <c r="F17" s="55">
        <v>2200000.0</v>
      </c>
      <c r="G17" s="55">
        <v>3400000.0</v>
      </c>
      <c r="H17" s="56">
        <v>0.47303240740740743</v>
      </c>
      <c r="I17" s="57">
        <f t="shared" si="2"/>
        <v>1337</v>
      </c>
      <c r="J17" s="57">
        <v>1024.0</v>
      </c>
      <c r="K17" s="57">
        <f t="shared" si="1"/>
        <v>261</v>
      </c>
    </row>
    <row r="18" ht="15.75" customHeight="1">
      <c r="A18" s="50">
        <v>16.0</v>
      </c>
      <c r="B18" s="51">
        <v>0.0</v>
      </c>
      <c r="C18" s="51">
        <v>0.0</v>
      </c>
      <c r="D18" s="51">
        <v>1200000.0</v>
      </c>
      <c r="E18" s="51">
        <v>0.0</v>
      </c>
      <c r="F18" s="51">
        <v>4000000.0</v>
      </c>
      <c r="G18" s="51">
        <v>4600000.0</v>
      </c>
      <c r="H18" s="52">
        <v>0.6622685185185185</v>
      </c>
      <c r="I18" s="53">
        <f t="shared" si="2"/>
        <v>1809</v>
      </c>
      <c r="J18" s="53">
        <v>1356.0</v>
      </c>
      <c r="K18" s="53">
        <f t="shared" si="1"/>
        <v>332</v>
      </c>
    </row>
    <row r="19" ht="15.75" customHeight="1">
      <c r="A19" s="54">
        <v>17.0</v>
      </c>
      <c r="B19" s="55">
        <v>0.0</v>
      </c>
      <c r="C19" s="55">
        <v>0.0</v>
      </c>
      <c r="D19" s="55">
        <v>2000000.0</v>
      </c>
      <c r="E19" s="55">
        <v>0.0</v>
      </c>
      <c r="F19" s="55">
        <v>7200000.0</v>
      </c>
      <c r="G19" s="55">
        <v>7800000.0</v>
      </c>
      <c r="H19" s="56">
        <v>0.9271875</v>
      </c>
      <c r="I19" s="57">
        <f t="shared" si="2"/>
        <v>2449</v>
      </c>
      <c r="J19" s="57">
        <v>1860.0</v>
      </c>
      <c r="K19" s="57">
        <f t="shared" si="1"/>
        <v>504</v>
      </c>
    </row>
    <row r="20" ht="15.75" customHeight="1">
      <c r="A20" s="50">
        <v>18.0</v>
      </c>
      <c r="B20" s="51">
        <v>0.0</v>
      </c>
      <c r="C20" s="51">
        <v>0.0</v>
      </c>
      <c r="D20" s="51">
        <v>2800000.0</v>
      </c>
      <c r="E20" s="51">
        <v>0.0</v>
      </c>
      <c r="F20" s="51">
        <v>1.2E7</v>
      </c>
      <c r="G20" s="51">
        <v>1.2E7</v>
      </c>
      <c r="H20" s="52">
        <v>1.2980324074074074</v>
      </c>
      <c r="I20" s="53">
        <f t="shared" si="2"/>
        <v>3314</v>
      </c>
      <c r="J20" s="53">
        <v>2557.0</v>
      </c>
      <c r="K20" s="53">
        <f t="shared" si="1"/>
        <v>697</v>
      </c>
    </row>
    <row r="21" ht="15.75" customHeight="1">
      <c r="A21" s="54">
        <v>19.0</v>
      </c>
      <c r="B21" s="55">
        <v>0.0</v>
      </c>
      <c r="C21" s="55">
        <v>0.0</v>
      </c>
      <c r="D21" s="55">
        <v>3800000.0</v>
      </c>
      <c r="E21" s="55">
        <v>0.0</v>
      </c>
      <c r="F21" s="55">
        <v>1.8E7</v>
      </c>
      <c r="G21" s="55">
        <v>1.4E7</v>
      </c>
      <c r="H21" s="56">
        <v>1.8172453703703704</v>
      </c>
      <c r="I21" s="57">
        <f t="shared" si="2"/>
        <v>4486</v>
      </c>
      <c r="J21" s="57">
        <v>3602.0</v>
      </c>
      <c r="K21" s="57">
        <f t="shared" si="1"/>
        <v>1045</v>
      </c>
    </row>
    <row r="22" ht="15.75" customHeight="1">
      <c r="A22" s="50">
        <v>20.0</v>
      </c>
      <c r="B22" s="51">
        <v>0.0</v>
      </c>
      <c r="C22" s="51">
        <v>0.0</v>
      </c>
      <c r="D22" s="51">
        <v>5400000.0</v>
      </c>
      <c r="E22" s="51">
        <v>0.0</v>
      </c>
      <c r="F22" s="51">
        <v>2.6E7</v>
      </c>
      <c r="G22" s="51">
        <v>1.4E7</v>
      </c>
      <c r="H22" s="52">
        <v>2.5440972222222222</v>
      </c>
      <c r="I22" s="53">
        <f t="shared" si="2"/>
        <v>6072</v>
      </c>
      <c r="J22" s="53">
        <v>4991.0</v>
      </c>
      <c r="K22" s="53">
        <f t="shared" si="1"/>
        <v>1389</v>
      </c>
    </row>
    <row r="23" ht="15.75" customHeight="1">
      <c r="A23" s="54">
        <v>21.0</v>
      </c>
      <c r="B23" s="55">
        <v>0.0</v>
      </c>
      <c r="C23" s="55">
        <v>0.0</v>
      </c>
      <c r="D23" s="55">
        <v>7400000.0</v>
      </c>
      <c r="E23" s="55">
        <v>0.0</v>
      </c>
      <c r="F23" s="55">
        <v>4.0E7</v>
      </c>
      <c r="G23" s="55">
        <v>1.6E7</v>
      </c>
      <c r="H23" s="56">
        <v>3.3072916666666665</v>
      </c>
      <c r="I23" s="57">
        <f t="shared" si="2"/>
        <v>7689</v>
      </c>
      <c r="J23" s="57">
        <v>6648.0</v>
      </c>
      <c r="K23" s="57">
        <f t="shared" si="1"/>
        <v>1657</v>
      </c>
    </row>
    <row r="24" ht="15.75" customHeight="1">
      <c r="A24" s="50">
        <v>22.0</v>
      </c>
      <c r="B24" s="51">
        <v>0.0</v>
      </c>
      <c r="C24" s="51">
        <v>0.0</v>
      </c>
      <c r="D24" s="51">
        <v>9600000.0</v>
      </c>
      <c r="E24" s="51">
        <v>0.0</v>
      </c>
      <c r="F24" s="51">
        <v>5.8E7</v>
      </c>
      <c r="G24" s="51">
        <v>2.2E7</v>
      </c>
      <c r="H24" s="52">
        <v>4.299537037037037</v>
      </c>
      <c r="I24" s="53">
        <f t="shared" si="2"/>
        <v>9737</v>
      </c>
      <c r="J24" s="53">
        <v>9134.0</v>
      </c>
      <c r="K24" s="53">
        <f t="shared" si="1"/>
        <v>2486</v>
      </c>
    </row>
    <row r="25" ht="15.75" customHeight="1">
      <c r="A25" s="54">
        <v>23.0</v>
      </c>
      <c r="B25" s="55">
        <v>0.0</v>
      </c>
      <c r="C25" s="55">
        <v>0.0</v>
      </c>
      <c r="D25" s="55">
        <v>1.2E7</v>
      </c>
      <c r="E25" s="55">
        <v>0.0</v>
      </c>
      <c r="F25" s="55">
        <v>8.0E7</v>
      </c>
      <c r="G25" s="55">
        <v>2.4E7</v>
      </c>
      <c r="H25" s="56">
        <v>5.589351851851852</v>
      </c>
      <c r="I25" s="57">
        <f t="shared" si="2"/>
        <v>12329</v>
      </c>
      <c r="J25" s="57">
        <v>12192.0</v>
      </c>
      <c r="K25" s="57">
        <f t="shared" si="1"/>
        <v>3058</v>
      </c>
    </row>
    <row r="26" ht="15.75" customHeight="1">
      <c r="A26" s="50">
        <v>24.0</v>
      </c>
      <c r="B26" s="51">
        <v>0.0</v>
      </c>
      <c r="C26" s="51">
        <v>0.0</v>
      </c>
      <c r="D26" s="51">
        <v>1.4E7</v>
      </c>
      <c r="E26" s="51">
        <v>0.0</v>
      </c>
      <c r="F26" s="51">
        <v>1.0E8</v>
      </c>
      <c r="G26" s="51">
        <v>2.8E7</v>
      </c>
      <c r="H26" s="52">
        <v>7.825115740740741</v>
      </c>
      <c r="I26" s="53">
        <f t="shared" si="2"/>
        <v>16689</v>
      </c>
      <c r="J26" s="53">
        <v>16400.0</v>
      </c>
      <c r="K26" s="53">
        <f t="shared" si="1"/>
        <v>4208</v>
      </c>
    </row>
    <row r="27" ht="15.75" customHeight="1">
      <c r="A27" s="54">
        <v>25.0</v>
      </c>
      <c r="B27" s="55">
        <v>0.0</v>
      </c>
      <c r="C27" s="55">
        <v>0.0</v>
      </c>
      <c r="D27" s="55">
        <v>1.4E7</v>
      </c>
      <c r="E27" s="55">
        <v>0.0</v>
      </c>
      <c r="F27" s="55">
        <v>1.2E8</v>
      </c>
      <c r="G27" s="55">
        <v>3.4E7</v>
      </c>
      <c r="H27" s="56">
        <v>11.080092592592592</v>
      </c>
      <c r="I27" s="57">
        <f t="shared" si="2"/>
        <v>22822</v>
      </c>
      <c r="J27" s="57">
        <v>22319.0</v>
      </c>
      <c r="K27" s="57">
        <f t="shared" si="1"/>
        <v>5919</v>
      </c>
    </row>
    <row r="28" ht="15.75" customHeight="1">
      <c r="A28" s="27" t="s">
        <v>65</v>
      </c>
      <c r="B28" s="58">
        <v>0.0</v>
      </c>
      <c r="C28" s="58">
        <v>0.0</v>
      </c>
      <c r="D28" s="58">
        <f t="shared" ref="D28:I28" si="3">SUM(D2:D27)</f>
        <v>74692050</v>
      </c>
      <c r="E28" s="58">
        <f t="shared" si="3"/>
        <v>0</v>
      </c>
      <c r="F28" s="58">
        <f t="shared" si="3"/>
        <v>471048140</v>
      </c>
      <c r="G28" s="58">
        <f t="shared" si="3"/>
        <v>187564000</v>
      </c>
      <c r="H28" s="59">
        <f t="shared" si="3"/>
        <v>41.91538194</v>
      </c>
      <c r="I28" s="58">
        <f t="shared" si="3"/>
        <v>95244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min="4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168</v>
      </c>
      <c r="I1" s="2" t="s">
        <v>169</v>
      </c>
      <c r="J1" s="2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720.0</v>
      </c>
      <c r="E3" s="55">
        <v>1000.0</v>
      </c>
      <c r="F3" s="55">
        <v>0.0</v>
      </c>
      <c r="G3" s="55">
        <v>0.0</v>
      </c>
      <c r="H3" s="56">
        <v>0.0</v>
      </c>
      <c r="I3" s="57">
        <v>0.0</v>
      </c>
      <c r="J3" s="57">
        <v>44.0</v>
      </c>
      <c r="K3" s="57">
        <f t="shared" ref="K3:K27" si="1">J3-J2</f>
        <v>44</v>
      </c>
    </row>
    <row r="4" ht="15.75" customHeight="1">
      <c r="A4" s="50">
        <v>2.0</v>
      </c>
      <c r="B4" s="51">
        <v>0.0</v>
      </c>
      <c r="C4" s="51">
        <v>0.0</v>
      </c>
      <c r="D4" s="51">
        <v>5200.0</v>
      </c>
      <c r="E4" s="51">
        <v>24000.0</v>
      </c>
      <c r="F4" s="51">
        <v>0.0</v>
      </c>
      <c r="G4" s="51">
        <v>10000.0</v>
      </c>
      <c r="H4" s="52">
        <v>0.0625</v>
      </c>
      <c r="I4" s="53">
        <f t="shared" ref="I4:I27" si="2">ROUNDUP(2620.519149007*H4^(-0.1001302038)*H4,0)</f>
        <v>217</v>
      </c>
      <c r="J4" s="53">
        <v>46.0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8000.0</v>
      </c>
      <c r="E5" s="55">
        <v>38000.0</v>
      </c>
      <c r="F5" s="55">
        <v>0.0</v>
      </c>
      <c r="G5" s="55">
        <v>16000.0</v>
      </c>
      <c r="H5" s="56">
        <v>0.07222222222222222</v>
      </c>
      <c r="I5" s="57">
        <f t="shared" si="2"/>
        <v>247</v>
      </c>
      <c r="J5" s="57">
        <v>49.0</v>
      </c>
      <c r="K5" s="57">
        <f t="shared" si="1"/>
        <v>3</v>
      </c>
    </row>
    <row r="6" ht="15.75" customHeight="1">
      <c r="A6" s="50">
        <v>4.0</v>
      </c>
      <c r="B6" s="51">
        <v>0.0</v>
      </c>
      <c r="C6" s="51">
        <v>0.0</v>
      </c>
      <c r="D6" s="51">
        <v>12000.0</v>
      </c>
      <c r="E6" s="51">
        <v>44000.0</v>
      </c>
      <c r="F6" s="51">
        <v>0.0</v>
      </c>
      <c r="G6" s="51">
        <v>20000.0</v>
      </c>
      <c r="H6" s="52">
        <v>0.10300925925925926</v>
      </c>
      <c r="I6" s="53">
        <f t="shared" si="2"/>
        <v>339</v>
      </c>
      <c r="J6" s="53">
        <v>53.0</v>
      </c>
      <c r="K6" s="53">
        <f t="shared" si="1"/>
        <v>4</v>
      </c>
    </row>
    <row r="7" ht="15.75" customHeight="1">
      <c r="A7" s="54">
        <v>5.0</v>
      </c>
      <c r="B7" s="55">
        <v>0.0</v>
      </c>
      <c r="C7" s="55">
        <v>0.0</v>
      </c>
      <c r="D7" s="55">
        <v>18000.0</v>
      </c>
      <c r="E7" s="55">
        <v>68000.0</v>
      </c>
      <c r="F7" s="55">
        <v>0.0</v>
      </c>
      <c r="G7" s="55">
        <v>28000.0</v>
      </c>
      <c r="H7" s="56">
        <v>0.1300925925925926</v>
      </c>
      <c r="I7" s="57">
        <f t="shared" si="2"/>
        <v>419</v>
      </c>
      <c r="J7" s="57">
        <v>59.0</v>
      </c>
      <c r="K7" s="57">
        <f t="shared" si="1"/>
        <v>6</v>
      </c>
    </row>
    <row r="8" ht="15.75" customHeight="1">
      <c r="A8" s="50">
        <v>6.0</v>
      </c>
      <c r="B8" s="51">
        <v>0.0</v>
      </c>
      <c r="C8" s="51">
        <v>0.0</v>
      </c>
      <c r="D8" s="51">
        <v>26000.0</v>
      </c>
      <c r="E8" s="51">
        <v>94000.0</v>
      </c>
      <c r="F8" s="51">
        <v>0.0</v>
      </c>
      <c r="G8" s="51">
        <v>36000.0</v>
      </c>
      <c r="H8" s="52">
        <v>0.15475694444444443</v>
      </c>
      <c r="I8" s="53">
        <f t="shared" si="2"/>
        <v>489</v>
      </c>
      <c r="J8" s="53">
        <v>68.0</v>
      </c>
      <c r="K8" s="53">
        <f t="shared" si="1"/>
        <v>9</v>
      </c>
    </row>
    <row r="9" ht="15.75" customHeight="1">
      <c r="A9" s="54">
        <v>7.0</v>
      </c>
      <c r="B9" s="55">
        <v>0.0</v>
      </c>
      <c r="C9" s="55">
        <v>0.0</v>
      </c>
      <c r="D9" s="55">
        <v>40000.0</v>
      </c>
      <c r="E9" s="55">
        <v>120000.0</v>
      </c>
      <c r="F9" s="55">
        <v>0.0</v>
      </c>
      <c r="G9" s="55">
        <v>50000.0</v>
      </c>
      <c r="H9" s="56">
        <v>0.19502314814814814</v>
      </c>
      <c r="I9" s="57">
        <f t="shared" si="2"/>
        <v>602</v>
      </c>
      <c r="J9" s="57">
        <v>92.0</v>
      </c>
      <c r="K9" s="57">
        <f t="shared" si="1"/>
        <v>24</v>
      </c>
    </row>
    <row r="10" ht="15.75" customHeight="1">
      <c r="A10" s="50">
        <v>8.0</v>
      </c>
      <c r="B10" s="51">
        <v>0.0</v>
      </c>
      <c r="C10" s="51">
        <v>0.0</v>
      </c>
      <c r="D10" s="51">
        <v>62000.0</v>
      </c>
      <c r="E10" s="51">
        <v>140000.0</v>
      </c>
      <c r="F10" s="51">
        <v>0.0</v>
      </c>
      <c r="G10" s="51">
        <v>72000.0</v>
      </c>
      <c r="H10" s="52">
        <v>0.2275462962962963</v>
      </c>
      <c r="I10" s="53">
        <f t="shared" si="2"/>
        <v>692</v>
      </c>
      <c r="J10" s="53">
        <v>133.0</v>
      </c>
      <c r="K10" s="53">
        <f t="shared" si="1"/>
        <v>41</v>
      </c>
    </row>
    <row r="11" ht="15.75" customHeight="1">
      <c r="A11" s="54">
        <v>9.0</v>
      </c>
      <c r="B11" s="55">
        <v>0.0</v>
      </c>
      <c r="C11" s="55">
        <v>0.0</v>
      </c>
      <c r="D11" s="55">
        <v>94000.0</v>
      </c>
      <c r="E11" s="55">
        <v>200000.0</v>
      </c>
      <c r="F11" s="55">
        <v>0.0</v>
      </c>
      <c r="G11" s="55">
        <v>160000.0</v>
      </c>
      <c r="H11" s="56">
        <v>0.23668981481481483</v>
      </c>
      <c r="I11" s="57">
        <f t="shared" si="2"/>
        <v>717</v>
      </c>
      <c r="J11" s="57">
        <v>194.0</v>
      </c>
      <c r="K11" s="57">
        <f t="shared" si="1"/>
        <v>61</v>
      </c>
    </row>
    <row r="12" ht="15.75" customHeight="1">
      <c r="A12" s="50">
        <v>10.0</v>
      </c>
      <c r="B12" s="51">
        <v>0.0</v>
      </c>
      <c r="C12" s="51">
        <v>0.0</v>
      </c>
      <c r="D12" s="51">
        <v>140000.0</v>
      </c>
      <c r="E12" s="51">
        <v>260000.0</v>
      </c>
      <c r="F12" s="51">
        <v>0.0</v>
      </c>
      <c r="G12" s="51">
        <v>280000.0</v>
      </c>
      <c r="H12" s="52">
        <v>0.24849537037037037</v>
      </c>
      <c r="I12" s="53">
        <f t="shared" si="2"/>
        <v>749</v>
      </c>
      <c r="J12" s="53">
        <v>279.0</v>
      </c>
      <c r="K12" s="53">
        <f t="shared" si="1"/>
        <v>85</v>
      </c>
    </row>
    <row r="13" ht="15.75" customHeight="1">
      <c r="A13" s="54">
        <v>11.0</v>
      </c>
      <c r="B13" s="55">
        <v>0.0</v>
      </c>
      <c r="C13" s="55">
        <v>0.0</v>
      </c>
      <c r="D13" s="55">
        <v>200000.0</v>
      </c>
      <c r="E13" s="55">
        <v>360000.0</v>
      </c>
      <c r="F13" s="55">
        <v>0.0</v>
      </c>
      <c r="G13" s="55">
        <v>420000.0</v>
      </c>
      <c r="H13" s="56">
        <v>0.25381944444444443</v>
      </c>
      <c r="I13" s="57">
        <f t="shared" si="2"/>
        <v>764</v>
      </c>
      <c r="J13" s="57">
        <v>376.0</v>
      </c>
      <c r="K13" s="57">
        <f t="shared" si="1"/>
        <v>97</v>
      </c>
    </row>
    <row r="14" ht="15.75" customHeight="1">
      <c r="A14" s="50">
        <v>12.0</v>
      </c>
      <c r="B14" s="51">
        <v>0.0</v>
      </c>
      <c r="C14" s="51">
        <v>0.0</v>
      </c>
      <c r="D14" s="51">
        <v>300000.0</v>
      </c>
      <c r="E14" s="51">
        <v>560000.0</v>
      </c>
      <c r="F14" s="51">
        <v>0.0</v>
      </c>
      <c r="G14" s="51">
        <v>640000.0</v>
      </c>
      <c r="H14" s="52">
        <v>0.27997685185185184</v>
      </c>
      <c r="I14" s="53">
        <f t="shared" si="2"/>
        <v>834</v>
      </c>
      <c r="J14" s="53">
        <v>512.0</v>
      </c>
      <c r="K14" s="53">
        <f t="shared" si="1"/>
        <v>136</v>
      </c>
    </row>
    <row r="15" ht="15.75" customHeight="1">
      <c r="A15" s="54">
        <v>13.0</v>
      </c>
      <c r="B15" s="55">
        <v>0.0</v>
      </c>
      <c r="C15" s="55">
        <v>0.0</v>
      </c>
      <c r="D15" s="55">
        <v>480000.0</v>
      </c>
      <c r="E15" s="55">
        <v>620000.0</v>
      </c>
      <c r="F15" s="55">
        <v>0.0</v>
      </c>
      <c r="G15" s="55">
        <v>900000.0</v>
      </c>
      <c r="H15" s="56">
        <v>0.32488425925925923</v>
      </c>
      <c r="I15" s="57">
        <f t="shared" si="2"/>
        <v>953</v>
      </c>
      <c r="J15" s="57">
        <v>696.0</v>
      </c>
      <c r="K15" s="57">
        <f t="shared" si="1"/>
        <v>184</v>
      </c>
    </row>
    <row r="16" ht="15.75" customHeight="1">
      <c r="A16" s="50">
        <v>14.0</v>
      </c>
      <c r="B16" s="51">
        <v>0.0</v>
      </c>
      <c r="C16" s="51">
        <v>0.0</v>
      </c>
      <c r="D16" s="51">
        <v>700000.0</v>
      </c>
      <c r="E16" s="51">
        <v>720000.0</v>
      </c>
      <c r="F16" s="51">
        <v>0.0</v>
      </c>
      <c r="G16" s="51">
        <v>1200000.0</v>
      </c>
      <c r="H16" s="52">
        <v>0.4224537037037037</v>
      </c>
      <c r="I16" s="53">
        <f t="shared" si="2"/>
        <v>1207</v>
      </c>
      <c r="J16" s="53">
        <v>929.0</v>
      </c>
      <c r="K16" s="53">
        <f t="shared" si="1"/>
        <v>233</v>
      </c>
    </row>
    <row r="17" ht="15.75" customHeight="1">
      <c r="A17" s="54">
        <v>15.0</v>
      </c>
      <c r="B17" s="55">
        <v>0.0</v>
      </c>
      <c r="C17" s="55">
        <v>0.0</v>
      </c>
      <c r="D17" s="55">
        <v>1200000.0</v>
      </c>
      <c r="E17" s="55">
        <v>1200000.0</v>
      </c>
      <c r="F17" s="55">
        <v>0.0</v>
      </c>
      <c r="G17" s="55">
        <v>1600000.0</v>
      </c>
      <c r="H17" s="56">
        <v>0.5913194444444444</v>
      </c>
      <c r="I17" s="57">
        <f t="shared" si="2"/>
        <v>1634</v>
      </c>
      <c r="J17" s="57">
        <v>1251.0</v>
      </c>
      <c r="K17" s="57">
        <f t="shared" si="1"/>
        <v>322</v>
      </c>
    </row>
    <row r="18" ht="15.75" customHeight="1">
      <c r="A18" s="50">
        <v>16.0</v>
      </c>
      <c r="B18" s="51">
        <v>0.0</v>
      </c>
      <c r="C18" s="51">
        <v>0.0</v>
      </c>
      <c r="D18" s="51">
        <v>1600000.0</v>
      </c>
      <c r="E18" s="51">
        <v>2000000.0</v>
      </c>
      <c r="F18" s="51">
        <v>0.0</v>
      </c>
      <c r="G18" s="51">
        <v>2400000.0</v>
      </c>
      <c r="H18" s="52">
        <v>0.8278935185185186</v>
      </c>
      <c r="I18" s="53">
        <f t="shared" si="2"/>
        <v>2211</v>
      </c>
      <c r="J18" s="53">
        <v>1672.0</v>
      </c>
      <c r="K18" s="53">
        <f t="shared" si="1"/>
        <v>421</v>
      </c>
    </row>
    <row r="19" ht="15.75" customHeight="1">
      <c r="A19" s="54">
        <v>17.0</v>
      </c>
      <c r="B19" s="55">
        <v>0.0</v>
      </c>
      <c r="C19" s="55">
        <v>0.0</v>
      </c>
      <c r="D19" s="55">
        <v>2400000.0</v>
      </c>
      <c r="E19" s="55">
        <v>3800000.0</v>
      </c>
      <c r="F19" s="55">
        <v>0.0</v>
      </c>
      <c r="G19" s="55">
        <v>3800000.0</v>
      </c>
      <c r="H19" s="56">
        <v>1.1590277777777778</v>
      </c>
      <c r="I19" s="57">
        <f t="shared" si="2"/>
        <v>2993</v>
      </c>
      <c r="J19" s="57">
        <v>2302.0</v>
      </c>
      <c r="K19" s="57">
        <f t="shared" si="1"/>
        <v>630</v>
      </c>
    </row>
    <row r="20" ht="15.75" customHeight="1">
      <c r="A20" s="50">
        <v>18.0</v>
      </c>
      <c r="B20" s="51">
        <v>0.0</v>
      </c>
      <c r="C20" s="51">
        <v>0.0</v>
      </c>
      <c r="D20" s="51">
        <v>3400000.0</v>
      </c>
      <c r="E20" s="51">
        <v>6400000.0</v>
      </c>
      <c r="F20" s="51">
        <v>0.0</v>
      </c>
      <c r="G20" s="51">
        <v>6400000.0</v>
      </c>
      <c r="H20" s="52">
        <v>1.6225694444444445</v>
      </c>
      <c r="I20" s="53">
        <f t="shared" si="2"/>
        <v>4051</v>
      </c>
      <c r="J20" s="53">
        <v>3214.0</v>
      </c>
      <c r="K20" s="53">
        <f t="shared" si="1"/>
        <v>912</v>
      </c>
    </row>
    <row r="21" ht="15.75" customHeight="1">
      <c r="A21" s="54">
        <v>19.0</v>
      </c>
      <c r="B21" s="55">
        <v>0.0</v>
      </c>
      <c r="C21" s="55">
        <v>0.0</v>
      </c>
      <c r="D21" s="55">
        <v>4800000.0</v>
      </c>
      <c r="E21" s="55">
        <v>1.2E7</v>
      </c>
      <c r="F21" s="55">
        <v>0.0</v>
      </c>
      <c r="G21" s="55">
        <v>1.2E7</v>
      </c>
      <c r="H21" s="56">
        <v>2.2715277777777776</v>
      </c>
      <c r="I21" s="57">
        <f t="shared" si="2"/>
        <v>5484</v>
      </c>
      <c r="J21" s="57">
        <v>4464.0</v>
      </c>
      <c r="K21" s="57">
        <f t="shared" si="1"/>
        <v>1250</v>
      </c>
    </row>
    <row r="22" ht="15.75" customHeight="1">
      <c r="A22" s="50">
        <v>20.0</v>
      </c>
      <c r="B22" s="51">
        <v>0.0</v>
      </c>
      <c r="C22" s="51">
        <v>0.0</v>
      </c>
      <c r="D22" s="51">
        <v>6600000.0</v>
      </c>
      <c r="E22" s="51">
        <v>1.8E7</v>
      </c>
      <c r="F22" s="51">
        <v>0.0</v>
      </c>
      <c r="G22" s="51">
        <v>1.8E7</v>
      </c>
      <c r="H22" s="52">
        <v>3.1800925925925925</v>
      </c>
      <c r="I22" s="53">
        <f t="shared" si="2"/>
        <v>7422</v>
      </c>
      <c r="J22" s="53">
        <v>6098.0</v>
      </c>
      <c r="K22" s="53">
        <f t="shared" si="1"/>
        <v>1634</v>
      </c>
    </row>
    <row r="23" ht="15.75" customHeight="1">
      <c r="A23" s="54">
        <v>21.0</v>
      </c>
      <c r="B23" s="55">
        <v>0.0</v>
      </c>
      <c r="C23" s="55">
        <v>0.0</v>
      </c>
      <c r="D23" s="55">
        <v>9000000.0</v>
      </c>
      <c r="E23" s="55">
        <v>3.0E7</v>
      </c>
      <c r="F23" s="55">
        <v>0.0</v>
      </c>
      <c r="G23" s="55">
        <v>2.6E7</v>
      </c>
      <c r="H23" s="56">
        <v>4.134143518518519</v>
      </c>
      <c r="I23" s="57">
        <f t="shared" si="2"/>
        <v>9399</v>
      </c>
      <c r="J23" s="57">
        <v>8454.0</v>
      </c>
      <c r="K23" s="57">
        <f t="shared" si="1"/>
        <v>2356</v>
      </c>
    </row>
    <row r="24" ht="15.75" customHeight="1">
      <c r="A24" s="50">
        <v>22.0</v>
      </c>
      <c r="B24" s="51">
        <v>0.0</v>
      </c>
      <c r="C24" s="51">
        <v>0.0</v>
      </c>
      <c r="D24" s="51">
        <v>1.2E7</v>
      </c>
      <c r="E24" s="51">
        <v>4.4E7</v>
      </c>
      <c r="F24" s="51">
        <v>0.0</v>
      </c>
      <c r="G24" s="51">
        <v>3.2E7</v>
      </c>
      <c r="H24" s="52">
        <v>5.374421296296297</v>
      </c>
      <c r="I24" s="53">
        <f t="shared" si="2"/>
        <v>11902</v>
      </c>
      <c r="J24" s="53">
        <v>11145.0</v>
      </c>
      <c r="K24" s="53">
        <f t="shared" si="1"/>
        <v>2691</v>
      </c>
    </row>
    <row r="25" ht="15.75" customHeight="1">
      <c r="A25" s="54">
        <v>23.0</v>
      </c>
      <c r="B25" s="55">
        <v>0.0</v>
      </c>
      <c r="C25" s="55">
        <v>0.0</v>
      </c>
      <c r="D25" s="55">
        <v>1.6E7</v>
      </c>
      <c r="E25" s="55">
        <v>6.0E7</v>
      </c>
      <c r="F25" s="55">
        <v>0.0</v>
      </c>
      <c r="G25" s="55">
        <v>3.8E7</v>
      </c>
      <c r="H25" s="56">
        <v>6.986689814814815</v>
      </c>
      <c r="I25" s="57">
        <f t="shared" si="2"/>
        <v>15071</v>
      </c>
      <c r="J25" s="57">
        <v>15127.0</v>
      </c>
      <c r="K25" s="57">
        <f t="shared" si="1"/>
        <v>3982</v>
      </c>
    </row>
    <row r="26" ht="15.75" customHeight="1">
      <c r="A26" s="50">
        <v>24.0</v>
      </c>
      <c r="B26" s="51">
        <v>0.0</v>
      </c>
      <c r="C26" s="51">
        <v>0.0</v>
      </c>
      <c r="D26" s="51">
        <v>1.8E7</v>
      </c>
      <c r="E26" s="51">
        <v>8.0E7</v>
      </c>
      <c r="F26" s="51">
        <v>0.0</v>
      </c>
      <c r="G26" s="51">
        <v>4.4E7</v>
      </c>
      <c r="H26" s="52">
        <v>9.78136574074074</v>
      </c>
      <c r="I26" s="53">
        <f t="shared" si="2"/>
        <v>20400</v>
      </c>
      <c r="J26" s="53">
        <v>20585.0</v>
      </c>
      <c r="K26" s="53">
        <f t="shared" si="1"/>
        <v>5458</v>
      </c>
    </row>
    <row r="27" ht="15.75" customHeight="1">
      <c r="A27" s="54">
        <v>25.0</v>
      </c>
      <c r="B27" s="55">
        <v>0.0</v>
      </c>
      <c r="C27" s="55">
        <v>0.0</v>
      </c>
      <c r="D27" s="55">
        <v>1.8E7</v>
      </c>
      <c r="E27" s="55">
        <v>9.6E7</v>
      </c>
      <c r="F27" s="55">
        <v>0.0</v>
      </c>
      <c r="G27" s="55">
        <v>5.0E7</v>
      </c>
      <c r="H27" s="56">
        <v>13.69386574074074</v>
      </c>
      <c r="I27" s="57">
        <f t="shared" si="2"/>
        <v>27613</v>
      </c>
      <c r="J27" s="57">
        <v>28016.0</v>
      </c>
      <c r="K27" s="57">
        <f t="shared" si="1"/>
        <v>7431</v>
      </c>
    </row>
    <row r="28" ht="15.75" customHeight="1">
      <c r="A28" s="27" t="s">
        <v>65</v>
      </c>
      <c r="B28" s="58">
        <f t="shared" ref="B28:C28" si="3">SUM(B1:B27)</f>
        <v>0</v>
      </c>
      <c r="C28" s="58">
        <f t="shared" si="3"/>
        <v>0</v>
      </c>
      <c r="D28" s="58">
        <f t="shared" ref="D28:I28" si="4">SUM(D2:D27)</f>
        <v>95085920</v>
      </c>
      <c r="E28" s="58">
        <f t="shared" si="4"/>
        <v>356649000</v>
      </c>
      <c r="F28" s="58">
        <f t="shared" si="4"/>
        <v>0</v>
      </c>
      <c r="G28" s="58">
        <f t="shared" si="4"/>
        <v>238033400</v>
      </c>
      <c r="H28" s="59">
        <f t="shared" si="4"/>
        <v>52.33438657</v>
      </c>
      <c r="I28" s="58">
        <f t="shared" si="4"/>
        <v>116409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2" width="12.63"/>
    <col customWidth="1" hidden="1" min="3" max="3" width="9.88"/>
    <col customWidth="1" min="4" max="4" width="11.38"/>
    <col customWidth="1" hidden="1" min="5" max="5" width="11.38"/>
    <col customWidth="1" min="6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170</v>
      </c>
      <c r="I1" s="2" t="s">
        <v>171</v>
      </c>
      <c r="J1" s="2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720.0</v>
      </c>
      <c r="E3" s="55">
        <v>0.0</v>
      </c>
      <c r="F3" s="55">
        <v>760.0</v>
      </c>
      <c r="G3" s="55">
        <v>0.0</v>
      </c>
      <c r="H3" s="56">
        <v>0.0</v>
      </c>
      <c r="I3" s="57">
        <v>0.0</v>
      </c>
      <c r="J3" s="57">
        <v>42.0</v>
      </c>
      <c r="K3" s="57">
        <f t="shared" ref="K3:K27" si="1">J3-J2</f>
        <v>42</v>
      </c>
    </row>
    <row r="4" ht="15.75" customHeight="1">
      <c r="A4" s="50">
        <v>2.0</v>
      </c>
      <c r="B4" s="51">
        <v>0.0</v>
      </c>
      <c r="C4" s="51">
        <v>0.0</v>
      </c>
      <c r="D4" s="51">
        <v>5000.0</v>
      </c>
      <c r="E4" s="51">
        <v>0.0</v>
      </c>
      <c r="F4" s="51">
        <v>18000.0</v>
      </c>
      <c r="G4" s="51">
        <v>10000.0</v>
      </c>
      <c r="H4" s="52">
        <v>0.0625</v>
      </c>
      <c r="I4" s="53">
        <f t="shared" ref="I4:I27" si="2">ROUNDUP(2620.519149007*H4^(-0.1001302038)*H4,0)</f>
        <v>217</v>
      </c>
      <c r="J4" s="53">
        <v>45.0</v>
      </c>
      <c r="K4" s="53">
        <f t="shared" si="1"/>
        <v>3</v>
      </c>
    </row>
    <row r="5" ht="15.75" customHeight="1">
      <c r="A5" s="54">
        <v>3.0</v>
      </c>
      <c r="B5" s="55">
        <v>0.0</v>
      </c>
      <c r="C5" s="55">
        <v>0.0</v>
      </c>
      <c r="D5" s="55">
        <v>8000.0</v>
      </c>
      <c r="E5" s="55">
        <v>0.0</v>
      </c>
      <c r="F5" s="55">
        <v>28000.0</v>
      </c>
      <c r="G5" s="55">
        <v>16000.0</v>
      </c>
      <c r="H5" s="56">
        <v>0.07222222222222222</v>
      </c>
      <c r="I5" s="57">
        <f t="shared" si="2"/>
        <v>247</v>
      </c>
      <c r="J5" s="57">
        <v>49.0</v>
      </c>
      <c r="K5" s="57">
        <f t="shared" si="1"/>
        <v>4</v>
      </c>
    </row>
    <row r="6" ht="15.75" customHeight="1">
      <c r="A6" s="50">
        <v>4.0</v>
      </c>
      <c r="B6" s="51">
        <v>0.0</v>
      </c>
      <c r="C6" s="51">
        <v>0.0</v>
      </c>
      <c r="D6" s="51">
        <v>12000.0</v>
      </c>
      <c r="E6" s="51">
        <v>0.0</v>
      </c>
      <c r="F6" s="51">
        <v>34000.0</v>
      </c>
      <c r="G6" s="51">
        <v>20000.0</v>
      </c>
      <c r="H6" s="52">
        <v>0.10300925925925926</v>
      </c>
      <c r="I6" s="53">
        <f t="shared" si="2"/>
        <v>339</v>
      </c>
      <c r="J6" s="53">
        <v>53.0</v>
      </c>
      <c r="K6" s="53">
        <f t="shared" si="1"/>
        <v>4</v>
      </c>
    </row>
    <row r="7" ht="15.75" customHeight="1">
      <c r="A7" s="54">
        <v>5.0</v>
      </c>
      <c r="B7" s="55">
        <v>0.0</v>
      </c>
      <c r="C7" s="55">
        <v>0.0</v>
      </c>
      <c r="D7" s="55">
        <v>18000.0</v>
      </c>
      <c r="E7" s="55">
        <v>0.0</v>
      </c>
      <c r="F7" s="55">
        <v>50000.0</v>
      </c>
      <c r="G7" s="55">
        <v>28000.0</v>
      </c>
      <c r="H7" s="56">
        <v>0.1300925925925926</v>
      </c>
      <c r="I7" s="57">
        <f t="shared" si="2"/>
        <v>419</v>
      </c>
      <c r="J7" s="57">
        <v>57.0</v>
      </c>
      <c r="K7" s="57">
        <f t="shared" si="1"/>
        <v>4</v>
      </c>
    </row>
    <row r="8" ht="15.75" customHeight="1">
      <c r="A8" s="50">
        <v>6.0</v>
      </c>
      <c r="B8" s="51">
        <v>0.0</v>
      </c>
      <c r="C8" s="51">
        <v>0.0</v>
      </c>
      <c r="D8" s="51">
        <v>26000.0</v>
      </c>
      <c r="E8" s="51">
        <v>0.0</v>
      </c>
      <c r="F8" s="51">
        <v>70000.0</v>
      </c>
      <c r="G8" s="51">
        <v>36000.0</v>
      </c>
      <c r="H8" s="52">
        <v>0.1625</v>
      </c>
      <c r="I8" s="53">
        <f t="shared" si="2"/>
        <v>511</v>
      </c>
      <c r="J8" s="53">
        <v>68.0</v>
      </c>
      <c r="K8" s="53">
        <f t="shared" si="1"/>
        <v>11</v>
      </c>
    </row>
    <row r="9" ht="15.75" customHeight="1">
      <c r="A9" s="54">
        <v>7.0</v>
      </c>
      <c r="B9" s="55">
        <v>0.0</v>
      </c>
      <c r="C9" s="55">
        <v>0.0</v>
      </c>
      <c r="D9" s="55">
        <v>40000.0</v>
      </c>
      <c r="E9" s="55">
        <v>0.0</v>
      </c>
      <c r="F9" s="55">
        <v>86000.0</v>
      </c>
      <c r="G9" s="55">
        <v>50000.0</v>
      </c>
      <c r="H9" s="56">
        <v>0.19502314814814814</v>
      </c>
      <c r="I9" s="57">
        <f t="shared" si="2"/>
        <v>602</v>
      </c>
      <c r="J9" s="57">
        <v>90.0</v>
      </c>
      <c r="K9" s="57">
        <f t="shared" si="1"/>
        <v>22</v>
      </c>
    </row>
    <row r="10" ht="15.75" customHeight="1">
      <c r="A10" s="50">
        <v>8.0</v>
      </c>
      <c r="B10" s="51">
        <v>0.0</v>
      </c>
      <c r="C10" s="51">
        <v>0.0</v>
      </c>
      <c r="D10" s="51">
        <v>64000.0</v>
      </c>
      <c r="E10" s="51">
        <v>0.0</v>
      </c>
      <c r="F10" s="51">
        <v>120000.0</v>
      </c>
      <c r="G10" s="51">
        <v>70000.0</v>
      </c>
      <c r="H10" s="52">
        <v>0.2275462962962963</v>
      </c>
      <c r="I10" s="53">
        <f t="shared" si="2"/>
        <v>692</v>
      </c>
      <c r="J10" s="53">
        <v>13.0</v>
      </c>
      <c r="K10" s="53">
        <f t="shared" si="1"/>
        <v>-77</v>
      </c>
    </row>
    <row r="11" ht="15.75" customHeight="1">
      <c r="A11" s="54">
        <v>9.0</v>
      </c>
      <c r="B11" s="55">
        <v>0.0</v>
      </c>
      <c r="C11" s="55">
        <v>0.0</v>
      </c>
      <c r="D11" s="55">
        <v>90000.0</v>
      </c>
      <c r="E11" s="55">
        <v>0.0</v>
      </c>
      <c r="F11" s="55">
        <v>160000.0</v>
      </c>
      <c r="G11" s="55">
        <v>160000.0</v>
      </c>
      <c r="H11" s="56">
        <v>0.23668981481481483</v>
      </c>
      <c r="I11" s="57">
        <f t="shared" si="2"/>
        <v>717</v>
      </c>
      <c r="J11" s="57">
        <v>194.0</v>
      </c>
      <c r="K11" s="57">
        <f t="shared" si="1"/>
        <v>181</v>
      </c>
    </row>
    <row r="12" ht="15.75" customHeight="1">
      <c r="A12" s="50">
        <v>10.0</v>
      </c>
      <c r="B12" s="51">
        <v>0.0</v>
      </c>
      <c r="C12" s="51">
        <v>0.0</v>
      </c>
      <c r="D12" s="51">
        <v>140000.0</v>
      </c>
      <c r="E12" s="51">
        <v>0.0</v>
      </c>
      <c r="F12" s="51">
        <v>200000.0</v>
      </c>
      <c r="G12" s="51">
        <v>260000.0</v>
      </c>
      <c r="H12" s="52">
        <v>0.24849537037037037</v>
      </c>
      <c r="I12" s="53">
        <f t="shared" si="2"/>
        <v>749</v>
      </c>
      <c r="J12" s="53">
        <v>275.0</v>
      </c>
      <c r="K12" s="53">
        <f t="shared" si="1"/>
        <v>81</v>
      </c>
    </row>
    <row r="13" ht="15.75" customHeight="1">
      <c r="A13" s="54">
        <v>11.0</v>
      </c>
      <c r="B13" s="55">
        <v>0.0</v>
      </c>
      <c r="C13" s="55">
        <v>0.0</v>
      </c>
      <c r="D13" s="55">
        <v>220000.0</v>
      </c>
      <c r="E13" s="55">
        <v>0.0</v>
      </c>
      <c r="F13" s="55">
        <v>280000.0</v>
      </c>
      <c r="G13" s="55">
        <v>420000.0</v>
      </c>
      <c r="H13" s="56">
        <v>0.25381944444444443</v>
      </c>
      <c r="I13" s="57">
        <f t="shared" si="2"/>
        <v>764</v>
      </c>
      <c r="J13" s="57">
        <v>384.0</v>
      </c>
      <c r="K13" s="57">
        <f t="shared" si="1"/>
        <v>109</v>
      </c>
    </row>
    <row r="14" ht="15.75" customHeight="1">
      <c r="A14" s="50">
        <v>12.0</v>
      </c>
      <c r="B14" s="51">
        <v>0.0</v>
      </c>
      <c r="C14" s="51">
        <v>0.0</v>
      </c>
      <c r="D14" s="51">
        <v>300000.0</v>
      </c>
      <c r="E14" s="51">
        <v>0.0</v>
      </c>
      <c r="F14" s="51">
        <v>420000.0</v>
      </c>
      <c r="G14" s="51">
        <v>620000.0</v>
      </c>
      <c r="H14" s="52">
        <v>0.27997685185185184</v>
      </c>
      <c r="I14" s="53">
        <f t="shared" si="2"/>
        <v>834</v>
      </c>
      <c r="J14" s="53">
        <v>521.0</v>
      </c>
      <c r="K14" s="53">
        <f t="shared" si="1"/>
        <v>137</v>
      </c>
    </row>
    <row r="15" ht="15.75" customHeight="1">
      <c r="A15" s="54">
        <v>13.0</v>
      </c>
      <c r="B15" s="55">
        <v>0.0</v>
      </c>
      <c r="C15" s="55">
        <v>0.0</v>
      </c>
      <c r="D15" s="55">
        <v>460000.0</v>
      </c>
      <c r="E15" s="55">
        <v>0.0</v>
      </c>
      <c r="F15" s="55">
        <v>460000.0</v>
      </c>
      <c r="G15" s="55">
        <v>880000.0</v>
      </c>
      <c r="H15" s="56">
        <v>0.32488425925925923</v>
      </c>
      <c r="I15" s="57">
        <f t="shared" si="2"/>
        <v>953</v>
      </c>
      <c r="J15" s="57">
        <v>688.0</v>
      </c>
      <c r="K15" s="57">
        <f t="shared" si="1"/>
        <v>167</v>
      </c>
    </row>
    <row r="16" ht="15.75" customHeight="1">
      <c r="A16" s="50">
        <v>14.0</v>
      </c>
      <c r="B16" s="51">
        <v>0.0</v>
      </c>
      <c r="C16" s="51">
        <v>0.0</v>
      </c>
      <c r="D16" s="51">
        <v>700000.0</v>
      </c>
      <c r="E16" s="51">
        <v>0.0</v>
      </c>
      <c r="F16" s="51">
        <v>540000.0</v>
      </c>
      <c r="G16" s="51">
        <v>1200000.0</v>
      </c>
      <c r="H16" s="52">
        <v>0.42233796296296294</v>
      </c>
      <c r="I16" s="53">
        <f t="shared" si="2"/>
        <v>1207</v>
      </c>
      <c r="J16" s="53">
        <v>931.0</v>
      </c>
      <c r="K16" s="53">
        <f t="shared" si="1"/>
        <v>243</v>
      </c>
    </row>
    <row r="17" ht="15.75" customHeight="1">
      <c r="A17" s="54">
        <v>15.0</v>
      </c>
      <c r="B17" s="55">
        <v>0.0</v>
      </c>
      <c r="C17" s="55">
        <v>0.0</v>
      </c>
      <c r="D17" s="55">
        <v>1000000.0</v>
      </c>
      <c r="E17" s="55">
        <v>0.0</v>
      </c>
      <c r="F17" s="55">
        <v>860000.0</v>
      </c>
      <c r="G17" s="55">
        <v>1600000.0</v>
      </c>
      <c r="H17" s="56">
        <v>0.5913194444444444</v>
      </c>
      <c r="I17" s="57">
        <f t="shared" si="2"/>
        <v>1634</v>
      </c>
      <c r="J17" s="57">
        <v>1257.0</v>
      </c>
      <c r="K17" s="57">
        <f t="shared" si="1"/>
        <v>326</v>
      </c>
    </row>
    <row r="18" ht="15.75" customHeight="1">
      <c r="A18" s="50">
        <v>16.0</v>
      </c>
      <c r="B18" s="51">
        <v>0.0</v>
      </c>
      <c r="C18" s="51">
        <v>0.0</v>
      </c>
      <c r="D18" s="51">
        <v>1600000.0</v>
      </c>
      <c r="E18" s="51">
        <v>0.0</v>
      </c>
      <c r="F18" s="51">
        <v>1600000.0</v>
      </c>
      <c r="G18" s="51">
        <v>2400000.0</v>
      </c>
      <c r="H18" s="52">
        <v>0.8278935185185186</v>
      </c>
      <c r="I18" s="53">
        <f t="shared" si="2"/>
        <v>2211</v>
      </c>
      <c r="J18" s="53">
        <v>1679.0</v>
      </c>
      <c r="K18" s="53">
        <f t="shared" si="1"/>
        <v>422</v>
      </c>
    </row>
    <row r="19" ht="15.75" customHeight="1">
      <c r="A19" s="54">
        <v>17.0</v>
      </c>
      <c r="B19" s="55">
        <v>0.0</v>
      </c>
      <c r="C19" s="55">
        <v>0.0</v>
      </c>
      <c r="D19" s="55">
        <v>2400000.0</v>
      </c>
      <c r="E19" s="55">
        <v>0.0</v>
      </c>
      <c r="F19" s="55">
        <v>2600000.0</v>
      </c>
      <c r="G19" s="55">
        <v>3800000.0</v>
      </c>
      <c r="H19" s="56">
        <v>1.1590277777777778</v>
      </c>
      <c r="I19" s="57">
        <f t="shared" si="2"/>
        <v>2993</v>
      </c>
      <c r="J19" s="57">
        <v>2287.0</v>
      </c>
      <c r="K19" s="57">
        <f t="shared" si="1"/>
        <v>608</v>
      </c>
    </row>
    <row r="20" ht="15.75" customHeight="1">
      <c r="A20" s="50">
        <v>18.0</v>
      </c>
      <c r="B20" s="51">
        <v>0.0</v>
      </c>
      <c r="C20" s="51">
        <v>0.0</v>
      </c>
      <c r="D20" s="51">
        <v>3600000.0</v>
      </c>
      <c r="E20" s="51">
        <v>0.0</v>
      </c>
      <c r="F20" s="51">
        <v>5000000.0</v>
      </c>
      <c r="G20" s="51">
        <v>6400000.0</v>
      </c>
      <c r="H20" s="52">
        <v>1.6225694444444445</v>
      </c>
      <c r="I20" s="53">
        <f t="shared" si="2"/>
        <v>4051</v>
      </c>
      <c r="J20" s="53">
        <v>3215.0</v>
      </c>
      <c r="K20" s="53">
        <f t="shared" si="1"/>
        <v>928</v>
      </c>
    </row>
    <row r="21" ht="15.75" customHeight="1">
      <c r="A21" s="54">
        <v>19.0</v>
      </c>
      <c r="B21" s="55">
        <v>0.0</v>
      </c>
      <c r="C21" s="55">
        <v>0.0</v>
      </c>
      <c r="D21" s="55">
        <v>4800000.0</v>
      </c>
      <c r="E21" s="55">
        <v>0.0</v>
      </c>
      <c r="F21" s="55">
        <v>8200000.0</v>
      </c>
      <c r="G21" s="55">
        <v>1.2E7</v>
      </c>
      <c r="H21" s="56">
        <v>2.2715277777777776</v>
      </c>
      <c r="I21" s="57">
        <f t="shared" si="2"/>
        <v>5484</v>
      </c>
      <c r="J21" s="57">
        <v>4446.0</v>
      </c>
      <c r="K21" s="57">
        <f t="shared" si="1"/>
        <v>1231</v>
      </c>
    </row>
    <row r="22" ht="15.75" customHeight="1">
      <c r="A22" s="50">
        <v>20.0</v>
      </c>
      <c r="B22" s="51">
        <v>0.0</v>
      </c>
      <c r="C22" s="51">
        <v>0.0</v>
      </c>
      <c r="D22" s="51">
        <v>6800000.0</v>
      </c>
      <c r="E22" s="51">
        <v>0.0</v>
      </c>
      <c r="F22" s="51">
        <v>1.4E7</v>
      </c>
      <c r="G22" s="51">
        <v>2.0E7</v>
      </c>
      <c r="H22" s="52">
        <v>3.1800925925925925</v>
      </c>
      <c r="I22" s="53">
        <f t="shared" si="2"/>
        <v>7422</v>
      </c>
      <c r="J22" s="53">
        <v>6215.0</v>
      </c>
      <c r="K22" s="53">
        <f t="shared" si="1"/>
        <v>1769</v>
      </c>
    </row>
    <row r="23" ht="15.75" customHeight="1">
      <c r="A23" s="54">
        <v>21.0</v>
      </c>
      <c r="B23" s="55">
        <v>0.0</v>
      </c>
      <c r="C23" s="55">
        <v>0.0</v>
      </c>
      <c r="D23" s="55">
        <v>9000000.0</v>
      </c>
      <c r="E23" s="55">
        <v>0.0</v>
      </c>
      <c r="F23" s="55">
        <v>2.4E7</v>
      </c>
      <c r="G23" s="55">
        <v>2.4E7</v>
      </c>
      <c r="H23" s="56">
        <v>4.134143518518519</v>
      </c>
      <c r="I23" s="57">
        <f t="shared" si="2"/>
        <v>9399</v>
      </c>
      <c r="J23" s="57">
        <v>8469.0</v>
      </c>
      <c r="K23" s="57">
        <f t="shared" si="1"/>
        <v>2254</v>
      </c>
    </row>
    <row r="24" ht="15.75" customHeight="1">
      <c r="A24" s="50">
        <v>22.0</v>
      </c>
      <c r="B24" s="51">
        <v>0.0</v>
      </c>
      <c r="C24" s="51">
        <v>0.0</v>
      </c>
      <c r="D24" s="51">
        <v>1.2E7</v>
      </c>
      <c r="E24" s="51">
        <v>0.0</v>
      </c>
      <c r="F24" s="51">
        <v>3.4E7</v>
      </c>
      <c r="G24" s="51">
        <v>3.0E7</v>
      </c>
      <c r="H24" s="52">
        <v>5.374421296296297</v>
      </c>
      <c r="I24" s="53">
        <f t="shared" si="2"/>
        <v>11902</v>
      </c>
      <c r="J24" s="53">
        <v>11332.0</v>
      </c>
      <c r="K24" s="53">
        <f t="shared" si="1"/>
        <v>2863</v>
      </c>
    </row>
    <row r="25" ht="15.75" customHeight="1">
      <c r="A25" s="54">
        <v>23.0</v>
      </c>
      <c r="B25" s="77">
        <v>0.0</v>
      </c>
      <c r="C25" s="78">
        <v>0.0</v>
      </c>
      <c r="D25" s="55">
        <v>1.6E7</v>
      </c>
      <c r="E25" s="78">
        <v>0.0</v>
      </c>
      <c r="F25" s="55">
        <v>4.6E7</v>
      </c>
      <c r="G25" s="55">
        <v>3.8E7</v>
      </c>
      <c r="H25" s="56">
        <v>6.986689814814815</v>
      </c>
      <c r="I25" s="57">
        <f t="shared" si="2"/>
        <v>15071</v>
      </c>
      <c r="J25" s="57">
        <v>15126.0</v>
      </c>
      <c r="K25" s="57">
        <f t="shared" si="1"/>
        <v>3794</v>
      </c>
    </row>
    <row r="26" ht="15.75" customHeight="1">
      <c r="A26" s="50">
        <v>24.0</v>
      </c>
      <c r="B26" s="51">
        <v>0.0</v>
      </c>
      <c r="C26" s="51">
        <v>0.0</v>
      </c>
      <c r="D26" s="51">
        <v>1.8E7</v>
      </c>
      <c r="E26" s="51">
        <v>0.0</v>
      </c>
      <c r="F26" s="51">
        <v>6.2E7</v>
      </c>
      <c r="G26" s="51">
        <v>4.4E7</v>
      </c>
      <c r="H26" s="52">
        <v>9.78136574074074</v>
      </c>
      <c r="I26" s="53">
        <f t="shared" si="2"/>
        <v>20400</v>
      </c>
      <c r="J26" s="53">
        <v>20472.0</v>
      </c>
      <c r="K26" s="53">
        <f t="shared" si="1"/>
        <v>5346</v>
      </c>
    </row>
    <row r="27" ht="15.75" customHeight="1">
      <c r="A27" s="54">
        <v>25.0</v>
      </c>
      <c r="B27" s="55">
        <v>0.0</v>
      </c>
      <c r="C27" s="55">
        <v>0.0</v>
      </c>
      <c r="D27" s="55">
        <v>1.8E7</v>
      </c>
      <c r="E27" s="55">
        <v>0.0</v>
      </c>
      <c r="F27" s="55">
        <v>7.2E7</v>
      </c>
      <c r="G27" s="55">
        <v>5.0E7</v>
      </c>
      <c r="H27" s="56">
        <v>13.69386574074074</v>
      </c>
      <c r="I27" s="57">
        <f t="shared" si="2"/>
        <v>27613</v>
      </c>
      <c r="J27" s="57">
        <v>27534.0</v>
      </c>
      <c r="K27" s="57">
        <f t="shared" si="1"/>
        <v>7062</v>
      </c>
    </row>
    <row r="28" ht="15.75" customHeight="1">
      <c r="A28" s="27" t="s">
        <v>65</v>
      </c>
      <c r="B28" s="58">
        <f t="shared" ref="B28:C28" si="3">SUM(B1:B27)</f>
        <v>0</v>
      </c>
      <c r="C28" s="58">
        <f t="shared" si="3"/>
        <v>0</v>
      </c>
      <c r="D28" s="58">
        <f t="shared" ref="D28:I28" si="4">SUM(D2:D27)</f>
        <v>95283720</v>
      </c>
      <c r="E28" s="58">
        <f t="shared" si="4"/>
        <v>0</v>
      </c>
      <c r="F28" s="58">
        <f t="shared" si="4"/>
        <v>272726760</v>
      </c>
      <c r="G28" s="58">
        <f t="shared" si="4"/>
        <v>235971400</v>
      </c>
      <c r="H28" s="59">
        <f t="shared" si="4"/>
        <v>52.34201389</v>
      </c>
      <c r="I28" s="58">
        <f t="shared" si="4"/>
        <v>116431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4" width="11.38"/>
    <col customWidth="1" hidden="1" min="5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172</v>
      </c>
      <c r="I1" s="2" t="s">
        <v>173</v>
      </c>
      <c r="J1" s="2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1400.0</v>
      </c>
      <c r="D3" s="55">
        <v>720.0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44.0</v>
      </c>
      <c r="K3" s="57">
        <f t="shared" ref="K3:K27" si="1">J3-J2</f>
        <v>44</v>
      </c>
    </row>
    <row r="4" ht="15.75" customHeight="1">
      <c r="A4" s="50">
        <v>2.0</v>
      </c>
      <c r="B4" s="51">
        <v>0.0</v>
      </c>
      <c r="C4" s="51">
        <v>36000.0</v>
      </c>
      <c r="D4" s="51">
        <v>5200.0</v>
      </c>
      <c r="E4" s="51">
        <v>0.0</v>
      </c>
      <c r="F4" s="51">
        <v>0.0</v>
      </c>
      <c r="G4" s="51">
        <v>10000.0</v>
      </c>
      <c r="H4" s="52">
        <v>0.0625</v>
      </c>
      <c r="I4" s="53">
        <f t="shared" ref="I4:I27" si="2">ROUNDUP(2620.519149007*H4^(-0.1001302038)*H4,0)</f>
        <v>217</v>
      </c>
      <c r="J4" s="53">
        <v>46.0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56000.0</v>
      </c>
      <c r="D5" s="55">
        <v>8000.0</v>
      </c>
      <c r="E5" s="55">
        <v>0.0</v>
      </c>
      <c r="F5" s="55">
        <v>0.0</v>
      </c>
      <c r="G5" s="55">
        <v>16000.0</v>
      </c>
      <c r="H5" s="56">
        <v>0.07222222222222222</v>
      </c>
      <c r="I5" s="57">
        <f t="shared" si="2"/>
        <v>247</v>
      </c>
      <c r="J5" s="57">
        <v>49.0</v>
      </c>
      <c r="K5" s="57">
        <f t="shared" si="1"/>
        <v>3</v>
      </c>
    </row>
    <row r="6" ht="15.75" customHeight="1">
      <c r="A6" s="50">
        <v>4.0</v>
      </c>
      <c r="B6" s="51">
        <v>0.0</v>
      </c>
      <c r="C6" s="51">
        <v>68000.0</v>
      </c>
      <c r="D6" s="51">
        <v>12000.0</v>
      </c>
      <c r="E6" s="51">
        <v>0.0</v>
      </c>
      <c r="F6" s="51">
        <v>0.0</v>
      </c>
      <c r="G6" s="51">
        <v>20000.0</v>
      </c>
      <c r="H6" s="52">
        <v>0.10300925925925926</v>
      </c>
      <c r="I6" s="53">
        <f t="shared" si="2"/>
        <v>339</v>
      </c>
      <c r="J6" s="53">
        <v>54.0</v>
      </c>
      <c r="K6" s="53">
        <f t="shared" si="1"/>
        <v>5</v>
      </c>
    </row>
    <row r="7" ht="15.75" customHeight="1">
      <c r="A7" s="54">
        <v>5.0</v>
      </c>
      <c r="B7" s="55">
        <v>0.0</v>
      </c>
      <c r="C7" s="55">
        <v>100000.0</v>
      </c>
      <c r="D7" s="55">
        <v>18000.0</v>
      </c>
      <c r="E7" s="55">
        <v>0.0</v>
      </c>
      <c r="F7" s="55">
        <v>0.0</v>
      </c>
      <c r="G7" s="55">
        <v>28000.0</v>
      </c>
      <c r="H7" s="56">
        <v>0.1300925925925926</v>
      </c>
      <c r="I7" s="57">
        <f t="shared" si="2"/>
        <v>419</v>
      </c>
      <c r="J7" s="57">
        <v>59.0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140000.0</v>
      </c>
      <c r="D8" s="51">
        <v>26000.0</v>
      </c>
      <c r="E8" s="51">
        <v>0.0</v>
      </c>
      <c r="F8" s="51">
        <v>0.0</v>
      </c>
      <c r="G8" s="51">
        <v>36000.0</v>
      </c>
      <c r="H8" s="52">
        <v>0.1625</v>
      </c>
      <c r="I8" s="53">
        <f t="shared" si="2"/>
        <v>511</v>
      </c>
      <c r="J8" s="53">
        <v>68.0</v>
      </c>
      <c r="K8" s="53">
        <f t="shared" si="1"/>
        <v>9</v>
      </c>
    </row>
    <row r="9" ht="15.75" customHeight="1">
      <c r="A9" s="54">
        <v>7.0</v>
      </c>
      <c r="B9" s="55">
        <v>0.0</v>
      </c>
      <c r="C9" s="55">
        <v>180000.0</v>
      </c>
      <c r="D9" s="55">
        <v>40000.0</v>
      </c>
      <c r="E9" s="55">
        <v>0.0</v>
      </c>
      <c r="F9" s="55">
        <v>0.0</v>
      </c>
      <c r="G9" s="55">
        <v>50000.0</v>
      </c>
      <c r="H9" s="56">
        <v>0.19502314814814814</v>
      </c>
      <c r="I9" s="57">
        <f t="shared" si="2"/>
        <v>602</v>
      </c>
      <c r="J9" s="57">
        <v>92.0</v>
      </c>
      <c r="K9" s="57">
        <f t="shared" si="1"/>
        <v>24</v>
      </c>
    </row>
    <row r="10" ht="15.75" customHeight="1">
      <c r="A10" s="50">
        <v>8.0</v>
      </c>
      <c r="B10" s="51">
        <v>0.0</v>
      </c>
      <c r="C10" s="51">
        <v>200000.0</v>
      </c>
      <c r="D10" s="51">
        <v>60000.0</v>
      </c>
      <c r="E10" s="51">
        <v>0.0</v>
      </c>
      <c r="F10" s="51">
        <v>0.0</v>
      </c>
      <c r="G10" s="51">
        <v>74000.0</v>
      </c>
      <c r="H10" s="52">
        <v>0.2275462962962963</v>
      </c>
      <c r="I10" s="53">
        <f t="shared" si="2"/>
        <v>692</v>
      </c>
      <c r="J10" s="53">
        <v>137.0</v>
      </c>
      <c r="K10" s="53">
        <f t="shared" si="1"/>
        <v>45</v>
      </c>
    </row>
    <row r="11" ht="15.75" customHeight="1">
      <c r="A11" s="54">
        <v>9.0</v>
      </c>
      <c r="B11" s="55">
        <v>0.0</v>
      </c>
      <c r="C11" s="55">
        <v>300000.0</v>
      </c>
      <c r="D11" s="55">
        <v>90000.0</v>
      </c>
      <c r="E11" s="55">
        <v>0.0</v>
      </c>
      <c r="F11" s="55">
        <v>0.0</v>
      </c>
      <c r="G11" s="55">
        <v>160000.0</v>
      </c>
      <c r="H11" s="56">
        <v>0.23668981481481483</v>
      </c>
      <c r="I11" s="57">
        <f t="shared" si="2"/>
        <v>717</v>
      </c>
      <c r="J11" s="57">
        <v>194.0</v>
      </c>
      <c r="K11" s="57">
        <f t="shared" si="1"/>
        <v>57</v>
      </c>
    </row>
    <row r="12" ht="15.75" customHeight="1">
      <c r="A12" s="50">
        <v>10.0</v>
      </c>
      <c r="B12" s="51">
        <v>0.0</v>
      </c>
      <c r="C12" s="51">
        <v>420000.0</v>
      </c>
      <c r="D12" s="51">
        <v>140000.0</v>
      </c>
      <c r="E12" s="51">
        <v>0.0</v>
      </c>
      <c r="F12" s="51">
        <v>0.0</v>
      </c>
      <c r="G12" s="51">
        <v>280000.0</v>
      </c>
      <c r="H12" s="52">
        <v>0.24849537037037037</v>
      </c>
      <c r="I12" s="53">
        <f t="shared" si="2"/>
        <v>749</v>
      </c>
      <c r="J12" s="53">
        <v>274.0</v>
      </c>
      <c r="K12" s="53">
        <f t="shared" si="1"/>
        <v>80</v>
      </c>
    </row>
    <row r="13" ht="15.75" customHeight="1">
      <c r="A13" s="54">
        <v>11.0</v>
      </c>
      <c r="B13" s="55">
        <v>0.0</v>
      </c>
      <c r="C13" s="55">
        <v>540000.0</v>
      </c>
      <c r="D13" s="55">
        <v>200000.0</v>
      </c>
      <c r="E13" s="55">
        <v>0.0</v>
      </c>
      <c r="F13" s="55">
        <v>0.0</v>
      </c>
      <c r="G13" s="55">
        <v>420000.0</v>
      </c>
      <c r="H13" s="56">
        <v>0.25381944444444443</v>
      </c>
      <c r="I13" s="57">
        <f t="shared" si="2"/>
        <v>764</v>
      </c>
      <c r="J13" s="57">
        <v>384.0</v>
      </c>
      <c r="K13" s="57">
        <f t="shared" si="1"/>
        <v>110</v>
      </c>
    </row>
    <row r="14" ht="15.75" customHeight="1">
      <c r="A14" s="50">
        <v>12.0</v>
      </c>
      <c r="B14" s="51">
        <v>0.0</v>
      </c>
      <c r="C14" s="51">
        <v>860000.0</v>
      </c>
      <c r="D14" s="51">
        <v>320000.0</v>
      </c>
      <c r="E14" s="51">
        <v>0.0</v>
      </c>
      <c r="F14" s="51">
        <v>0.0</v>
      </c>
      <c r="G14" s="51">
        <v>640000.0</v>
      </c>
      <c r="H14" s="52">
        <v>0.27997685185185184</v>
      </c>
      <c r="I14" s="53">
        <f t="shared" si="2"/>
        <v>834</v>
      </c>
      <c r="J14" s="53">
        <v>513.0</v>
      </c>
      <c r="K14" s="53">
        <f t="shared" si="1"/>
        <v>129</v>
      </c>
    </row>
    <row r="15" ht="15.75" customHeight="1">
      <c r="A15" s="54">
        <v>13.0</v>
      </c>
      <c r="B15" s="55">
        <v>0.0</v>
      </c>
      <c r="C15" s="55">
        <v>1000000.0</v>
      </c>
      <c r="D15" s="55">
        <v>480000.0</v>
      </c>
      <c r="E15" s="55">
        <v>0.0</v>
      </c>
      <c r="F15" s="55">
        <v>0.0</v>
      </c>
      <c r="G15" s="55">
        <v>900000.0</v>
      </c>
      <c r="H15" s="56">
        <v>0.32488425925925923</v>
      </c>
      <c r="I15" s="57">
        <f t="shared" si="2"/>
        <v>953</v>
      </c>
      <c r="J15" s="57">
        <v>688.0</v>
      </c>
      <c r="K15" s="57">
        <f t="shared" si="1"/>
        <v>175</v>
      </c>
    </row>
    <row r="16" ht="15.75" customHeight="1">
      <c r="A16" s="50">
        <v>14.0</v>
      </c>
      <c r="B16" s="51">
        <v>0.0</v>
      </c>
      <c r="C16" s="51">
        <v>1400000.0</v>
      </c>
      <c r="D16" s="51">
        <v>720000.0</v>
      </c>
      <c r="E16" s="51">
        <v>0.0</v>
      </c>
      <c r="F16" s="51">
        <v>0.0</v>
      </c>
      <c r="G16" s="51">
        <v>1200000.0</v>
      </c>
      <c r="H16" s="52">
        <v>0.42233796296296294</v>
      </c>
      <c r="I16" s="53">
        <f t="shared" si="2"/>
        <v>1207</v>
      </c>
      <c r="J16" s="53">
        <v>930.0</v>
      </c>
      <c r="K16" s="53">
        <f t="shared" si="1"/>
        <v>242</v>
      </c>
    </row>
    <row r="17" ht="15.75" customHeight="1">
      <c r="A17" s="54">
        <v>15.0</v>
      </c>
      <c r="B17" s="55">
        <v>0.0</v>
      </c>
      <c r="C17" s="55">
        <v>1800000.0</v>
      </c>
      <c r="D17" s="55">
        <v>1000000.0</v>
      </c>
      <c r="E17" s="55">
        <v>0.0</v>
      </c>
      <c r="F17" s="55">
        <v>0.0</v>
      </c>
      <c r="G17" s="55">
        <v>1600000.0</v>
      </c>
      <c r="H17" s="56">
        <v>0.5913194444444444</v>
      </c>
      <c r="I17" s="57">
        <f t="shared" si="2"/>
        <v>1634</v>
      </c>
      <c r="J17" s="57">
        <v>1254.0</v>
      </c>
      <c r="K17" s="57">
        <f t="shared" si="1"/>
        <v>324</v>
      </c>
    </row>
    <row r="18" ht="15.75" customHeight="1">
      <c r="A18" s="50">
        <v>16.0</v>
      </c>
      <c r="B18" s="51">
        <v>0.0</v>
      </c>
      <c r="C18" s="51">
        <v>3200000.0</v>
      </c>
      <c r="D18" s="51">
        <v>1600000.0</v>
      </c>
      <c r="E18" s="51">
        <v>0.0</v>
      </c>
      <c r="F18" s="51">
        <v>0.0</v>
      </c>
      <c r="G18" s="51">
        <v>2400000.0</v>
      </c>
      <c r="H18" s="52">
        <v>0.8278935185185186</v>
      </c>
      <c r="I18" s="53">
        <f t="shared" si="2"/>
        <v>2211</v>
      </c>
      <c r="J18" s="53">
        <v>1708.0</v>
      </c>
      <c r="K18" s="53">
        <f t="shared" si="1"/>
        <v>454</v>
      </c>
    </row>
    <row r="19" ht="15.75" customHeight="1">
      <c r="A19" s="54">
        <v>17.0</v>
      </c>
      <c r="B19" s="55">
        <v>0.0</v>
      </c>
      <c r="C19" s="55">
        <v>5600000.0</v>
      </c>
      <c r="D19" s="55">
        <v>2400000.0</v>
      </c>
      <c r="E19" s="55">
        <v>0.0</v>
      </c>
      <c r="F19" s="55">
        <v>0.0</v>
      </c>
      <c r="G19" s="55">
        <v>3800000.0</v>
      </c>
      <c r="H19" s="56">
        <v>1.1590277777777778</v>
      </c>
      <c r="I19" s="57">
        <f t="shared" si="2"/>
        <v>2993</v>
      </c>
      <c r="J19" s="57">
        <v>2297.0</v>
      </c>
      <c r="K19" s="57">
        <f t="shared" si="1"/>
        <v>589</v>
      </c>
    </row>
    <row r="20" ht="15.75" customHeight="1">
      <c r="A20" s="50">
        <v>18.0</v>
      </c>
      <c r="B20" s="51">
        <v>0.0</v>
      </c>
      <c r="C20" s="51">
        <v>9800000.0</v>
      </c>
      <c r="D20" s="51">
        <v>3600000.0</v>
      </c>
      <c r="E20" s="51">
        <v>0.0</v>
      </c>
      <c r="F20" s="51">
        <v>0.0</v>
      </c>
      <c r="G20" s="51">
        <v>6600000.0</v>
      </c>
      <c r="H20" s="52">
        <v>1.6225694444444445</v>
      </c>
      <c r="I20" s="53">
        <f t="shared" si="2"/>
        <v>4051</v>
      </c>
      <c r="J20" s="53">
        <v>3158.0</v>
      </c>
      <c r="K20" s="53">
        <f t="shared" si="1"/>
        <v>861</v>
      </c>
    </row>
    <row r="21" ht="15.75" customHeight="1">
      <c r="A21" s="54">
        <v>19.0</v>
      </c>
      <c r="B21" s="55">
        <v>0.0</v>
      </c>
      <c r="C21" s="55">
        <v>1.8E7</v>
      </c>
      <c r="D21" s="55">
        <v>4800000.0</v>
      </c>
      <c r="E21" s="55">
        <v>0.0</v>
      </c>
      <c r="F21" s="55">
        <v>0.0</v>
      </c>
      <c r="G21" s="55">
        <v>1.2E7</v>
      </c>
      <c r="H21" s="56">
        <v>2.2715277777777776</v>
      </c>
      <c r="I21" s="57">
        <f t="shared" si="2"/>
        <v>5484</v>
      </c>
      <c r="J21" s="57">
        <v>4381.0</v>
      </c>
      <c r="K21" s="57">
        <f t="shared" si="1"/>
        <v>1223</v>
      </c>
    </row>
    <row r="22" ht="15.75" customHeight="1">
      <c r="A22" s="50">
        <v>20.0</v>
      </c>
      <c r="B22" s="51">
        <v>0.0</v>
      </c>
      <c r="C22" s="51">
        <v>2.8E7</v>
      </c>
      <c r="D22" s="51">
        <v>6600000.0</v>
      </c>
      <c r="E22" s="51">
        <v>0.0</v>
      </c>
      <c r="F22" s="51">
        <v>0.0</v>
      </c>
      <c r="G22" s="51">
        <v>2.0E7</v>
      </c>
      <c r="H22" s="52">
        <v>3.1800925925925925</v>
      </c>
      <c r="I22" s="53">
        <f t="shared" si="2"/>
        <v>7422</v>
      </c>
      <c r="J22" s="53">
        <v>6098.0</v>
      </c>
      <c r="K22" s="53">
        <f t="shared" si="1"/>
        <v>1717</v>
      </c>
    </row>
    <row r="23" ht="15.75" customHeight="1">
      <c r="A23" s="54">
        <v>21.0</v>
      </c>
      <c r="B23" s="55">
        <v>0.0</v>
      </c>
      <c r="C23" s="55">
        <v>4.6E7</v>
      </c>
      <c r="D23" s="55">
        <v>9200000.0</v>
      </c>
      <c r="E23" s="55">
        <v>0.0</v>
      </c>
      <c r="F23" s="55">
        <v>0.0</v>
      </c>
      <c r="G23" s="55">
        <v>2.6E7</v>
      </c>
      <c r="H23" s="56">
        <v>4.134143518518519</v>
      </c>
      <c r="I23" s="57">
        <f t="shared" si="2"/>
        <v>9399</v>
      </c>
      <c r="J23" s="57">
        <v>8441.0</v>
      </c>
      <c r="K23" s="57">
        <f t="shared" si="1"/>
        <v>2343</v>
      </c>
    </row>
    <row r="24" ht="15.75" customHeight="1">
      <c r="A24" s="50">
        <v>22.0</v>
      </c>
      <c r="B24" s="51">
        <v>0.0</v>
      </c>
      <c r="C24" s="51">
        <v>7.0E7</v>
      </c>
      <c r="D24" s="51">
        <v>1.2E7</v>
      </c>
      <c r="E24" s="51">
        <v>0.0</v>
      </c>
      <c r="F24" s="51">
        <v>0.0</v>
      </c>
      <c r="G24" s="51">
        <v>3.0E7</v>
      </c>
      <c r="H24" s="52">
        <v>5.374421296296297</v>
      </c>
      <c r="I24" s="53">
        <f t="shared" si="2"/>
        <v>11902</v>
      </c>
      <c r="J24" s="53">
        <v>11147.0</v>
      </c>
      <c r="K24" s="53">
        <f t="shared" si="1"/>
        <v>2706</v>
      </c>
    </row>
    <row r="25" ht="15.75" customHeight="1">
      <c r="A25" s="54">
        <v>23.0</v>
      </c>
      <c r="B25" s="55">
        <v>0.0</v>
      </c>
      <c r="C25" s="55">
        <v>9.4E7</v>
      </c>
      <c r="D25" s="55">
        <v>1.4E7</v>
      </c>
      <c r="E25" s="55">
        <v>0.0</v>
      </c>
      <c r="F25" s="55">
        <v>0.0</v>
      </c>
      <c r="G25" s="55">
        <v>3.8E7</v>
      </c>
      <c r="H25" s="56">
        <v>6.986689814814815</v>
      </c>
      <c r="I25" s="57">
        <f t="shared" si="2"/>
        <v>15071</v>
      </c>
      <c r="J25" s="57">
        <v>14899.0</v>
      </c>
      <c r="K25" s="57">
        <f t="shared" si="1"/>
        <v>3752</v>
      </c>
    </row>
    <row r="26" ht="15.75" customHeight="1">
      <c r="A26" s="50">
        <v>24.0</v>
      </c>
      <c r="B26" s="51">
        <v>0.0</v>
      </c>
      <c r="C26" s="51">
        <v>1.2E8</v>
      </c>
      <c r="D26" s="51">
        <v>1.6E7</v>
      </c>
      <c r="E26" s="51">
        <v>0.0</v>
      </c>
      <c r="F26" s="51">
        <v>0.0</v>
      </c>
      <c r="G26" s="51">
        <v>4.4E7</v>
      </c>
      <c r="H26" s="52">
        <v>9.78136574074074</v>
      </c>
      <c r="I26" s="53">
        <f t="shared" si="2"/>
        <v>20400</v>
      </c>
      <c r="J26" s="53">
        <v>20209.0</v>
      </c>
      <c r="K26" s="53">
        <f t="shared" si="1"/>
        <v>5310</v>
      </c>
    </row>
    <row r="27" ht="15.75" customHeight="1">
      <c r="A27" s="54">
        <v>25.0</v>
      </c>
      <c r="B27" s="55">
        <v>0.0</v>
      </c>
      <c r="C27" s="55">
        <v>1.4E8</v>
      </c>
      <c r="D27" s="55">
        <v>1.8E7</v>
      </c>
      <c r="E27" s="55">
        <v>0.0</v>
      </c>
      <c r="F27" s="55">
        <v>0.0</v>
      </c>
      <c r="G27" s="55">
        <v>5.0E7</v>
      </c>
      <c r="H27" s="56">
        <v>13.69386574074074</v>
      </c>
      <c r="I27" s="57">
        <f t="shared" si="2"/>
        <v>27613</v>
      </c>
      <c r="J27" s="57">
        <v>27885.0</v>
      </c>
      <c r="K27" s="57">
        <f t="shared" si="1"/>
        <v>7676</v>
      </c>
    </row>
    <row r="28" ht="15.75" customHeight="1">
      <c r="A28" s="27" t="s">
        <v>65</v>
      </c>
      <c r="B28" s="58">
        <f>SUM(B1:B27)</f>
        <v>0</v>
      </c>
      <c r="C28" s="58">
        <f t="shared" ref="C28:I28" si="3">SUM(C2:C27)</f>
        <v>541701400</v>
      </c>
      <c r="D28" s="58">
        <f t="shared" si="3"/>
        <v>91319920</v>
      </c>
      <c r="E28" s="58">
        <f t="shared" si="3"/>
        <v>0</v>
      </c>
      <c r="F28" s="58">
        <f t="shared" si="3"/>
        <v>0</v>
      </c>
      <c r="G28" s="58">
        <f t="shared" si="3"/>
        <v>238235400</v>
      </c>
      <c r="H28" s="59">
        <f t="shared" si="3"/>
        <v>52.34201389</v>
      </c>
      <c r="I28" s="58">
        <f t="shared" si="3"/>
        <v>116431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2" width="11.38"/>
    <col customWidth="1" hidden="1" min="3" max="4" width="11.38"/>
    <col customWidth="1" min="5" max="5" width="11.38"/>
    <col customWidth="1" hidden="1" min="6" max="6" width="11.38"/>
    <col customWidth="1" min="7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174</v>
      </c>
      <c r="I1" s="2" t="s">
        <v>175</v>
      </c>
      <c r="J1" s="1" t="s">
        <v>15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700.0</v>
      </c>
      <c r="H2" s="52">
        <v>0.0</v>
      </c>
      <c r="I2" s="53">
        <v>0.0</v>
      </c>
      <c r="J2" s="51">
        <v>0.0</v>
      </c>
      <c r="K2" s="53">
        <v>0.0</v>
      </c>
      <c r="L2" s="53">
        <v>0.0</v>
      </c>
    </row>
    <row r="3" ht="15.75" customHeight="1">
      <c r="A3" s="54">
        <v>1.0</v>
      </c>
      <c r="B3" s="55">
        <v>1000.0</v>
      </c>
      <c r="C3" s="55">
        <v>0.0</v>
      </c>
      <c r="D3" s="55">
        <v>0.0</v>
      </c>
      <c r="E3" s="55">
        <v>260.0</v>
      </c>
      <c r="F3" s="55">
        <v>0.0</v>
      </c>
      <c r="G3" s="55">
        <v>0.0</v>
      </c>
      <c r="H3" s="56">
        <v>0.0</v>
      </c>
      <c r="I3" s="57">
        <v>0.0</v>
      </c>
      <c r="J3" s="55">
        <v>0.0</v>
      </c>
      <c r="K3" s="57">
        <v>42.0</v>
      </c>
      <c r="L3" s="57">
        <f t="shared" ref="L3:L27" si="1">K3-K2</f>
        <v>42</v>
      </c>
    </row>
    <row r="4" ht="15.75" customHeight="1">
      <c r="A4" s="50">
        <v>2.0</v>
      </c>
      <c r="B4" s="51">
        <v>26000.0</v>
      </c>
      <c r="C4" s="51">
        <v>0.0</v>
      </c>
      <c r="D4" s="51">
        <v>0.0</v>
      </c>
      <c r="E4" s="51">
        <v>6000.0</v>
      </c>
      <c r="F4" s="51">
        <v>0.0</v>
      </c>
      <c r="G4" s="51">
        <v>10000.0</v>
      </c>
      <c r="H4" s="52">
        <v>0.0625</v>
      </c>
      <c r="I4" s="53">
        <f t="shared" ref="I4:I27" si="2">ROUNDUP(2620.519149007*H4^(-0.1001302038)*H4,0)</f>
        <v>217</v>
      </c>
      <c r="J4" s="51">
        <v>100.0</v>
      </c>
      <c r="K4" s="53">
        <v>44.0</v>
      </c>
      <c r="L4" s="53">
        <f t="shared" si="1"/>
        <v>2</v>
      </c>
    </row>
    <row r="5" ht="15.75" customHeight="1">
      <c r="A5" s="54">
        <v>3.0</v>
      </c>
      <c r="B5" s="55">
        <v>42000.0</v>
      </c>
      <c r="C5" s="55">
        <v>0.0</v>
      </c>
      <c r="D5" s="55">
        <v>0.0</v>
      </c>
      <c r="E5" s="55">
        <v>9200.0</v>
      </c>
      <c r="F5" s="55">
        <v>0.0</v>
      </c>
      <c r="G5" s="55">
        <v>16000.0</v>
      </c>
      <c r="H5" s="56">
        <v>0.07222222222222222</v>
      </c>
      <c r="I5" s="57">
        <f t="shared" si="2"/>
        <v>247</v>
      </c>
      <c r="J5" s="55">
        <v>500.0</v>
      </c>
      <c r="K5" s="57">
        <v>47.0</v>
      </c>
      <c r="L5" s="57">
        <f t="shared" si="1"/>
        <v>3</v>
      </c>
    </row>
    <row r="6" ht="15.75" customHeight="1">
      <c r="A6" s="50">
        <v>4.0</v>
      </c>
      <c r="B6" s="51">
        <v>50000.0</v>
      </c>
      <c r="C6" s="51">
        <v>0.0</v>
      </c>
      <c r="D6" s="51">
        <v>0.0</v>
      </c>
      <c r="E6" s="51">
        <v>10000.0</v>
      </c>
      <c r="F6" s="51">
        <v>0.0</v>
      </c>
      <c r="G6" s="51">
        <v>20000.0</v>
      </c>
      <c r="H6" s="52">
        <v>0.10300925925925926</v>
      </c>
      <c r="I6" s="53">
        <f t="shared" si="2"/>
        <v>339</v>
      </c>
      <c r="J6" s="51">
        <v>1000.0</v>
      </c>
      <c r="K6" s="53">
        <v>51.0</v>
      </c>
      <c r="L6" s="53">
        <f t="shared" si="1"/>
        <v>4</v>
      </c>
    </row>
    <row r="7" ht="15.75" customHeight="1">
      <c r="A7" s="54">
        <v>5.0</v>
      </c>
      <c r="B7" s="55">
        <v>76000.0</v>
      </c>
      <c r="C7" s="55">
        <v>0.0</v>
      </c>
      <c r="D7" s="55">
        <v>0.0</v>
      </c>
      <c r="E7" s="55">
        <v>16000.0</v>
      </c>
      <c r="F7" s="55">
        <v>0.0</v>
      </c>
      <c r="G7" s="55">
        <v>28000.0</v>
      </c>
      <c r="H7" s="56">
        <v>0.13045138888888888</v>
      </c>
      <c r="I7" s="57">
        <f t="shared" si="2"/>
        <v>420</v>
      </c>
      <c r="J7" s="55">
        <v>2000.0</v>
      </c>
      <c r="K7" s="57">
        <v>59.0</v>
      </c>
      <c r="L7" s="57">
        <f t="shared" si="1"/>
        <v>8</v>
      </c>
    </row>
    <row r="8" ht="15.75" customHeight="1">
      <c r="A8" s="50">
        <v>6.0</v>
      </c>
      <c r="B8" s="51">
        <v>100000.0</v>
      </c>
      <c r="C8" s="51">
        <v>0.0</v>
      </c>
      <c r="D8" s="51">
        <v>0.0</v>
      </c>
      <c r="E8" s="51">
        <v>24000.0</v>
      </c>
      <c r="F8" s="51">
        <v>0.0</v>
      </c>
      <c r="G8" s="51">
        <v>36000.0</v>
      </c>
      <c r="H8" s="52">
        <v>0.1625</v>
      </c>
      <c r="I8" s="53">
        <f t="shared" si="2"/>
        <v>511</v>
      </c>
      <c r="J8" s="51">
        <v>3500.0</v>
      </c>
      <c r="K8" s="53">
        <v>68.0</v>
      </c>
      <c r="L8" s="53">
        <f t="shared" si="1"/>
        <v>9</v>
      </c>
    </row>
    <row r="9" ht="15.75" customHeight="1">
      <c r="A9" s="54">
        <v>7.0</v>
      </c>
      <c r="B9" s="55">
        <v>120000.0</v>
      </c>
      <c r="C9" s="55">
        <v>0.0</v>
      </c>
      <c r="D9" s="55">
        <v>0.0</v>
      </c>
      <c r="E9" s="55">
        <v>28000.0</v>
      </c>
      <c r="F9" s="55">
        <v>0.0</v>
      </c>
      <c r="G9" s="55">
        <v>50000.0</v>
      </c>
      <c r="H9" s="56">
        <v>0.19502314814814814</v>
      </c>
      <c r="I9" s="57">
        <f t="shared" si="2"/>
        <v>602</v>
      </c>
      <c r="J9" s="55">
        <v>5000.0</v>
      </c>
      <c r="K9" s="57">
        <v>92.0</v>
      </c>
      <c r="L9" s="57">
        <f t="shared" si="1"/>
        <v>24</v>
      </c>
    </row>
    <row r="10" ht="15.75" customHeight="1">
      <c r="A10" s="50">
        <v>8.0</v>
      </c>
      <c r="B10" s="51">
        <v>160000.0</v>
      </c>
      <c r="C10" s="51">
        <v>0.0</v>
      </c>
      <c r="D10" s="51">
        <v>0.0</v>
      </c>
      <c r="E10" s="51">
        <v>36000.0</v>
      </c>
      <c r="F10" s="51">
        <v>0.0</v>
      </c>
      <c r="G10" s="51">
        <v>70000.0</v>
      </c>
      <c r="H10" s="52">
        <v>0.2275462962962963</v>
      </c>
      <c r="I10" s="53">
        <f t="shared" si="2"/>
        <v>692</v>
      </c>
      <c r="J10" s="51">
        <v>8000.0</v>
      </c>
      <c r="K10" s="53">
        <v>136.0</v>
      </c>
      <c r="L10" s="53">
        <f t="shared" si="1"/>
        <v>44</v>
      </c>
    </row>
    <row r="11" ht="15.75" customHeight="1">
      <c r="A11" s="54">
        <v>9.0</v>
      </c>
      <c r="B11" s="55">
        <v>220000.0</v>
      </c>
      <c r="C11" s="55">
        <v>0.0</v>
      </c>
      <c r="D11" s="55">
        <v>0.0</v>
      </c>
      <c r="E11" s="55">
        <v>48000.0</v>
      </c>
      <c r="F11" s="55">
        <v>0.0</v>
      </c>
      <c r="G11" s="55">
        <v>84000.0</v>
      </c>
      <c r="H11" s="56">
        <v>0.23668981481481483</v>
      </c>
      <c r="I11" s="57">
        <f t="shared" si="2"/>
        <v>717</v>
      </c>
      <c r="J11" s="55">
        <v>10000.0</v>
      </c>
      <c r="K11" s="57">
        <v>195.0</v>
      </c>
      <c r="L11" s="57">
        <f t="shared" si="1"/>
        <v>59</v>
      </c>
    </row>
    <row r="12" ht="15.75" customHeight="1">
      <c r="A12" s="50">
        <v>10.0</v>
      </c>
      <c r="B12" s="51">
        <v>320000.0</v>
      </c>
      <c r="C12" s="51">
        <v>0.0</v>
      </c>
      <c r="D12" s="51">
        <v>0.0</v>
      </c>
      <c r="E12" s="51">
        <v>70000.0</v>
      </c>
      <c r="F12" s="51">
        <v>0.0</v>
      </c>
      <c r="G12" s="51">
        <v>140000.0</v>
      </c>
      <c r="H12" s="52">
        <v>0.24849537037037037</v>
      </c>
      <c r="I12" s="53">
        <f t="shared" si="2"/>
        <v>749</v>
      </c>
      <c r="J12" s="51">
        <v>15000.0</v>
      </c>
      <c r="K12" s="53">
        <v>279.0</v>
      </c>
      <c r="L12" s="53">
        <f t="shared" si="1"/>
        <v>84</v>
      </c>
    </row>
    <row r="13" ht="15.75" customHeight="1">
      <c r="A13" s="54">
        <v>11.0</v>
      </c>
      <c r="B13" s="55">
        <v>400000.0</v>
      </c>
      <c r="C13" s="55">
        <v>0.0</v>
      </c>
      <c r="D13" s="55">
        <v>0.0</v>
      </c>
      <c r="E13" s="55">
        <v>88000.0</v>
      </c>
      <c r="F13" s="55">
        <v>0.0</v>
      </c>
      <c r="G13" s="55">
        <v>240000.0</v>
      </c>
      <c r="H13" s="56">
        <v>0.25381944444444443</v>
      </c>
      <c r="I13" s="57">
        <f t="shared" si="2"/>
        <v>764</v>
      </c>
      <c r="J13" s="55">
        <v>20000.0</v>
      </c>
      <c r="K13" s="57">
        <v>384.0</v>
      </c>
      <c r="L13" s="57">
        <f t="shared" si="1"/>
        <v>105</v>
      </c>
    </row>
    <row r="14" ht="15.75" customHeight="1">
      <c r="A14" s="50">
        <v>12.0</v>
      </c>
      <c r="B14" s="51">
        <v>640000.0</v>
      </c>
      <c r="C14" s="51">
        <v>0.0</v>
      </c>
      <c r="D14" s="51">
        <v>0.0</v>
      </c>
      <c r="E14" s="51">
        <v>140000.0</v>
      </c>
      <c r="F14" s="51">
        <v>0.0</v>
      </c>
      <c r="G14" s="51">
        <v>340000.0</v>
      </c>
      <c r="H14" s="52">
        <v>0.3</v>
      </c>
      <c r="I14" s="53">
        <f t="shared" si="2"/>
        <v>887</v>
      </c>
      <c r="J14" s="51">
        <v>25000.0</v>
      </c>
      <c r="K14" s="53">
        <v>520.0</v>
      </c>
      <c r="L14" s="53">
        <f t="shared" si="1"/>
        <v>136</v>
      </c>
    </row>
    <row r="15" ht="15.75" customHeight="1">
      <c r="A15" s="54">
        <v>13.0</v>
      </c>
      <c r="B15" s="55">
        <v>840000.0</v>
      </c>
      <c r="C15" s="55">
        <v>0.0</v>
      </c>
      <c r="D15" s="55">
        <v>0.0</v>
      </c>
      <c r="E15" s="55">
        <v>180000.0</v>
      </c>
      <c r="F15" s="55">
        <v>0.0</v>
      </c>
      <c r="G15" s="55">
        <v>480000.0</v>
      </c>
      <c r="H15" s="56">
        <v>0.38993055555555556</v>
      </c>
      <c r="I15" s="57">
        <f t="shared" si="2"/>
        <v>1123</v>
      </c>
      <c r="J15" s="55">
        <v>30000.0</v>
      </c>
      <c r="K15" s="57">
        <v>686.0</v>
      </c>
      <c r="L15" s="57">
        <f t="shared" si="1"/>
        <v>166</v>
      </c>
    </row>
    <row r="16" ht="15.75" customHeight="1">
      <c r="A16" s="50">
        <v>14.0</v>
      </c>
      <c r="B16" s="51">
        <v>1000000.0</v>
      </c>
      <c r="C16" s="51">
        <v>0.0</v>
      </c>
      <c r="D16" s="51">
        <v>0.0</v>
      </c>
      <c r="E16" s="51">
        <v>240000.0</v>
      </c>
      <c r="F16" s="51">
        <v>0.0</v>
      </c>
      <c r="G16" s="51">
        <v>680000.0</v>
      </c>
      <c r="H16" s="52">
        <v>0.5068287037037037</v>
      </c>
      <c r="I16" s="53">
        <f t="shared" si="2"/>
        <v>1422</v>
      </c>
      <c r="J16" s="51">
        <v>40000.0</v>
      </c>
      <c r="K16" s="53">
        <v>916.0</v>
      </c>
      <c r="L16" s="53">
        <f t="shared" si="1"/>
        <v>230</v>
      </c>
    </row>
    <row r="17" ht="15.75" customHeight="1">
      <c r="A17" s="54">
        <v>15.0</v>
      </c>
      <c r="B17" s="55">
        <v>1200000.0</v>
      </c>
      <c r="C17" s="55">
        <v>0.0</v>
      </c>
      <c r="D17" s="55">
        <v>0.0</v>
      </c>
      <c r="E17" s="55">
        <v>280000.0</v>
      </c>
      <c r="F17" s="55">
        <v>0.0</v>
      </c>
      <c r="G17" s="55">
        <v>920000.0</v>
      </c>
      <c r="H17" s="56">
        <v>0.7096064814814815</v>
      </c>
      <c r="I17" s="57">
        <f t="shared" si="2"/>
        <v>1925</v>
      </c>
      <c r="J17" s="55">
        <v>55000.0</v>
      </c>
      <c r="K17" s="57">
        <v>1234.0</v>
      </c>
      <c r="L17" s="57">
        <f t="shared" si="1"/>
        <v>318</v>
      </c>
    </row>
    <row r="18" ht="15.75" customHeight="1">
      <c r="A18" s="50">
        <v>16.0</v>
      </c>
      <c r="B18" s="51">
        <v>2400000.0</v>
      </c>
      <c r="C18" s="51">
        <v>0.0</v>
      </c>
      <c r="D18" s="51">
        <v>0.0</v>
      </c>
      <c r="E18" s="51">
        <v>500000.0</v>
      </c>
      <c r="F18" s="51">
        <v>0.0</v>
      </c>
      <c r="G18" s="51">
        <v>1200000.0</v>
      </c>
      <c r="H18" s="52">
        <v>0.9934027777777777</v>
      </c>
      <c r="I18" s="53">
        <f t="shared" si="2"/>
        <v>2605</v>
      </c>
      <c r="J18" s="51">
        <v>65000.0</v>
      </c>
      <c r="K18" s="53">
        <v>1706.0</v>
      </c>
      <c r="L18" s="53">
        <f t="shared" si="1"/>
        <v>472</v>
      </c>
    </row>
    <row r="19" ht="15.75" customHeight="1">
      <c r="A19" s="54">
        <v>17.0</v>
      </c>
      <c r="B19" s="55">
        <v>4200000.0</v>
      </c>
      <c r="C19" s="55">
        <v>0.0</v>
      </c>
      <c r="D19" s="55">
        <v>0.0</v>
      </c>
      <c r="E19" s="55">
        <v>940000.0</v>
      </c>
      <c r="F19" s="55">
        <v>0.0</v>
      </c>
      <c r="G19" s="55">
        <v>2000000.0</v>
      </c>
      <c r="H19" s="56">
        <v>1.3907407407407408</v>
      </c>
      <c r="I19" s="57">
        <f t="shared" si="2"/>
        <v>3527</v>
      </c>
      <c r="J19" s="55">
        <v>75000.0</v>
      </c>
      <c r="K19" s="57">
        <v>2335.0</v>
      </c>
      <c r="L19" s="57">
        <f t="shared" si="1"/>
        <v>629</v>
      </c>
    </row>
    <row r="20" ht="15.75" customHeight="1">
      <c r="A20" s="50">
        <v>18.0</v>
      </c>
      <c r="B20" s="51">
        <v>7000000.0</v>
      </c>
      <c r="C20" s="51">
        <v>0.0</v>
      </c>
      <c r="D20" s="51">
        <v>0.0</v>
      </c>
      <c r="E20" s="51">
        <v>1600000.0</v>
      </c>
      <c r="F20" s="51">
        <v>0.0</v>
      </c>
      <c r="G20" s="51">
        <v>3400000.0</v>
      </c>
      <c r="H20" s="52">
        <v>1.946724537037037</v>
      </c>
      <c r="I20" s="53">
        <f t="shared" si="2"/>
        <v>4773</v>
      </c>
      <c r="J20" s="51">
        <v>90000.0</v>
      </c>
      <c r="K20" s="53">
        <v>3233.0</v>
      </c>
      <c r="L20" s="53">
        <f t="shared" si="1"/>
        <v>898</v>
      </c>
    </row>
    <row r="21" ht="15.75" customHeight="1">
      <c r="A21" s="54">
        <v>19.0</v>
      </c>
      <c r="B21" s="55">
        <v>1.4E7</v>
      </c>
      <c r="C21" s="55">
        <v>0.0</v>
      </c>
      <c r="D21" s="55">
        <v>0.0</v>
      </c>
      <c r="E21" s="55">
        <v>2800000.0</v>
      </c>
      <c r="F21" s="55">
        <v>0.0</v>
      </c>
      <c r="G21" s="55">
        <v>6400000.0</v>
      </c>
      <c r="H21" s="56">
        <v>2.725810185185185</v>
      </c>
      <c r="I21" s="57">
        <f t="shared" si="2"/>
        <v>6461</v>
      </c>
      <c r="J21" s="55">
        <v>110000.0</v>
      </c>
      <c r="K21" s="57">
        <v>4468.0</v>
      </c>
      <c r="L21" s="57">
        <f t="shared" si="1"/>
        <v>1235</v>
      </c>
    </row>
    <row r="22" ht="15.75" customHeight="1">
      <c r="A22" s="50">
        <v>20.0</v>
      </c>
      <c r="B22" s="51">
        <v>2.0E7</v>
      </c>
      <c r="C22" s="51">
        <v>0.0</v>
      </c>
      <c r="D22" s="51">
        <v>0.0</v>
      </c>
      <c r="E22" s="51">
        <v>4600000.0</v>
      </c>
      <c r="F22" s="51">
        <v>0.0</v>
      </c>
      <c r="G22" s="51">
        <v>1.0E7</v>
      </c>
      <c r="H22" s="52">
        <v>3.816087962962963</v>
      </c>
      <c r="I22" s="53">
        <f t="shared" si="2"/>
        <v>8746</v>
      </c>
      <c r="J22" s="51">
        <v>130000.0</v>
      </c>
      <c r="K22" s="53">
        <v>6195.0</v>
      </c>
      <c r="L22" s="53">
        <f t="shared" si="1"/>
        <v>1727</v>
      </c>
    </row>
    <row r="23" ht="15.75" customHeight="1">
      <c r="A23" s="54">
        <v>21.0</v>
      </c>
      <c r="B23" s="55">
        <v>3.4E7</v>
      </c>
      <c r="C23" s="55">
        <v>0.0</v>
      </c>
      <c r="D23" s="55">
        <v>0.0</v>
      </c>
      <c r="E23" s="55">
        <v>7400000.0</v>
      </c>
      <c r="F23" s="55">
        <v>0.0</v>
      </c>
      <c r="G23" s="55">
        <v>1.4E7</v>
      </c>
      <c r="H23" s="56">
        <v>4.960983796296296</v>
      </c>
      <c r="I23" s="57">
        <f t="shared" si="2"/>
        <v>11075</v>
      </c>
      <c r="J23" s="55">
        <v>150000.0</v>
      </c>
      <c r="K23" s="57">
        <v>8440.0</v>
      </c>
      <c r="L23" s="57">
        <f t="shared" si="1"/>
        <v>2245</v>
      </c>
    </row>
    <row r="24" ht="15.75" customHeight="1">
      <c r="A24" s="50">
        <v>22.0</v>
      </c>
      <c r="B24" s="51">
        <v>5.2E7</v>
      </c>
      <c r="C24" s="51">
        <v>0.0</v>
      </c>
      <c r="D24" s="51">
        <v>0.0</v>
      </c>
      <c r="E24" s="51">
        <v>1.2E7</v>
      </c>
      <c r="F24" s="51">
        <v>0.0</v>
      </c>
      <c r="G24" s="51">
        <v>1.8E7</v>
      </c>
      <c r="H24" s="52">
        <v>6.449189814814815</v>
      </c>
      <c r="I24" s="53">
        <f t="shared" si="2"/>
        <v>14023</v>
      </c>
      <c r="J24" s="51">
        <v>180000.0</v>
      </c>
      <c r="K24" s="53">
        <v>11362.0</v>
      </c>
      <c r="L24" s="53">
        <f t="shared" si="1"/>
        <v>2922</v>
      </c>
    </row>
    <row r="25" ht="15.75" customHeight="1">
      <c r="A25" s="54">
        <v>23.0</v>
      </c>
      <c r="B25" s="55">
        <v>7.0E7</v>
      </c>
      <c r="C25" s="55">
        <v>0.0</v>
      </c>
      <c r="D25" s="55">
        <v>0.0</v>
      </c>
      <c r="E25" s="55">
        <v>1.4E7</v>
      </c>
      <c r="F25" s="55">
        <v>0.0</v>
      </c>
      <c r="G25" s="55">
        <v>2.0E7</v>
      </c>
      <c r="H25" s="56">
        <v>8.384027777777778</v>
      </c>
      <c r="I25" s="57">
        <f t="shared" si="2"/>
        <v>17758</v>
      </c>
      <c r="J25" s="55">
        <v>220000.0</v>
      </c>
      <c r="K25" s="57">
        <v>15165.0</v>
      </c>
      <c r="L25" s="57">
        <f t="shared" si="1"/>
        <v>3803</v>
      </c>
    </row>
    <row r="26" ht="15.75" customHeight="1">
      <c r="A26" s="50">
        <v>24.0</v>
      </c>
      <c r="B26" s="51">
        <v>8.8E7</v>
      </c>
      <c r="C26" s="51">
        <v>0.0</v>
      </c>
      <c r="D26" s="51">
        <v>0.0</v>
      </c>
      <c r="E26" s="51">
        <v>2.0E7</v>
      </c>
      <c r="F26" s="51">
        <v>0.0</v>
      </c>
      <c r="G26" s="51">
        <v>2.2E7</v>
      </c>
      <c r="H26" s="52">
        <v>11.737615740740742</v>
      </c>
      <c r="I26" s="53">
        <f t="shared" si="2"/>
        <v>24037</v>
      </c>
      <c r="J26" s="51">
        <v>250000.0</v>
      </c>
      <c r="K26" s="53">
        <v>20178.0</v>
      </c>
      <c r="L26" s="53">
        <f t="shared" si="1"/>
        <v>5013</v>
      </c>
    </row>
    <row r="27" ht="15.75" customHeight="1">
      <c r="A27" s="54">
        <v>25.0</v>
      </c>
      <c r="B27" s="55">
        <v>1.2E8</v>
      </c>
      <c r="C27" s="55">
        <v>0.0</v>
      </c>
      <c r="D27" s="55">
        <v>0.0</v>
      </c>
      <c r="E27" s="55">
        <v>2.4E7</v>
      </c>
      <c r="F27" s="55">
        <v>0.0</v>
      </c>
      <c r="G27" s="55">
        <v>2.6E7</v>
      </c>
      <c r="H27" s="56">
        <v>16.43252314814815</v>
      </c>
      <c r="I27" s="57">
        <f t="shared" si="2"/>
        <v>32536</v>
      </c>
      <c r="J27" s="55">
        <v>280000.0</v>
      </c>
      <c r="K27" s="57">
        <v>28024.0</v>
      </c>
      <c r="L27" s="57">
        <f t="shared" si="1"/>
        <v>7846</v>
      </c>
    </row>
    <row r="28" ht="15.75" customHeight="1">
      <c r="A28" s="27" t="s">
        <v>65</v>
      </c>
      <c r="B28" s="58">
        <f t="shared" ref="B28:I28" si="3">SUM(B2:B27)</f>
        <v>416795000</v>
      </c>
      <c r="C28" s="58">
        <f t="shared" si="3"/>
        <v>0</v>
      </c>
      <c r="D28" s="58">
        <f t="shared" si="3"/>
        <v>0</v>
      </c>
      <c r="E28" s="58">
        <f t="shared" si="3"/>
        <v>89015460</v>
      </c>
      <c r="F28" s="58">
        <f t="shared" si="3"/>
        <v>0</v>
      </c>
      <c r="G28" s="58">
        <f t="shared" si="3"/>
        <v>126114700</v>
      </c>
      <c r="H28" s="59">
        <f t="shared" si="3"/>
        <v>62.43572917</v>
      </c>
      <c r="I28" s="58">
        <f t="shared" si="3"/>
        <v>136156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min="4" max="5" width="11.38"/>
    <col customWidth="1" hidden="1" min="6" max="6" width="11.38"/>
    <col customWidth="1" min="7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176</v>
      </c>
      <c r="I1" s="2" t="s">
        <v>177</v>
      </c>
      <c r="J1" s="1" t="s">
        <v>15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0"/>
      <c r="K2" s="53">
        <v>0.0</v>
      </c>
      <c r="L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50.0</v>
      </c>
      <c r="E3" s="55">
        <v>160.0</v>
      </c>
      <c r="F3" s="55">
        <v>0.0</v>
      </c>
      <c r="G3" s="55">
        <v>0.0</v>
      </c>
      <c r="H3" s="56">
        <v>0.0</v>
      </c>
      <c r="I3" s="57">
        <v>0.0</v>
      </c>
      <c r="J3" s="54"/>
      <c r="K3" s="57">
        <v>55.0</v>
      </c>
      <c r="L3" s="57">
        <f t="shared" ref="L3:L27" si="1">K3-K2</f>
        <v>55</v>
      </c>
    </row>
    <row r="4" ht="15.75" customHeight="1">
      <c r="A4" s="50">
        <v>2.0</v>
      </c>
      <c r="B4" s="51">
        <v>0.0</v>
      </c>
      <c r="C4" s="51">
        <v>0.0</v>
      </c>
      <c r="D4" s="51">
        <v>420.0</v>
      </c>
      <c r="E4" s="51">
        <v>4800.0</v>
      </c>
      <c r="F4" s="51">
        <v>0.0</v>
      </c>
      <c r="G4" s="51">
        <v>2000.0</v>
      </c>
      <c r="H4" s="52">
        <v>0.004166666666666667</v>
      </c>
      <c r="I4" s="53">
        <f t="shared" ref="I4:I27" si="2">ROUNDUP(2620.519149007*H4^(-0.1001302038)*H4,0)</f>
        <v>19</v>
      </c>
      <c r="J4" s="50"/>
      <c r="K4" s="53">
        <v>56.0</v>
      </c>
      <c r="L4" s="53">
        <f t="shared" si="1"/>
        <v>1</v>
      </c>
    </row>
    <row r="5" ht="15.75" customHeight="1">
      <c r="A5" s="54">
        <v>3.0</v>
      </c>
      <c r="B5" s="55">
        <v>0.0</v>
      </c>
      <c r="C5" s="55">
        <v>0.0</v>
      </c>
      <c r="D5" s="55">
        <v>940.0</v>
      </c>
      <c r="E5" s="55">
        <v>10000.0</v>
      </c>
      <c r="F5" s="55">
        <v>0.0</v>
      </c>
      <c r="G5" s="55">
        <v>5400.0</v>
      </c>
      <c r="H5" s="56">
        <v>0.009027777777777777</v>
      </c>
      <c r="I5" s="57">
        <f t="shared" si="2"/>
        <v>38</v>
      </c>
      <c r="J5" s="54"/>
      <c r="K5" s="57">
        <v>59.0</v>
      </c>
      <c r="L5" s="57">
        <f t="shared" si="1"/>
        <v>3</v>
      </c>
    </row>
    <row r="6" ht="15.75" customHeight="1">
      <c r="A6" s="50">
        <v>4.0</v>
      </c>
      <c r="B6" s="51">
        <v>0.0</v>
      </c>
      <c r="C6" s="51">
        <v>0.0</v>
      </c>
      <c r="D6" s="51">
        <v>2400.0</v>
      </c>
      <c r="E6" s="51">
        <v>22000.0</v>
      </c>
      <c r="F6" s="51">
        <v>0.0</v>
      </c>
      <c r="G6" s="51">
        <v>9400.0</v>
      </c>
      <c r="H6" s="52">
        <v>0.017708333333333333</v>
      </c>
      <c r="I6" s="53">
        <f t="shared" si="2"/>
        <v>70</v>
      </c>
      <c r="J6" s="50"/>
      <c r="K6" s="53">
        <v>64.0</v>
      </c>
      <c r="L6" s="53">
        <f t="shared" si="1"/>
        <v>5</v>
      </c>
    </row>
    <row r="7" ht="15.75" customHeight="1">
      <c r="A7" s="54">
        <v>5.0</v>
      </c>
      <c r="B7" s="55">
        <v>0.0</v>
      </c>
      <c r="C7" s="55">
        <v>0.0</v>
      </c>
      <c r="D7" s="55">
        <v>3600.0</v>
      </c>
      <c r="E7" s="55">
        <v>48000.0</v>
      </c>
      <c r="F7" s="55">
        <v>0.0</v>
      </c>
      <c r="G7" s="55">
        <v>14000.0</v>
      </c>
      <c r="H7" s="56">
        <v>0.020370370370370372</v>
      </c>
      <c r="I7" s="57">
        <f t="shared" si="2"/>
        <v>79</v>
      </c>
      <c r="J7" s="54"/>
      <c r="K7" s="57">
        <v>71.0</v>
      </c>
      <c r="L7" s="57">
        <f t="shared" si="1"/>
        <v>7</v>
      </c>
    </row>
    <row r="8" ht="15.75" customHeight="1">
      <c r="A8" s="50">
        <v>6.0</v>
      </c>
      <c r="B8" s="51">
        <v>0.0</v>
      </c>
      <c r="C8" s="51">
        <v>0.0</v>
      </c>
      <c r="D8" s="51">
        <v>5400.0</v>
      </c>
      <c r="E8" s="51">
        <v>70000.0</v>
      </c>
      <c r="F8" s="51">
        <v>0.0</v>
      </c>
      <c r="G8" s="51">
        <v>20000.0</v>
      </c>
      <c r="H8" s="52">
        <v>0.04061342592592593</v>
      </c>
      <c r="I8" s="53">
        <f t="shared" si="2"/>
        <v>147</v>
      </c>
      <c r="J8" s="50"/>
      <c r="K8" s="53">
        <v>87.0</v>
      </c>
      <c r="L8" s="53">
        <f t="shared" si="1"/>
        <v>16</v>
      </c>
    </row>
    <row r="9" ht="15.75" customHeight="1">
      <c r="A9" s="54">
        <v>7.0</v>
      </c>
      <c r="B9" s="55">
        <v>0.0</v>
      </c>
      <c r="C9" s="55">
        <v>0.0</v>
      </c>
      <c r="D9" s="55">
        <v>8000.0</v>
      </c>
      <c r="E9" s="55">
        <v>100000.0</v>
      </c>
      <c r="F9" s="55">
        <v>0.0</v>
      </c>
      <c r="G9" s="55">
        <v>34000.0</v>
      </c>
      <c r="H9" s="56">
        <v>0.0650462962962963</v>
      </c>
      <c r="I9" s="57">
        <f t="shared" si="2"/>
        <v>225</v>
      </c>
      <c r="J9" s="54"/>
      <c r="K9" s="57">
        <v>112.0</v>
      </c>
      <c r="L9" s="57">
        <f t="shared" si="1"/>
        <v>25</v>
      </c>
    </row>
    <row r="10" ht="15.75" customHeight="1">
      <c r="A10" s="50">
        <v>8.0</v>
      </c>
      <c r="B10" s="51">
        <v>0.0</v>
      </c>
      <c r="C10" s="51">
        <v>0.0</v>
      </c>
      <c r="D10" s="51">
        <v>12000.0</v>
      </c>
      <c r="E10" s="51">
        <v>140000.0</v>
      </c>
      <c r="F10" s="51">
        <v>0.0</v>
      </c>
      <c r="G10" s="51">
        <v>56000.0</v>
      </c>
      <c r="H10" s="52">
        <v>0.09756944444444444</v>
      </c>
      <c r="I10" s="53">
        <f t="shared" si="2"/>
        <v>323</v>
      </c>
      <c r="J10" s="50"/>
      <c r="K10" s="53">
        <v>168.0</v>
      </c>
      <c r="L10" s="53">
        <f t="shared" si="1"/>
        <v>56</v>
      </c>
    </row>
    <row r="11" ht="15.75" customHeight="1">
      <c r="A11" s="54">
        <v>9.0</v>
      </c>
      <c r="B11" s="55">
        <v>0.0</v>
      </c>
      <c r="C11" s="55">
        <v>0.0</v>
      </c>
      <c r="D11" s="55">
        <v>18000.0</v>
      </c>
      <c r="E11" s="55">
        <v>200000.0</v>
      </c>
      <c r="F11" s="55">
        <v>0.0</v>
      </c>
      <c r="G11" s="55">
        <v>100000.0</v>
      </c>
      <c r="H11" s="56">
        <v>0.13657407407407407</v>
      </c>
      <c r="I11" s="57">
        <f t="shared" si="2"/>
        <v>437</v>
      </c>
      <c r="J11" s="57">
        <v>10000.0</v>
      </c>
      <c r="K11" s="57">
        <v>242.0</v>
      </c>
      <c r="L11" s="57">
        <f t="shared" si="1"/>
        <v>74</v>
      </c>
    </row>
    <row r="12" ht="15.75" customHeight="1">
      <c r="A12" s="50">
        <v>10.0</v>
      </c>
      <c r="B12" s="51">
        <v>0.0</v>
      </c>
      <c r="C12" s="51">
        <v>0.0</v>
      </c>
      <c r="D12" s="51">
        <v>28000.0</v>
      </c>
      <c r="E12" s="51">
        <v>260000.0</v>
      </c>
      <c r="F12" s="51">
        <v>0.0</v>
      </c>
      <c r="G12" s="51">
        <v>180000.0</v>
      </c>
      <c r="H12" s="52">
        <v>0.17754629629629629</v>
      </c>
      <c r="I12" s="53">
        <f t="shared" si="2"/>
        <v>554</v>
      </c>
      <c r="J12" s="50"/>
      <c r="K12" s="53">
        <v>333.0</v>
      </c>
      <c r="L12" s="53">
        <f t="shared" si="1"/>
        <v>91</v>
      </c>
    </row>
    <row r="13" ht="15.75" customHeight="1">
      <c r="A13" s="54">
        <v>11.0</v>
      </c>
      <c r="B13" s="55">
        <v>0.0</v>
      </c>
      <c r="C13" s="55">
        <v>0.0</v>
      </c>
      <c r="D13" s="55">
        <v>42000.0</v>
      </c>
      <c r="E13" s="55">
        <v>380000.0</v>
      </c>
      <c r="F13" s="55">
        <v>0.0</v>
      </c>
      <c r="G13" s="55">
        <v>280000.0</v>
      </c>
      <c r="H13" s="56">
        <v>0.23078703703703704</v>
      </c>
      <c r="I13" s="57">
        <f t="shared" si="2"/>
        <v>701</v>
      </c>
      <c r="J13" s="54"/>
      <c r="K13" s="57">
        <v>456.0</v>
      </c>
      <c r="L13" s="57">
        <f t="shared" si="1"/>
        <v>123</v>
      </c>
    </row>
    <row r="14" ht="15.75" customHeight="1">
      <c r="A14" s="50">
        <v>12.0</v>
      </c>
      <c r="B14" s="51">
        <v>0.0</v>
      </c>
      <c r="C14" s="51">
        <v>0.0</v>
      </c>
      <c r="D14" s="51">
        <v>62000.0</v>
      </c>
      <c r="E14" s="51">
        <v>640000.0</v>
      </c>
      <c r="F14" s="51">
        <v>0.0</v>
      </c>
      <c r="G14" s="51">
        <v>420000.0</v>
      </c>
      <c r="H14" s="52">
        <v>0.3</v>
      </c>
      <c r="I14" s="53">
        <f t="shared" si="2"/>
        <v>887</v>
      </c>
      <c r="J14" s="50"/>
      <c r="K14" s="53">
        <v>617.0</v>
      </c>
      <c r="L14" s="53">
        <f t="shared" si="1"/>
        <v>161</v>
      </c>
    </row>
    <row r="15" ht="15.75" customHeight="1">
      <c r="A15" s="54">
        <v>13.0</v>
      </c>
      <c r="B15" s="55">
        <v>0.0</v>
      </c>
      <c r="C15" s="55">
        <v>0.0</v>
      </c>
      <c r="D15" s="55">
        <v>92000.0</v>
      </c>
      <c r="E15" s="55">
        <v>1000000.0</v>
      </c>
      <c r="F15" s="55">
        <v>0.0</v>
      </c>
      <c r="G15" s="55">
        <v>600000.0</v>
      </c>
      <c r="H15" s="56">
        <v>0.38993055555555556</v>
      </c>
      <c r="I15" s="57">
        <f t="shared" si="2"/>
        <v>1123</v>
      </c>
      <c r="J15" s="54"/>
      <c r="K15" s="57">
        <v>828.0</v>
      </c>
      <c r="L15" s="57">
        <f t="shared" si="1"/>
        <v>211</v>
      </c>
    </row>
    <row r="16" ht="15.75" customHeight="1">
      <c r="A16" s="50">
        <v>14.0</v>
      </c>
      <c r="B16" s="51">
        <v>0.0</v>
      </c>
      <c r="C16" s="51">
        <v>0.0</v>
      </c>
      <c r="D16" s="51">
        <v>140000.0</v>
      </c>
      <c r="E16" s="51">
        <v>1800000.0</v>
      </c>
      <c r="F16" s="51">
        <v>0.0</v>
      </c>
      <c r="G16" s="51">
        <v>820000.0</v>
      </c>
      <c r="H16" s="52">
        <v>0.5068287037037037</v>
      </c>
      <c r="I16" s="53">
        <f t="shared" si="2"/>
        <v>1422</v>
      </c>
      <c r="J16" s="50"/>
      <c r="K16" s="53">
        <v>1121.0</v>
      </c>
      <c r="L16" s="53">
        <f t="shared" si="1"/>
        <v>293</v>
      </c>
    </row>
    <row r="17" ht="15.75" customHeight="1">
      <c r="A17" s="54">
        <v>15.0</v>
      </c>
      <c r="B17" s="55">
        <v>0.0</v>
      </c>
      <c r="C17" s="55">
        <v>0.0</v>
      </c>
      <c r="D17" s="55">
        <v>200000.0</v>
      </c>
      <c r="E17" s="55">
        <v>2800000.0</v>
      </c>
      <c r="F17" s="55">
        <v>0.0</v>
      </c>
      <c r="G17" s="55">
        <v>1000000.0</v>
      </c>
      <c r="H17" s="56">
        <v>0.7096064814814815</v>
      </c>
      <c r="I17" s="57">
        <f t="shared" si="2"/>
        <v>1925</v>
      </c>
      <c r="J17" s="57">
        <v>65000.0</v>
      </c>
      <c r="K17" s="57">
        <v>1500.0</v>
      </c>
      <c r="L17" s="57">
        <f t="shared" si="1"/>
        <v>379</v>
      </c>
    </row>
    <row r="18" ht="15.75" customHeight="1">
      <c r="A18" s="50">
        <v>16.0</v>
      </c>
      <c r="B18" s="51">
        <v>0.0</v>
      </c>
      <c r="C18" s="51">
        <v>0.0</v>
      </c>
      <c r="D18" s="51">
        <v>320000.0</v>
      </c>
      <c r="E18" s="51">
        <v>5000000.0</v>
      </c>
      <c r="F18" s="51">
        <v>0.0</v>
      </c>
      <c r="G18" s="51">
        <v>1600000.0</v>
      </c>
      <c r="H18" s="52">
        <v>0.9934027777777777</v>
      </c>
      <c r="I18" s="53">
        <f t="shared" si="2"/>
        <v>2605</v>
      </c>
      <c r="J18" s="53"/>
      <c r="K18" s="53">
        <v>2046.0</v>
      </c>
      <c r="L18" s="53">
        <f t="shared" si="1"/>
        <v>546</v>
      </c>
    </row>
    <row r="19" ht="15.75" customHeight="1">
      <c r="A19" s="54">
        <v>17.0</v>
      </c>
      <c r="B19" s="55">
        <v>0.0</v>
      </c>
      <c r="C19" s="55">
        <v>0.0</v>
      </c>
      <c r="D19" s="55">
        <v>480000.0</v>
      </c>
      <c r="E19" s="55">
        <v>9400000.0</v>
      </c>
      <c r="F19" s="55">
        <v>0.0</v>
      </c>
      <c r="G19" s="55">
        <v>2600000.0</v>
      </c>
      <c r="H19" s="56">
        <v>1.3907407407407408</v>
      </c>
      <c r="I19" s="57">
        <f t="shared" si="2"/>
        <v>3527</v>
      </c>
      <c r="J19" s="57"/>
      <c r="K19" s="57">
        <v>2760.0</v>
      </c>
      <c r="L19" s="57">
        <f t="shared" si="1"/>
        <v>714</v>
      </c>
    </row>
    <row r="20" ht="15.75" customHeight="1">
      <c r="A20" s="50">
        <v>18.0</v>
      </c>
      <c r="B20" s="51">
        <v>0.0</v>
      </c>
      <c r="C20" s="51">
        <v>0.0</v>
      </c>
      <c r="D20" s="51">
        <v>700000.0</v>
      </c>
      <c r="E20" s="51">
        <v>1.6E7</v>
      </c>
      <c r="F20" s="51">
        <v>0.0</v>
      </c>
      <c r="G20" s="51">
        <v>4600000.0</v>
      </c>
      <c r="H20" s="52">
        <v>1.7776851851851851</v>
      </c>
      <c r="I20" s="53">
        <f t="shared" si="2"/>
        <v>4398</v>
      </c>
      <c r="J20" s="53"/>
      <c r="K20" s="53">
        <v>3862.0</v>
      </c>
      <c r="L20" s="53">
        <f t="shared" si="1"/>
        <v>1102</v>
      </c>
    </row>
    <row r="21" ht="15.75" customHeight="1">
      <c r="A21" s="54">
        <v>19.0</v>
      </c>
      <c r="B21" s="55">
        <v>0.0</v>
      </c>
      <c r="C21" s="55">
        <v>0.0</v>
      </c>
      <c r="D21" s="55">
        <v>980000.0</v>
      </c>
      <c r="E21" s="55">
        <v>2.2E7</v>
      </c>
      <c r="F21" s="55">
        <v>0.0</v>
      </c>
      <c r="G21" s="55">
        <v>8000000.0</v>
      </c>
      <c r="H21" s="56">
        <v>2.725810185185185</v>
      </c>
      <c r="I21" s="57">
        <f t="shared" si="2"/>
        <v>6461</v>
      </c>
      <c r="J21" s="57"/>
      <c r="K21" s="57">
        <v>5254.0</v>
      </c>
      <c r="L21" s="57">
        <f t="shared" si="1"/>
        <v>1392</v>
      </c>
    </row>
    <row r="22" ht="15.75" customHeight="1">
      <c r="A22" s="50">
        <v>20.0</v>
      </c>
      <c r="B22" s="51">
        <v>0.0</v>
      </c>
      <c r="C22" s="51">
        <v>0.0</v>
      </c>
      <c r="D22" s="51">
        <v>1400000.0</v>
      </c>
      <c r="E22" s="51">
        <v>3.2E7</v>
      </c>
      <c r="F22" s="51">
        <v>0.0</v>
      </c>
      <c r="G22" s="51">
        <v>1.4E7</v>
      </c>
      <c r="H22" s="52">
        <v>3.816087962962963</v>
      </c>
      <c r="I22" s="53">
        <f t="shared" si="2"/>
        <v>8746</v>
      </c>
      <c r="J22" s="53">
        <v>160000.0</v>
      </c>
      <c r="K22" s="53">
        <v>7427.0</v>
      </c>
      <c r="L22" s="53">
        <f t="shared" si="1"/>
        <v>2173</v>
      </c>
    </row>
    <row r="23" ht="15.75" customHeight="1">
      <c r="A23" s="54">
        <v>21.0</v>
      </c>
      <c r="B23" s="55">
        <v>0.0</v>
      </c>
      <c r="C23" s="55">
        <v>0.0</v>
      </c>
      <c r="D23" s="55">
        <v>1800000.0</v>
      </c>
      <c r="E23" s="55">
        <v>4.8E7</v>
      </c>
      <c r="F23" s="55">
        <v>0.0</v>
      </c>
      <c r="G23" s="55">
        <v>1.6E7</v>
      </c>
      <c r="H23" s="56">
        <v>4.960983796296296</v>
      </c>
      <c r="I23" s="57">
        <f t="shared" si="2"/>
        <v>11075</v>
      </c>
      <c r="J23" s="57"/>
      <c r="K23" s="57">
        <v>9917.0</v>
      </c>
      <c r="L23" s="57">
        <f t="shared" si="1"/>
        <v>2490</v>
      </c>
    </row>
    <row r="24" ht="15.75" customHeight="1">
      <c r="A24" s="50">
        <v>22.0</v>
      </c>
      <c r="B24" s="51">
        <v>0.0</v>
      </c>
      <c r="C24" s="51">
        <v>0.0</v>
      </c>
      <c r="D24" s="51">
        <v>2400000.0</v>
      </c>
      <c r="E24" s="51">
        <v>7.4E7</v>
      </c>
      <c r="F24" s="51">
        <v>0.0</v>
      </c>
      <c r="G24" s="51">
        <v>2.0E7</v>
      </c>
      <c r="H24" s="52">
        <v>6.449189814814815</v>
      </c>
      <c r="I24" s="53">
        <f t="shared" si="2"/>
        <v>14023</v>
      </c>
      <c r="J24" s="53"/>
      <c r="K24" s="53">
        <v>13644.0</v>
      </c>
      <c r="L24" s="53">
        <f t="shared" si="1"/>
        <v>3727</v>
      </c>
    </row>
    <row r="25" ht="15.75" customHeight="1">
      <c r="A25" s="54">
        <v>23.0</v>
      </c>
      <c r="B25" s="55">
        <v>0.0</v>
      </c>
      <c r="C25" s="55">
        <v>0.0</v>
      </c>
      <c r="D25" s="55">
        <v>3000000.0</v>
      </c>
      <c r="E25" s="55">
        <v>1.0E8</v>
      </c>
      <c r="F25" s="55">
        <v>0.0</v>
      </c>
      <c r="G25" s="55">
        <v>2.4E7</v>
      </c>
      <c r="H25" s="56">
        <v>8.384027777777778</v>
      </c>
      <c r="I25" s="57">
        <f t="shared" si="2"/>
        <v>17758</v>
      </c>
      <c r="J25" s="57"/>
      <c r="K25" s="57">
        <v>18186.0</v>
      </c>
      <c r="L25" s="57">
        <f t="shared" si="1"/>
        <v>4542</v>
      </c>
    </row>
    <row r="26" ht="15.75" customHeight="1">
      <c r="A26" s="50">
        <v>24.0</v>
      </c>
      <c r="B26" s="51">
        <v>0.0</v>
      </c>
      <c r="C26" s="51">
        <v>0.0</v>
      </c>
      <c r="D26" s="51">
        <v>3400000.0</v>
      </c>
      <c r="E26" s="51">
        <v>1.4E8</v>
      </c>
      <c r="F26" s="51">
        <v>0.0</v>
      </c>
      <c r="G26" s="51">
        <v>3.0E7</v>
      </c>
      <c r="H26" s="52">
        <v>11.737615740740742</v>
      </c>
      <c r="I26" s="53">
        <f t="shared" si="2"/>
        <v>24037</v>
      </c>
      <c r="J26" s="53"/>
      <c r="K26" s="53">
        <v>24663.0</v>
      </c>
      <c r="L26" s="53">
        <f t="shared" si="1"/>
        <v>6477</v>
      </c>
    </row>
    <row r="27" ht="15.75" customHeight="1">
      <c r="A27" s="54">
        <v>25.0</v>
      </c>
      <c r="B27" s="55">
        <v>0.0</v>
      </c>
      <c r="C27" s="55">
        <v>0.0</v>
      </c>
      <c r="D27" s="55">
        <v>3800000.0</v>
      </c>
      <c r="E27" s="55">
        <v>1.6E8</v>
      </c>
      <c r="F27" s="55">
        <v>0.0</v>
      </c>
      <c r="G27" s="55">
        <v>3.4E7</v>
      </c>
      <c r="H27" s="56">
        <v>19.332523148148148</v>
      </c>
      <c r="I27" s="57">
        <f t="shared" si="2"/>
        <v>37660</v>
      </c>
      <c r="J27" s="57">
        <v>350000.0</v>
      </c>
      <c r="K27" s="57">
        <v>32936.0</v>
      </c>
      <c r="L27" s="57">
        <f t="shared" si="1"/>
        <v>8273</v>
      </c>
    </row>
    <row r="28" ht="15.75" customHeight="1">
      <c r="A28" s="27" t="s">
        <v>65</v>
      </c>
      <c r="B28" s="58">
        <f t="shared" ref="B28:I28" si="3">SUM(B2:B27)</f>
        <v>0</v>
      </c>
      <c r="C28" s="58">
        <f t="shared" si="3"/>
        <v>0</v>
      </c>
      <c r="D28" s="58">
        <f t="shared" si="3"/>
        <v>18894810</v>
      </c>
      <c r="E28" s="58">
        <f t="shared" si="3"/>
        <v>613874960</v>
      </c>
      <c r="F28" s="58">
        <f t="shared" si="3"/>
        <v>0</v>
      </c>
      <c r="G28" s="58">
        <f t="shared" si="3"/>
        <v>158340800</v>
      </c>
      <c r="H28" s="59">
        <f t="shared" si="3"/>
        <v>64.27384259</v>
      </c>
      <c r="I28" s="58">
        <f t="shared" si="3"/>
        <v>138240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178</v>
      </c>
      <c r="I1" s="2" t="s">
        <v>179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36.0</v>
      </c>
      <c r="K3" s="57">
        <f t="shared" ref="K3:K27" si="1">J3-J2</f>
        <v>36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7600.0</v>
      </c>
      <c r="F4" s="51">
        <v>5600.0</v>
      </c>
      <c r="G4" s="51">
        <v>6200.0</v>
      </c>
      <c r="H4" s="52">
        <v>0.02361111111111111</v>
      </c>
      <c r="I4" s="53">
        <f t="shared" ref="I4:I27" si="2">ROUNDUP(2620.519149007*H4^(-0.1001302038)*H4,0)</f>
        <v>91</v>
      </c>
      <c r="J4" s="53">
        <v>37.0</v>
      </c>
      <c r="K4" s="53">
        <f t="shared" si="1"/>
        <v>1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10000.0</v>
      </c>
      <c r="F5" s="55">
        <v>8400.0</v>
      </c>
      <c r="G5" s="55">
        <v>16000.0</v>
      </c>
      <c r="H5" s="56">
        <v>0.06319444444444444</v>
      </c>
      <c r="I5" s="57">
        <f t="shared" si="2"/>
        <v>219</v>
      </c>
      <c r="J5" s="57">
        <v>43.0</v>
      </c>
      <c r="K5" s="57">
        <f t="shared" si="1"/>
        <v>6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16000.0</v>
      </c>
      <c r="F6" s="51">
        <v>12000.0</v>
      </c>
      <c r="G6" s="51">
        <v>20000.0</v>
      </c>
      <c r="H6" s="52">
        <v>0.09479166666666666</v>
      </c>
      <c r="I6" s="53">
        <f t="shared" si="2"/>
        <v>315</v>
      </c>
      <c r="J6" s="53">
        <v>49.0</v>
      </c>
      <c r="K6" s="53">
        <f t="shared" si="1"/>
        <v>6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20000.0</v>
      </c>
      <c r="F7" s="55">
        <v>16000.0</v>
      </c>
      <c r="G7" s="55">
        <v>28000.0</v>
      </c>
      <c r="H7" s="56">
        <v>0.121875</v>
      </c>
      <c r="I7" s="57">
        <f t="shared" si="2"/>
        <v>395</v>
      </c>
      <c r="J7" s="57">
        <v>58.0</v>
      </c>
      <c r="K7" s="57">
        <f t="shared" si="1"/>
        <v>9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24000.0</v>
      </c>
      <c r="F8" s="51">
        <v>18000.0</v>
      </c>
      <c r="G8" s="51">
        <v>36000.0</v>
      </c>
      <c r="H8" s="52">
        <v>0.1625</v>
      </c>
      <c r="I8" s="53">
        <f t="shared" si="2"/>
        <v>511</v>
      </c>
      <c r="J8" s="53">
        <v>76.0</v>
      </c>
      <c r="K8" s="53">
        <f t="shared" si="1"/>
        <v>18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24000.0</v>
      </c>
      <c r="F9" s="55">
        <v>18000.0</v>
      </c>
      <c r="G9" s="55">
        <v>50000.0</v>
      </c>
      <c r="H9" s="56">
        <v>0.19502314814814814</v>
      </c>
      <c r="I9" s="57">
        <f t="shared" si="2"/>
        <v>602</v>
      </c>
      <c r="J9" s="57">
        <v>111.0</v>
      </c>
      <c r="K9" s="57">
        <f t="shared" si="1"/>
        <v>35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44000.0</v>
      </c>
      <c r="F10" s="51">
        <v>30000.0</v>
      </c>
      <c r="G10" s="51">
        <v>74000.0</v>
      </c>
      <c r="H10" s="52">
        <v>0.2275462962962963</v>
      </c>
      <c r="I10" s="53">
        <f t="shared" si="2"/>
        <v>692</v>
      </c>
      <c r="J10" s="53">
        <v>182.0</v>
      </c>
      <c r="K10" s="53">
        <f t="shared" si="1"/>
        <v>71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60000.0</v>
      </c>
      <c r="F11" s="55">
        <v>42000.0</v>
      </c>
      <c r="G11" s="55">
        <v>100000.0</v>
      </c>
      <c r="H11" s="56">
        <v>0.2439814814814815</v>
      </c>
      <c r="I11" s="57">
        <f t="shared" si="2"/>
        <v>737</v>
      </c>
      <c r="J11" s="57">
        <v>271.0</v>
      </c>
      <c r="K11" s="57">
        <f t="shared" si="1"/>
        <v>89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80000.0</v>
      </c>
      <c r="F12" s="51">
        <v>62000.0</v>
      </c>
      <c r="G12" s="51">
        <v>160000.0</v>
      </c>
      <c r="H12" s="52">
        <v>0.24849537037037037</v>
      </c>
      <c r="I12" s="53">
        <f t="shared" si="2"/>
        <v>749</v>
      </c>
      <c r="J12" s="53">
        <v>406.0</v>
      </c>
      <c r="K12" s="53">
        <f t="shared" si="1"/>
        <v>135</v>
      </c>
    </row>
    <row r="13" ht="15.75" customHeight="1">
      <c r="A13" s="54">
        <v>11.0</v>
      </c>
      <c r="B13" s="55">
        <v>0.0</v>
      </c>
      <c r="C13" s="55">
        <v>0.0</v>
      </c>
      <c r="D13" s="55">
        <v>0.0</v>
      </c>
      <c r="E13" s="55">
        <v>100000.0</v>
      </c>
      <c r="F13" s="55">
        <v>84000.0</v>
      </c>
      <c r="G13" s="55">
        <v>240000.0</v>
      </c>
      <c r="H13" s="56">
        <v>0.3</v>
      </c>
      <c r="I13" s="57">
        <f t="shared" si="2"/>
        <v>887</v>
      </c>
      <c r="J13" s="57">
        <v>567.0</v>
      </c>
      <c r="K13" s="57">
        <f t="shared" si="1"/>
        <v>161</v>
      </c>
    </row>
    <row r="14" ht="15.75" customHeight="1">
      <c r="A14" s="50">
        <v>12.0</v>
      </c>
      <c r="B14" s="51">
        <v>0.0</v>
      </c>
      <c r="C14" s="51">
        <v>0.0</v>
      </c>
      <c r="D14" s="51">
        <v>0.0</v>
      </c>
      <c r="E14" s="51">
        <v>200000.0</v>
      </c>
      <c r="F14" s="51">
        <v>160000.0</v>
      </c>
      <c r="G14" s="51">
        <v>360000.0</v>
      </c>
      <c r="H14" s="52">
        <v>0.38993055555555556</v>
      </c>
      <c r="I14" s="53">
        <f t="shared" si="2"/>
        <v>1123</v>
      </c>
      <c r="J14" s="53">
        <v>782.0</v>
      </c>
      <c r="K14" s="53">
        <f t="shared" si="1"/>
        <v>215</v>
      </c>
    </row>
    <row r="15" ht="15.75" customHeight="1">
      <c r="A15" s="54">
        <v>13.0</v>
      </c>
      <c r="B15" s="55">
        <v>0.0</v>
      </c>
      <c r="C15" s="55">
        <v>0.0</v>
      </c>
      <c r="D15" s="55">
        <v>0.0</v>
      </c>
      <c r="E15" s="55">
        <v>320000.0</v>
      </c>
      <c r="F15" s="55">
        <v>240000.0</v>
      </c>
      <c r="G15" s="55">
        <v>500000.0</v>
      </c>
      <c r="H15" s="56">
        <v>0.5068287037037037</v>
      </c>
      <c r="I15" s="57">
        <f t="shared" si="2"/>
        <v>1422</v>
      </c>
      <c r="J15" s="57">
        <v>1054.0</v>
      </c>
      <c r="K15" s="57">
        <f t="shared" si="1"/>
        <v>272</v>
      </c>
    </row>
    <row r="16" ht="15.75" customHeight="1">
      <c r="A16" s="50">
        <v>14.0</v>
      </c>
      <c r="B16" s="51">
        <v>0.0</v>
      </c>
      <c r="C16" s="51">
        <v>0.0</v>
      </c>
      <c r="D16" s="51">
        <v>0.0</v>
      </c>
      <c r="E16" s="51">
        <v>480000.0</v>
      </c>
      <c r="F16" s="51">
        <v>360000.0</v>
      </c>
      <c r="G16" s="51">
        <v>700000.0</v>
      </c>
      <c r="H16" s="52">
        <v>0.658912037037037</v>
      </c>
      <c r="I16" s="53">
        <f t="shared" si="2"/>
        <v>1801</v>
      </c>
      <c r="J16" s="53">
        <v>1418.0</v>
      </c>
      <c r="K16" s="53">
        <f t="shared" si="1"/>
        <v>364</v>
      </c>
    </row>
    <row r="17" ht="15.75" customHeight="1">
      <c r="A17" s="54">
        <v>15.0</v>
      </c>
      <c r="B17" s="55">
        <v>0.0</v>
      </c>
      <c r="C17" s="55">
        <v>0.0</v>
      </c>
      <c r="D17" s="55">
        <v>0.0</v>
      </c>
      <c r="E17" s="55">
        <v>900000.0</v>
      </c>
      <c r="F17" s="55">
        <v>680000.0</v>
      </c>
      <c r="G17" s="55">
        <v>960000.0</v>
      </c>
      <c r="H17" s="56">
        <v>0.9224537037037037</v>
      </c>
      <c r="I17" s="57">
        <f t="shared" si="2"/>
        <v>2437</v>
      </c>
      <c r="J17" s="57">
        <v>1921.0</v>
      </c>
      <c r="K17" s="57">
        <f t="shared" si="1"/>
        <v>503</v>
      </c>
    </row>
    <row r="18" ht="15.75" customHeight="1">
      <c r="A18" s="50">
        <v>16.0</v>
      </c>
      <c r="B18" s="51">
        <v>0.0</v>
      </c>
      <c r="C18" s="51">
        <v>0.0</v>
      </c>
      <c r="D18" s="51">
        <v>0.0</v>
      </c>
      <c r="E18" s="51">
        <v>1600000.0</v>
      </c>
      <c r="F18" s="51">
        <v>1200000.0</v>
      </c>
      <c r="G18" s="51">
        <v>1200000.0</v>
      </c>
      <c r="H18" s="52">
        <v>1.291435185185185</v>
      </c>
      <c r="I18" s="53">
        <f t="shared" si="2"/>
        <v>3299</v>
      </c>
      <c r="J18" s="53">
        <v>2614.0</v>
      </c>
      <c r="K18" s="53">
        <f t="shared" si="1"/>
        <v>693</v>
      </c>
    </row>
    <row r="19" ht="15.75" customHeight="1">
      <c r="A19" s="54">
        <v>17.0</v>
      </c>
      <c r="B19" s="55">
        <v>0.0</v>
      </c>
      <c r="C19" s="55">
        <v>0.0</v>
      </c>
      <c r="D19" s="55">
        <v>0.0</v>
      </c>
      <c r="E19" s="55">
        <v>2600000.0</v>
      </c>
      <c r="F19" s="55">
        <v>2000000.0</v>
      </c>
      <c r="G19" s="55">
        <v>2200000.0</v>
      </c>
      <c r="H19" s="56">
        <v>1.807986111111111</v>
      </c>
      <c r="I19" s="57">
        <f t="shared" si="2"/>
        <v>4466</v>
      </c>
      <c r="J19" s="57">
        <v>3612.0</v>
      </c>
      <c r="K19" s="57">
        <f t="shared" si="1"/>
        <v>998</v>
      </c>
    </row>
    <row r="20" ht="15.75" customHeight="1">
      <c r="A20" s="50">
        <v>18.0</v>
      </c>
      <c r="B20" s="51">
        <v>0.0</v>
      </c>
      <c r="C20" s="51">
        <v>0.0</v>
      </c>
      <c r="D20" s="51">
        <v>0.0</v>
      </c>
      <c r="E20" s="51">
        <v>4600000.0</v>
      </c>
      <c r="F20" s="51">
        <v>3600000.0</v>
      </c>
      <c r="G20" s="51">
        <v>3600000.0</v>
      </c>
      <c r="H20" s="52">
        <v>2.531134259259259</v>
      </c>
      <c r="I20" s="53">
        <f t="shared" si="2"/>
        <v>6044</v>
      </c>
      <c r="J20" s="53">
        <v>4894.0</v>
      </c>
      <c r="K20" s="53">
        <f t="shared" si="1"/>
        <v>1282</v>
      </c>
    </row>
    <row r="21" ht="15.75" customHeight="1">
      <c r="A21" s="54">
        <v>19.0</v>
      </c>
      <c r="B21" s="55">
        <v>0.0</v>
      </c>
      <c r="C21" s="55">
        <v>0.0</v>
      </c>
      <c r="D21" s="55">
        <v>0.0</v>
      </c>
      <c r="E21" s="55">
        <v>8400000.0</v>
      </c>
      <c r="F21" s="55">
        <v>6200000.0</v>
      </c>
      <c r="G21" s="55">
        <v>6400000.0</v>
      </c>
      <c r="H21" s="56">
        <v>3.5435185185185185</v>
      </c>
      <c r="I21" s="57">
        <f t="shared" si="2"/>
        <v>8182</v>
      </c>
      <c r="J21" s="57">
        <v>6801.0</v>
      </c>
      <c r="K21" s="57">
        <f t="shared" si="1"/>
        <v>1907</v>
      </c>
    </row>
    <row r="22" ht="15.75" customHeight="1">
      <c r="A22" s="50">
        <v>20.0</v>
      </c>
      <c r="B22" s="51">
        <v>0.0</v>
      </c>
      <c r="C22" s="51">
        <v>0.0</v>
      </c>
      <c r="D22" s="51">
        <v>0.0</v>
      </c>
      <c r="E22" s="51">
        <v>1.4E7</v>
      </c>
      <c r="F22" s="51">
        <v>1.0E7</v>
      </c>
      <c r="G22" s="51">
        <v>1.0E7</v>
      </c>
      <c r="H22" s="52">
        <v>4.96099537037037</v>
      </c>
      <c r="I22" s="53">
        <f t="shared" si="2"/>
        <v>11075</v>
      </c>
      <c r="J22" s="53">
        <v>9435.0</v>
      </c>
      <c r="K22" s="53">
        <f t="shared" si="1"/>
        <v>2634</v>
      </c>
    </row>
    <row r="23" ht="15.75" customHeight="1">
      <c r="A23" s="54">
        <v>21.0</v>
      </c>
      <c r="B23" s="55">
        <v>0.0</v>
      </c>
      <c r="C23" s="55">
        <v>0.0</v>
      </c>
      <c r="D23" s="55">
        <v>0.0</v>
      </c>
      <c r="E23" s="55">
        <v>2.2E7</v>
      </c>
      <c r="F23" s="55">
        <v>1.6E7</v>
      </c>
      <c r="G23" s="55">
        <v>1.4E7</v>
      </c>
      <c r="H23" s="56">
        <v>6.449189814814815</v>
      </c>
      <c r="I23" s="57">
        <f t="shared" si="2"/>
        <v>14023</v>
      </c>
      <c r="J23" s="57">
        <v>12846.0</v>
      </c>
      <c r="K23" s="57">
        <f t="shared" si="1"/>
        <v>3411</v>
      </c>
    </row>
    <row r="24" ht="15.75" customHeight="1">
      <c r="A24" s="50">
        <v>22.0</v>
      </c>
      <c r="B24" s="51">
        <v>0.0</v>
      </c>
      <c r="C24" s="51">
        <v>0.0</v>
      </c>
      <c r="D24" s="51">
        <v>0.0</v>
      </c>
      <c r="E24" s="51">
        <v>3.4E7</v>
      </c>
      <c r="F24" s="51">
        <v>2.4E7</v>
      </c>
      <c r="G24" s="51">
        <v>1.8E7</v>
      </c>
      <c r="H24" s="52">
        <v>8.384027777777778</v>
      </c>
      <c r="I24" s="53">
        <f t="shared" si="2"/>
        <v>17758</v>
      </c>
      <c r="J24" s="53">
        <v>17683.0</v>
      </c>
      <c r="K24" s="53">
        <f t="shared" si="1"/>
        <v>4837</v>
      </c>
    </row>
    <row r="25" ht="15.75" customHeight="1">
      <c r="A25" s="54">
        <v>23.0</v>
      </c>
      <c r="B25" s="55">
        <v>0.0</v>
      </c>
      <c r="C25" s="55">
        <v>0.0</v>
      </c>
      <c r="D25" s="55">
        <v>0.0</v>
      </c>
      <c r="E25" s="55">
        <v>4.4E7</v>
      </c>
      <c r="F25" s="55">
        <v>3.4E7</v>
      </c>
      <c r="G25" s="55">
        <v>2.2E7</v>
      </c>
      <c r="H25" s="56">
        <v>10.899189814814815</v>
      </c>
      <c r="I25" s="57">
        <f t="shared" si="2"/>
        <v>22486</v>
      </c>
      <c r="J25" s="57">
        <v>23563.0</v>
      </c>
      <c r="K25" s="57">
        <f t="shared" si="1"/>
        <v>5880</v>
      </c>
    </row>
    <row r="26" ht="15.75" customHeight="1">
      <c r="A26" s="50">
        <v>24.0</v>
      </c>
      <c r="B26" s="51">
        <v>0.0</v>
      </c>
      <c r="C26" s="51">
        <v>0.0</v>
      </c>
      <c r="D26" s="51">
        <v>0.0</v>
      </c>
      <c r="E26" s="51">
        <v>5.8E7</v>
      </c>
      <c r="F26" s="51">
        <v>4.4E7</v>
      </c>
      <c r="G26" s="51">
        <v>2.6E7</v>
      </c>
      <c r="H26" s="52">
        <v>15.258796296296296</v>
      </c>
      <c r="I26" s="53">
        <f t="shared" si="2"/>
        <v>30437</v>
      </c>
      <c r="J26" s="53">
        <v>31297.0</v>
      </c>
      <c r="K26" s="53">
        <f t="shared" si="1"/>
        <v>7734</v>
      </c>
    </row>
    <row r="27" ht="15.75" customHeight="1">
      <c r="A27" s="54">
        <v>25.0</v>
      </c>
      <c r="B27" s="55">
        <v>0.0</v>
      </c>
      <c r="C27" s="55">
        <v>0.0</v>
      </c>
      <c r="D27" s="55">
        <v>0.0</v>
      </c>
      <c r="E27" s="55">
        <v>7.2E7</v>
      </c>
      <c r="F27" s="55">
        <v>5.4E7</v>
      </c>
      <c r="G27" s="55">
        <v>2.8E7</v>
      </c>
      <c r="H27" s="56">
        <v>21.36226851851852</v>
      </c>
      <c r="I27" s="57">
        <f t="shared" si="2"/>
        <v>41200</v>
      </c>
      <c r="J27" s="57">
        <v>42833.0</v>
      </c>
      <c r="K27" s="57">
        <f t="shared" si="1"/>
        <v>11536</v>
      </c>
    </row>
    <row r="28" ht="15.75" customHeight="1">
      <c r="A28" s="27" t="s">
        <v>65</v>
      </c>
      <c r="B28" s="58">
        <f t="shared" ref="B28:I28" si="3">SUM(B2:B27)</f>
        <v>0</v>
      </c>
      <c r="C28" s="58">
        <f t="shared" si="3"/>
        <v>0</v>
      </c>
      <c r="D28" s="58">
        <f t="shared" si="3"/>
        <v>0</v>
      </c>
      <c r="E28" s="58">
        <f t="shared" si="3"/>
        <v>263485600</v>
      </c>
      <c r="F28" s="58">
        <f t="shared" si="3"/>
        <v>196736000</v>
      </c>
      <c r="G28" s="58">
        <f t="shared" si="3"/>
        <v>134650200</v>
      </c>
      <c r="H28" s="59">
        <f t="shared" si="3"/>
        <v>80.64768519</v>
      </c>
      <c r="I28" s="58">
        <f t="shared" si="3"/>
        <v>170951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min="4" max="4" width="11.38"/>
    <col customWidth="1" hidden="1" min="5" max="5" width="11.38"/>
    <col customWidth="1" min="6" max="12" width="11.38"/>
    <col customWidth="1" min="13" max="13" width="1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180</v>
      </c>
      <c r="I1" s="2" t="s">
        <v>181</v>
      </c>
      <c r="J1" s="79" t="s">
        <v>182</v>
      </c>
      <c r="K1" s="1" t="s">
        <v>13</v>
      </c>
      <c r="L1" s="1" t="s">
        <v>14</v>
      </c>
      <c r="M1" s="1" t="s">
        <v>16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  <c r="L2" s="50">
        <v>0.0</v>
      </c>
      <c r="M2" s="50"/>
    </row>
    <row r="3" ht="15.75" customHeight="1">
      <c r="A3" s="54">
        <v>1.0</v>
      </c>
      <c r="B3" s="55">
        <v>0.0</v>
      </c>
      <c r="C3" s="55">
        <v>0.0</v>
      </c>
      <c r="D3" s="55">
        <v>2600.0</v>
      </c>
      <c r="E3" s="55">
        <v>0.0</v>
      </c>
      <c r="F3" s="55">
        <v>3800.0</v>
      </c>
      <c r="G3" s="55">
        <v>0.0</v>
      </c>
      <c r="H3" s="56">
        <v>0.0</v>
      </c>
      <c r="I3" s="57">
        <v>0.0</v>
      </c>
      <c r="J3" s="57">
        <v>0.0</v>
      </c>
      <c r="K3" s="57">
        <v>25.0</v>
      </c>
      <c r="L3" s="57">
        <f t="shared" ref="L3:L27" si="1">K3-K2</f>
        <v>25</v>
      </c>
      <c r="M3" s="75" t="s">
        <v>183</v>
      </c>
    </row>
    <row r="4" ht="15.75" customHeight="1">
      <c r="A4" s="50">
        <v>2.0</v>
      </c>
      <c r="B4" s="51">
        <v>0.0</v>
      </c>
      <c r="C4" s="51">
        <v>0.0</v>
      </c>
      <c r="D4" s="51">
        <v>3800.0</v>
      </c>
      <c r="E4" s="51">
        <v>0.0</v>
      </c>
      <c r="F4" s="51">
        <v>18000.0</v>
      </c>
      <c r="G4" s="51">
        <v>6200.0</v>
      </c>
      <c r="H4" s="52">
        <v>0.02361111111111111</v>
      </c>
      <c r="I4" s="53">
        <f t="shared" ref="I4:I27" si="2">ROUNDUP(2620.519149007*H4^(-0.1001302038)*H4,0)</f>
        <v>91</v>
      </c>
      <c r="J4" s="53">
        <v>5.0</v>
      </c>
      <c r="K4" s="53">
        <v>26.0</v>
      </c>
      <c r="L4" s="53">
        <f t="shared" si="1"/>
        <v>1</v>
      </c>
      <c r="M4" s="74" t="s">
        <v>184</v>
      </c>
    </row>
    <row r="5" ht="15.75" customHeight="1">
      <c r="A5" s="54">
        <v>3.0</v>
      </c>
      <c r="B5" s="55">
        <v>0.0</v>
      </c>
      <c r="C5" s="55">
        <v>0.0</v>
      </c>
      <c r="D5" s="55">
        <v>5800.0</v>
      </c>
      <c r="E5" s="55">
        <v>0.0</v>
      </c>
      <c r="F5" s="55">
        <v>22000.0</v>
      </c>
      <c r="G5" s="55">
        <v>16000.0</v>
      </c>
      <c r="H5" s="56">
        <v>0.06319444444444444</v>
      </c>
      <c r="I5" s="57">
        <f t="shared" si="2"/>
        <v>219</v>
      </c>
      <c r="J5" s="57">
        <v>10.0</v>
      </c>
      <c r="K5" s="57">
        <v>32.0</v>
      </c>
      <c r="L5" s="57">
        <f t="shared" si="1"/>
        <v>6</v>
      </c>
      <c r="M5" s="75" t="s">
        <v>185</v>
      </c>
    </row>
    <row r="6" ht="15.75" customHeight="1">
      <c r="A6" s="50">
        <v>4.0</v>
      </c>
      <c r="B6" s="51">
        <v>0.0</v>
      </c>
      <c r="C6" s="51">
        <v>0.0</v>
      </c>
      <c r="D6" s="51">
        <v>8600.0</v>
      </c>
      <c r="E6" s="51">
        <v>0.0</v>
      </c>
      <c r="F6" s="51">
        <v>26000.0</v>
      </c>
      <c r="G6" s="51">
        <v>20000.0</v>
      </c>
      <c r="H6" s="52">
        <v>0.09479166666666666</v>
      </c>
      <c r="I6" s="53">
        <f t="shared" si="2"/>
        <v>315</v>
      </c>
      <c r="J6" s="53">
        <v>30.0</v>
      </c>
      <c r="K6" s="53">
        <v>38.0</v>
      </c>
      <c r="L6" s="53">
        <f t="shared" si="1"/>
        <v>6</v>
      </c>
      <c r="M6" s="74" t="s">
        <v>186</v>
      </c>
    </row>
    <row r="7" ht="15.75" customHeight="1">
      <c r="A7" s="54">
        <v>5.0</v>
      </c>
      <c r="B7" s="55">
        <v>0.0</v>
      </c>
      <c r="C7" s="55">
        <v>0.0</v>
      </c>
      <c r="D7" s="55">
        <v>12000.0</v>
      </c>
      <c r="E7" s="55">
        <v>0.0</v>
      </c>
      <c r="F7" s="55">
        <v>32000.0</v>
      </c>
      <c r="G7" s="55">
        <v>28000.0</v>
      </c>
      <c r="H7" s="56">
        <v>0.121875</v>
      </c>
      <c r="I7" s="57">
        <f t="shared" si="2"/>
        <v>395</v>
      </c>
      <c r="J7" s="57">
        <v>50.0</v>
      </c>
      <c r="K7" s="57">
        <v>46.0</v>
      </c>
      <c r="L7" s="57">
        <f t="shared" si="1"/>
        <v>8</v>
      </c>
      <c r="M7" s="75" t="s">
        <v>187</v>
      </c>
    </row>
    <row r="8" ht="15.75" customHeight="1">
      <c r="A8" s="50">
        <v>6.0</v>
      </c>
      <c r="B8" s="51">
        <v>0.0</v>
      </c>
      <c r="C8" s="51">
        <v>0.0</v>
      </c>
      <c r="D8" s="51">
        <v>20000.0</v>
      </c>
      <c r="E8" s="51">
        <v>0.0</v>
      </c>
      <c r="F8" s="51">
        <v>36000.0</v>
      </c>
      <c r="G8" s="51">
        <v>36000.0</v>
      </c>
      <c r="H8" s="52">
        <v>0.1625</v>
      </c>
      <c r="I8" s="53">
        <f t="shared" si="2"/>
        <v>511</v>
      </c>
      <c r="J8" s="53">
        <v>100.0</v>
      </c>
      <c r="K8" s="53">
        <v>62.0</v>
      </c>
      <c r="L8" s="53">
        <f t="shared" si="1"/>
        <v>16</v>
      </c>
      <c r="M8" s="74" t="s">
        <v>188</v>
      </c>
    </row>
    <row r="9" ht="15.75" customHeight="1">
      <c r="A9" s="54">
        <v>7.0</v>
      </c>
      <c r="B9" s="55">
        <v>0.0</v>
      </c>
      <c r="C9" s="55">
        <v>0.0</v>
      </c>
      <c r="D9" s="55">
        <v>30000.0</v>
      </c>
      <c r="E9" s="55">
        <v>0.0</v>
      </c>
      <c r="F9" s="55">
        <v>38000.0</v>
      </c>
      <c r="G9" s="55">
        <v>50000.0</v>
      </c>
      <c r="H9" s="56">
        <v>0.19502314814814814</v>
      </c>
      <c r="I9" s="57">
        <f t="shared" si="2"/>
        <v>602</v>
      </c>
      <c r="J9" s="57">
        <v>300.0</v>
      </c>
      <c r="K9" s="57">
        <v>91.0</v>
      </c>
      <c r="L9" s="57">
        <f t="shared" si="1"/>
        <v>29</v>
      </c>
      <c r="M9" s="75" t="s">
        <v>189</v>
      </c>
    </row>
    <row r="10" ht="15.75" customHeight="1">
      <c r="A10" s="50">
        <v>8.0</v>
      </c>
      <c r="B10" s="51">
        <v>0.0</v>
      </c>
      <c r="C10" s="51">
        <v>0.0</v>
      </c>
      <c r="D10" s="51">
        <v>44000.0</v>
      </c>
      <c r="E10" s="51">
        <v>0.0</v>
      </c>
      <c r="F10" s="51">
        <v>52000.0</v>
      </c>
      <c r="G10" s="51">
        <v>72000.0</v>
      </c>
      <c r="H10" s="52">
        <v>0.2275462962962963</v>
      </c>
      <c r="I10" s="53">
        <f t="shared" si="2"/>
        <v>692</v>
      </c>
      <c r="J10" s="53">
        <v>500.0</v>
      </c>
      <c r="K10" s="53">
        <v>157.0</v>
      </c>
      <c r="L10" s="53">
        <f t="shared" si="1"/>
        <v>66</v>
      </c>
      <c r="M10" s="74" t="s">
        <v>190</v>
      </c>
    </row>
    <row r="11" ht="15.75" customHeight="1">
      <c r="A11" s="54">
        <v>9.0</v>
      </c>
      <c r="B11" s="55">
        <v>0.0</v>
      </c>
      <c r="C11" s="55">
        <v>0.0</v>
      </c>
      <c r="D11" s="55">
        <v>68000.0</v>
      </c>
      <c r="E11" s="55">
        <v>0.0</v>
      </c>
      <c r="F11" s="55">
        <v>76000.0</v>
      </c>
      <c r="G11" s="55">
        <v>100000.0</v>
      </c>
      <c r="H11" s="56">
        <v>0.23668981481481483</v>
      </c>
      <c r="I11" s="57">
        <f t="shared" si="2"/>
        <v>717</v>
      </c>
      <c r="J11" s="57">
        <v>700.0</v>
      </c>
      <c r="K11" s="57">
        <v>244.0</v>
      </c>
      <c r="L11" s="57">
        <f t="shared" si="1"/>
        <v>87</v>
      </c>
      <c r="M11" s="75" t="s">
        <v>191</v>
      </c>
    </row>
    <row r="12" ht="15.75" customHeight="1">
      <c r="A12" s="50">
        <v>10.0</v>
      </c>
      <c r="B12" s="51">
        <v>0.0</v>
      </c>
      <c r="C12" s="51">
        <v>0.0</v>
      </c>
      <c r="D12" s="51">
        <v>100000.0</v>
      </c>
      <c r="E12" s="51">
        <v>0.0</v>
      </c>
      <c r="F12" s="51">
        <v>100000.0</v>
      </c>
      <c r="G12" s="51">
        <v>140000.0</v>
      </c>
      <c r="H12" s="52">
        <v>0.24849537037037037</v>
      </c>
      <c r="I12" s="53">
        <f t="shared" si="2"/>
        <v>749</v>
      </c>
      <c r="J12" s="53">
        <v>900.0</v>
      </c>
      <c r="K12" s="53">
        <v>348.0</v>
      </c>
      <c r="L12" s="53">
        <f t="shared" si="1"/>
        <v>104</v>
      </c>
      <c r="M12" s="74" t="s">
        <v>192</v>
      </c>
    </row>
    <row r="13" ht="15.75" customHeight="1">
      <c r="A13" s="54">
        <v>11.0</v>
      </c>
      <c r="B13" s="55">
        <v>0.0</v>
      </c>
      <c r="C13" s="55">
        <v>0.0</v>
      </c>
      <c r="D13" s="55">
        <v>160000.0</v>
      </c>
      <c r="E13" s="55">
        <v>0.0</v>
      </c>
      <c r="F13" s="55">
        <v>140000.0</v>
      </c>
      <c r="G13" s="55">
        <v>240000.0</v>
      </c>
      <c r="H13" s="56">
        <v>0.269212962962963</v>
      </c>
      <c r="I13" s="57">
        <f t="shared" si="2"/>
        <v>805</v>
      </c>
      <c r="J13" s="57">
        <v>1000.0</v>
      </c>
      <c r="K13" s="57">
        <v>502.0</v>
      </c>
      <c r="L13" s="57">
        <f t="shared" si="1"/>
        <v>154</v>
      </c>
      <c r="M13" s="75" t="s">
        <v>193</v>
      </c>
    </row>
    <row r="14" ht="15.75" customHeight="1">
      <c r="A14" s="50">
        <v>12.0</v>
      </c>
      <c r="B14" s="51">
        <v>0.0</v>
      </c>
      <c r="C14" s="51">
        <v>0.0</v>
      </c>
      <c r="D14" s="51">
        <v>220000.0</v>
      </c>
      <c r="E14" s="51">
        <v>0.0</v>
      </c>
      <c r="F14" s="51">
        <v>240000.0</v>
      </c>
      <c r="G14" s="51">
        <v>360000.0</v>
      </c>
      <c r="H14" s="52">
        <v>0.34987268518518516</v>
      </c>
      <c r="I14" s="53">
        <f t="shared" si="2"/>
        <v>1019</v>
      </c>
      <c r="J14" s="53">
        <v>1100.0</v>
      </c>
      <c r="K14" s="53">
        <v>692.0</v>
      </c>
      <c r="L14" s="53">
        <f t="shared" si="1"/>
        <v>190</v>
      </c>
      <c r="M14" s="74" t="s">
        <v>194</v>
      </c>
    </row>
    <row r="15" ht="15.75" customHeight="1">
      <c r="A15" s="54">
        <v>13.0</v>
      </c>
      <c r="B15" s="55">
        <v>0.0</v>
      </c>
      <c r="C15" s="55">
        <v>0.0</v>
      </c>
      <c r="D15" s="55">
        <v>340000.0</v>
      </c>
      <c r="E15" s="55">
        <v>0.0</v>
      </c>
      <c r="F15" s="55">
        <v>380000.0</v>
      </c>
      <c r="G15" s="55">
        <v>500000.0</v>
      </c>
      <c r="H15" s="56">
        <v>0.4548611111111111</v>
      </c>
      <c r="I15" s="57">
        <f t="shared" si="2"/>
        <v>1290</v>
      </c>
      <c r="J15" s="57">
        <v>1100.0</v>
      </c>
      <c r="K15" s="57">
        <v>938.0</v>
      </c>
      <c r="L15" s="57">
        <f t="shared" si="1"/>
        <v>246</v>
      </c>
      <c r="M15" s="75" t="s">
        <v>195</v>
      </c>
    </row>
    <row r="16" ht="15.75" customHeight="1">
      <c r="A16" s="50">
        <v>14.0</v>
      </c>
      <c r="B16" s="51">
        <v>0.0</v>
      </c>
      <c r="C16" s="51">
        <v>0.0</v>
      </c>
      <c r="D16" s="51">
        <v>480000.0</v>
      </c>
      <c r="E16" s="51">
        <v>0.0</v>
      </c>
      <c r="F16" s="51">
        <v>600000.0</v>
      </c>
      <c r="G16" s="51">
        <v>720000.0</v>
      </c>
      <c r="H16" s="52">
        <v>0.5913194444444444</v>
      </c>
      <c r="I16" s="53">
        <f t="shared" si="2"/>
        <v>1634</v>
      </c>
      <c r="J16" s="53">
        <v>1100.0</v>
      </c>
      <c r="K16" s="53">
        <v>1237.0</v>
      </c>
      <c r="L16" s="53">
        <f t="shared" si="1"/>
        <v>299</v>
      </c>
      <c r="M16" s="74" t="s">
        <v>196</v>
      </c>
    </row>
    <row r="17" ht="15.75" customHeight="1">
      <c r="A17" s="54">
        <v>15.0</v>
      </c>
      <c r="B17" s="55">
        <v>0.0</v>
      </c>
      <c r="C17" s="55">
        <v>0.0</v>
      </c>
      <c r="D17" s="55">
        <v>740000.0</v>
      </c>
      <c r="E17" s="55">
        <v>0.0</v>
      </c>
      <c r="F17" s="55">
        <v>1000000.0</v>
      </c>
      <c r="G17" s="55">
        <v>960000.0</v>
      </c>
      <c r="H17" s="56">
        <v>0.8278935185185186</v>
      </c>
      <c r="I17" s="57">
        <f t="shared" si="2"/>
        <v>2211</v>
      </c>
      <c r="J17" s="57">
        <v>1200.0</v>
      </c>
      <c r="K17" s="57">
        <v>1679.0</v>
      </c>
      <c r="L17" s="57">
        <f t="shared" si="1"/>
        <v>442</v>
      </c>
      <c r="M17" s="75" t="s">
        <v>197</v>
      </c>
    </row>
    <row r="18" ht="15.75" customHeight="1">
      <c r="A18" s="50">
        <v>16.0</v>
      </c>
      <c r="B18" s="51">
        <v>0.0</v>
      </c>
      <c r="C18" s="51">
        <v>0.0</v>
      </c>
      <c r="D18" s="51">
        <v>1000000.0</v>
      </c>
      <c r="E18" s="51">
        <v>0.0</v>
      </c>
      <c r="F18" s="51">
        <v>2000000.0</v>
      </c>
      <c r="G18" s="51">
        <v>1200000.0</v>
      </c>
      <c r="H18" s="52">
        <v>1.1590277777777778</v>
      </c>
      <c r="I18" s="53">
        <f t="shared" si="2"/>
        <v>2993</v>
      </c>
      <c r="J18" s="53">
        <v>1200.0</v>
      </c>
      <c r="K18" s="53">
        <v>2344.0</v>
      </c>
      <c r="L18" s="53">
        <f t="shared" si="1"/>
        <v>665</v>
      </c>
      <c r="M18" s="74" t="s">
        <v>198</v>
      </c>
    </row>
    <row r="19" ht="15.75" customHeight="1">
      <c r="A19" s="54">
        <v>17.0</v>
      </c>
      <c r="B19" s="55">
        <v>0.0</v>
      </c>
      <c r="C19" s="55">
        <v>0.0</v>
      </c>
      <c r="D19" s="55">
        <v>1600000.0</v>
      </c>
      <c r="E19" s="55">
        <v>0.0</v>
      </c>
      <c r="F19" s="55">
        <v>3400000.0</v>
      </c>
      <c r="G19" s="55">
        <v>2000000.0</v>
      </c>
      <c r="H19" s="56">
        <v>1.6225694444444445</v>
      </c>
      <c r="I19" s="57">
        <f t="shared" si="2"/>
        <v>4051</v>
      </c>
      <c r="J19" s="57">
        <v>1200.0</v>
      </c>
      <c r="K19" s="57">
        <v>3228.0</v>
      </c>
      <c r="L19" s="57">
        <f t="shared" si="1"/>
        <v>884</v>
      </c>
      <c r="M19" s="75" t="s">
        <v>199</v>
      </c>
    </row>
    <row r="20" ht="15.75" customHeight="1">
      <c r="A20" s="50">
        <v>18.0</v>
      </c>
      <c r="B20" s="51">
        <v>0.0</v>
      </c>
      <c r="C20" s="51">
        <v>0.0</v>
      </c>
      <c r="D20" s="51">
        <v>2600000.0</v>
      </c>
      <c r="E20" s="51">
        <v>0.0</v>
      </c>
      <c r="F20" s="51">
        <v>6200000.0</v>
      </c>
      <c r="G20" s="51">
        <v>3800000.0</v>
      </c>
      <c r="H20" s="52">
        <v>2.2741319444444446</v>
      </c>
      <c r="I20" s="53">
        <f t="shared" si="2"/>
        <v>5489</v>
      </c>
      <c r="J20" s="53">
        <v>1200.0</v>
      </c>
      <c r="K20" s="53">
        <v>4370.0</v>
      </c>
      <c r="L20" s="53">
        <f t="shared" si="1"/>
        <v>1142</v>
      </c>
      <c r="M20" s="74" t="s">
        <v>200</v>
      </c>
    </row>
    <row r="21" ht="15.75" customHeight="1">
      <c r="A21" s="54">
        <v>19.0</v>
      </c>
      <c r="B21" s="55">
        <v>0.0</v>
      </c>
      <c r="C21" s="55">
        <v>0.0</v>
      </c>
      <c r="D21" s="55">
        <v>3400000.0</v>
      </c>
      <c r="E21" s="55">
        <v>0.0</v>
      </c>
      <c r="F21" s="55">
        <v>1.2E7</v>
      </c>
      <c r="G21" s="55">
        <v>6800000.0</v>
      </c>
      <c r="H21" s="56">
        <v>3.1800925925925925</v>
      </c>
      <c r="I21" s="57">
        <f t="shared" si="2"/>
        <v>7422</v>
      </c>
      <c r="J21" s="57">
        <v>1200.0</v>
      </c>
      <c r="K21" s="57">
        <v>6207.0</v>
      </c>
      <c r="L21" s="57">
        <f t="shared" si="1"/>
        <v>1837</v>
      </c>
      <c r="M21" s="75" t="s">
        <v>201</v>
      </c>
    </row>
    <row r="22" ht="15.75" customHeight="1">
      <c r="A22" s="50">
        <v>20.0</v>
      </c>
      <c r="B22" s="51">
        <v>0.0</v>
      </c>
      <c r="C22" s="51">
        <v>0.0</v>
      </c>
      <c r="D22" s="51">
        <v>4800000.0</v>
      </c>
      <c r="E22" s="51">
        <v>0.0</v>
      </c>
      <c r="F22" s="51">
        <v>1.8E7</v>
      </c>
      <c r="G22" s="51">
        <v>1.2E7</v>
      </c>
      <c r="H22" s="52">
        <v>4.452199074074074</v>
      </c>
      <c r="I22" s="53">
        <f t="shared" si="2"/>
        <v>10047</v>
      </c>
      <c r="J22" s="53">
        <v>1300.0</v>
      </c>
      <c r="K22" s="53">
        <v>8453.0</v>
      </c>
      <c r="L22" s="53">
        <f t="shared" si="1"/>
        <v>2246</v>
      </c>
      <c r="M22" s="74" t="s">
        <v>202</v>
      </c>
    </row>
    <row r="23" ht="15.75" customHeight="1">
      <c r="A23" s="54">
        <v>21.0</v>
      </c>
      <c r="B23" s="55">
        <v>0.0</v>
      </c>
      <c r="C23" s="55">
        <v>0.0</v>
      </c>
      <c r="D23" s="55">
        <v>6600000.0</v>
      </c>
      <c r="E23" s="55">
        <v>0.0</v>
      </c>
      <c r="F23" s="55">
        <v>2.8E7</v>
      </c>
      <c r="G23" s="55">
        <v>1.4E7</v>
      </c>
      <c r="H23" s="56">
        <v>5.787731481481481</v>
      </c>
      <c r="I23" s="57">
        <f t="shared" si="2"/>
        <v>12722</v>
      </c>
      <c r="J23" s="57">
        <v>1300.0</v>
      </c>
      <c r="K23" s="57">
        <v>11585.0</v>
      </c>
      <c r="L23" s="57">
        <f t="shared" si="1"/>
        <v>3132</v>
      </c>
      <c r="M23" s="75" t="s">
        <v>203</v>
      </c>
    </row>
    <row r="24" ht="15.75" customHeight="1">
      <c r="A24" s="50">
        <v>22.0</v>
      </c>
      <c r="B24" s="51">
        <v>0.0</v>
      </c>
      <c r="C24" s="51">
        <v>0.0</v>
      </c>
      <c r="D24" s="51">
        <v>8400000.0</v>
      </c>
      <c r="E24" s="51">
        <v>0.0</v>
      </c>
      <c r="F24" s="51">
        <v>4.2E7</v>
      </c>
      <c r="G24" s="51">
        <v>1.8E7</v>
      </c>
      <c r="H24" s="52">
        <v>7.524074074074074</v>
      </c>
      <c r="I24" s="53">
        <f t="shared" si="2"/>
        <v>16110</v>
      </c>
      <c r="J24" s="53">
        <v>1300.0</v>
      </c>
      <c r="K24" s="53">
        <v>15834.0</v>
      </c>
      <c r="L24" s="53">
        <f t="shared" si="1"/>
        <v>4249</v>
      </c>
      <c r="M24" s="74" t="s">
        <v>204</v>
      </c>
    </row>
    <row r="25" ht="15.75" customHeight="1">
      <c r="A25" s="54">
        <v>23.0</v>
      </c>
      <c r="B25" s="55">
        <v>0.0</v>
      </c>
      <c r="C25" s="55">
        <v>0.0</v>
      </c>
      <c r="D25" s="55">
        <v>1.2E7</v>
      </c>
      <c r="E25" s="55">
        <v>0.0</v>
      </c>
      <c r="F25" s="55">
        <v>5.6E7</v>
      </c>
      <c r="G25" s="55">
        <v>2.2E7</v>
      </c>
      <c r="H25" s="56">
        <v>9.78136574074074</v>
      </c>
      <c r="I25" s="57">
        <f t="shared" si="2"/>
        <v>20400</v>
      </c>
      <c r="J25" s="57">
        <v>1300.0</v>
      </c>
      <c r="K25" s="57">
        <v>20829.0</v>
      </c>
      <c r="L25" s="57">
        <f t="shared" si="1"/>
        <v>4995</v>
      </c>
      <c r="M25" s="75" t="s">
        <v>205</v>
      </c>
    </row>
    <row r="26" ht="15.75" customHeight="1">
      <c r="A26" s="50">
        <v>24.0</v>
      </c>
      <c r="B26" s="51">
        <v>0.0</v>
      </c>
      <c r="C26" s="51">
        <v>0.0</v>
      </c>
      <c r="D26" s="51">
        <v>1.2E7</v>
      </c>
      <c r="E26" s="51">
        <v>0.0</v>
      </c>
      <c r="F26" s="51">
        <v>7.2E7</v>
      </c>
      <c r="G26" s="51">
        <v>2.4E7</v>
      </c>
      <c r="H26" s="52">
        <v>13.69386574074074</v>
      </c>
      <c r="I26" s="53">
        <f t="shared" si="2"/>
        <v>27613</v>
      </c>
      <c r="J26" s="53">
        <v>1500.0</v>
      </c>
      <c r="K26" s="53">
        <v>28593.0</v>
      </c>
      <c r="L26" s="53">
        <f t="shared" si="1"/>
        <v>7764</v>
      </c>
      <c r="M26" s="74" t="s">
        <v>206</v>
      </c>
    </row>
    <row r="27" ht="15.75" customHeight="1">
      <c r="A27" s="54">
        <v>25.0</v>
      </c>
      <c r="B27" s="55">
        <v>0.0</v>
      </c>
      <c r="C27" s="55">
        <v>0.0</v>
      </c>
      <c r="D27" s="55">
        <v>1.4E7</v>
      </c>
      <c r="E27" s="55">
        <v>0.0</v>
      </c>
      <c r="F27" s="55">
        <v>9.0E7</v>
      </c>
      <c r="G27" s="55">
        <v>2.8E7</v>
      </c>
      <c r="H27" s="56">
        <v>19.171296296296298</v>
      </c>
      <c r="I27" s="57">
        <f t="shared" si="2"/>
        <v>37378</v>
      </c>
      <c r="J27" s="57">
        <v>1500.0</v>
      </c>
      <c r="K27" s="57">
        <v>38557.0</v>
      </c>
      <c r="L27" s="57">
        <f t="shared" si="1"/>
        <v>9964</v>
      </c>
      <c r="M27" s="75" t="s">
        <v>207</v>
      </c>
    </row>
    <row r="28" ht="15.75" customHeight="1">
      <c r="A28" s="27" t="s">
        <v>65</v>
      </c>
      <c r="B28" s="58">
        <f t="shared" ref="B28:J28" si="3">SUM(B2:B27)</f>
        <v>0</v>
      </c>
      <c r="C28" s="58">
        <f t="shared" si="3"/>
        <v>0</v>
      </c>
      <c r="D28" s="58">
        <f t="shared" si="3"/>
        <v>68634800</v>
      </c>
      <c r="E28" s="58">
        <f t="shared" si="3"/>
        <v>0</v>
      </c>
      <c r="F28" s="58">
        <f t="shared" si="3"/>
        <v>332363800</v>
      </c>
      <c r="G28" s="58">
        <f t="shared" si="3"/>
        <v>135048200</v>
      </c>
      <c r="H28" s="59">
        <f t="shared" si="3"/>
        <v>72.51324074</v>
      </c>
      <c r="I28" s="58">
        <f t="shared" si="3"/>
        <v>155475</v>
      </c>
      <c r="J28" s="58">
        <f t="shared" si="3"/>
        <v>21095</v>
      </c>
      <c r="K28" s="27"/>
      <c r="L28" s="27"/>
      <c r="M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1.38"/>
    <col customWidth="1" hidden="1" min="3" max="4" width="11.38"/>
    <col customWidth="1" min="5" max="5" width="11.38"/>
    <col customWidth="1" hidden="1" min="6" max="6" width="11.38"/>
    <col customWidth="1" min="7" max="11" width="11.38"/>
    <col customWidth="1" min="12" max="12" width="1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208</v>
      </c>
      <c r="I1" s="2" t="s">
        <v>209</v>
      </c>
      <c r="J1" s="1" t="s">
        <v>13</v>
      </c>
      <c r="K1" s="1" t="s">
        <v>14</v>
      </c>
      <c r="L1" s="1" t="s">
        <v>16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  <c r="L2" s="50"/>
    </row>
    <row r="3" ht="15.75" customHeight="1">
      <c r="A3" s="54">
        <v>1.0</v>
      </c>
      <c r="B3" s="55">
        <v>28000.0</v>
      </c>
      <c r="C3" s="55">
        <v>0.0</v>
      </c>
      <c r="D3" s="55">
        <v>0.0</v>
      </c>
      <c r="E3" s="55">
        <v>6200.0</v>
      </c>
      <c r="F3" s="55">
        <v>0.0</v>
      </c>
      <c r="G3" s="55">
        <v>6000.0</v>
      </c>
      <c r="H3" s="56">
        <v>0.0</v>
      </c>
      <c r="I3" s="57">
        <v>0.0</v>
      </c>
      <c r="J3" s="57">
        <v>26.0</v>
      </c>
      <c r="K3" s="57">
        <f t="shared" ref="K3:K27" si="1">J3-J2</f>
        <v>26</v>
      </c>
      <c r="L3" s="75" t="s">
        <v>183</v>
      </c>
    </row>
    <row r="4" ht="15.75" customHeight="1">
      <c r="A4" s="50">
        <v>2.0</v>
      </c>
      <c r="B4" s="51">
        <v>34000.0</v>
      </c>
      <c r="C4" s="51">
        <v>0.0</v>
      </c>
      <c r="D4" s="51">
        <v>0.0</v>
      </c>
      <c r="E4" s="51">
        <v>7600.0</v>
      </c>
      <c r="F4" s="51">
        <v>0.0</v>
      </c>
      <c r="G4" s="51">
        <v>16000.0</v>
      </c>
      <c r="H4" s="52">
        <v>0.02361111111111111</v>
      </c>
      <c r="I4" s="53">
        <f t="shared" ref="I4:I27" si="2">ROUNDUP(2620.519149007*H4^(-0.1001302038)*H4,0)</f>
        <v>91</v>
      </c>
      <c r="J4" s="53">
        <v>28.0</v>
      </c>
      <c r="K4" s="53">
        <f t="shared" si="1"/>
        <v>2</v>
      </c>
      <c r="L4" s="74" t="s">
        <v>184</v>
      </c>
    </row>
    <row r="5" ht="15.75" customHeight="1">
      <c r="A5" s="54">
        <v>3.0</v>
      </c>
      <c r="B5" s="55">
        <v>38000.0</v>
      </c>
      <c r="C5" s="55">
        <v>0.0</v>
      </c>
      <c r="D5" s="55">
        <v>0.0</v>
      </c>
      <c r="E5" s="55">
        <v>8400.0</v>
      </c>
      <c r="F5" s="55">
        <v>0.0</v>
      </c>
      <c r="G5" s="55">
        <v>20000.0</v>
      </c>
      <c r="H5" s="56">
        <v>0.06319444444444444</v>
      </c>
      <c r="I5" s="57">
        <f t="shared" si="2"/>
        <v>219</v>
      </c>
      <c r="J5" s="57">
        <v>31.0</v>
      </c>
      <c r="K5" s="57">
        <f t="shared" si="1"/>
        <v>3</v>
      </c>
      <c r="L5" s="75" t="s">
        <v>185</v>
      </c>
    </row>
    <row r="6" ht="15.75" customHeight="1">
      <c r="A6" s="50">
        <v>4.0</v>
      </c>
      <c r="B6" s="51">
        <v>48000.0</v>
      </c>
      <c r="C6" s="51">
        <v>0.0</v>
      </c>
      <c r="D6" s="51">
        <v>0.0</v>
      </c>
      <c r="E6" s="51">
        <v>10000.0</v>
      </c>
      <c r="F6" s="51">
        <v>0.0</v>
      </c>
      <c r="G6" s="51">
        <v>28000.0</v>
      </c>
      <c r="H6" s="52">
        <v>0.09479166666666666</v>
      </c>
      <c r="I6" s="53">
        <f t="shared" si="2"/>
        <v>315</v>
      </c>
      <c r="J6" s="53">
        <v>37.0</v>
      </c>
      <c r="K6" s="53">
        <f t="shared" si="1"/>
        <v>6</v>
      </c>
      <c r="L6" s="74" t="s">
        <v>186</v>
      </c>
    </row>
    <row r="7" ht="15.75" customHeight="1">
      <c r="A7" s="54">
        <v>5.0</v>
      </c>
      <c r="B7" s="55">
        <v>54000.0</v>
      </c>
      <c r="C7" s="55">
        <v>0.0</v>
      </c>
      <c r="D7" s="55">
        <v>0.0</v>
      </c>
      <c r="E7" s="55">
        <v>12000.0</v>
      </c>
      <c r="F7" s="55">
        <v>0.0</v>
      </c>
      <c r="G7" s="55">
        <v>36000.0</v>
      </c>
      <c r="H7" s="56">
        <v>0.11377314814814815</v>
      </c>
      <c r="I7" s="57">
        <f t="shared" si="2"/>
        <v>371</v>
      </c>
      <c r="J7" s="57">
        <v>46.0</v>
      </c>
      <c r="K7" s="57">
        <f t="shared" si="1"/>
        <v>9</v>
      </c>
      <c r="L7" s="75" t="s">
        <v>187</v>
      </c>
    </row>
    <row r="8" ht="15.75" customHeight="1">
      <c r="A8" s="50">
        <v>6.0</v>
      </c>
      <c r="B8" s="51">
        <v>62000.0</v>
      </c>
      <c r="C8" s="51">
        <v>0.0</v>
      </c>
      <c r="D8" s="51">
        <v>0.0</v>
      </c>
      <c r="E8" s="51">
        <v>14000.0</v>
      </c>
      <c r="F8" s="51">
        <v>0.0</v>
      </c>
      <c r="G8" s="51">
        <v>50000.0</v>
      </c>
      <c r="H8" s="52">
        <v>0.121875</v>
      </c>
      <c r="I8" s="53">
        <f t="shared" si="2"/>
        <v>395</v>
      </c>
      <c r="J8" s="53">
        <v>66.0</v>
      </c>
      <c r="K8" s="53">
        <f t="shared" si="1"/>
        <v>20</v>
      </c>
      <c r="L8" s="74" t="s">
        <v>188</v>
      </c>
    </row>
    <row r="9" ht="15.75" customHeight="1">
      <c r="A9" s="54">
        <v>7.0</v>
      </c>
      <c r="B9" s="55">
        <v>88000.0</v>
      </c>
      <c r="C9" s="55">
        <v>0.0</v>
      </c>
      <c r="D9" s="55">
        <v>0.0</v>
      </c>
      <c r="E9" s="55">
        <v>20000.0</v>
      </c>
      <c r="F9" s="55">
        <v>0.0</v>
      </c>
      <c r="G9" s="55">
        <v>70000.0</v>
      </c>
      <c r="H9" s="56">
        <v>0.13703703703703704</v>
      </c>
      <c r="I9" s="57">
        <f t="shared" si="2"/>
        <v>439</v>
      </c>
      <c r="J9" s="57">
        <v>99.0</v>
      </c>
      <c r="K9" s="57">
        <f t="shared" si="1"/>
        <v>33</v>
      </c>
      <c r="L9" s="75" t="s">
        <v>189</v>
      </c>
    </row>
    <row r="10" ht="15.75" customHeight="1">
      <c r="A10" s="50">
        <v>8.0</v>
      </c>
      <c r="B10" s="51">
        <v>120000.0</v>
      </c>
      <c r="C10" s="51">
        <v>0.0</v>
      </c>
      <c r="D10" s="51">
        <v>0.0</v>
      </c>
      <c r="E10" s="51">
        <v>28000.0</v>
      </c>
      <c r="F10" s="51">
        <v>0.0</v>
      </c>
      <c r="G10" s="51">
        <v>100000.0</v>
      </c>
      <c r="H10" s="52">
        <v>0.19502314814814814</v>
      </c>
      <c r="I10" s="53">
        <f t="shared" si="2"/>
        <v>602</v>
      </c>
      <c r="J10" s="53">
        <v>166.0</v>
      </c>
      <c r="K10" s="53">
        <f t="shared" si="1"/>
        <v>67</v>
      </c>
      <c r="L10" s="74" t="s">
        <v>190</v>
      </c>
    </row>
    <row r="11" ht="15.75" customHeight="1">
      <c r="A11" s="54">
        <v>9.0</v>
      </c>
      <c r="B11" s="55">
        <v>180000.0</v>
      </c>
      <c r="C11" s="55">
        <v>0.0</v>
      </c>
      <c r="D11" s="55">
        <v>0.0</v>
      </c>
      <c r="E11" s="55">
        <v>38000.0</v>
      </c>
      <c r="F11" s="55">
        <v>0.0</v>
      </c>
      <c r="G11" s="55">
        <v>120000.0</v>
      </c>
      <c r="H11" s="56">
        <v>0.18206018518518519</v>
      </c>
      <c r="I11" s="57">
        <f t="shared" si="2"/>
        <v>566</v>
      </c>
      <c r="J11" s="57">
        <v>269.0</v>
      </c>
      <c r="K11" s="57">
        <f t="shared" si="1"/>
        <v>103</v>
      </c>
      <c r="L11" s="75" t="s">
        <v>191</v>
      </c>
    </row>
    <row r="12" ht="15.75" customHeight="1">
      <c r="A12" s="50">
        <v>10.0</v>
      </c>
      <c r="B12" s="51">
        <v>240000.0</v>
      </c>
      <c r="C12" s="51">
        <v>0.0</v>
      </c>
      <c r="D12" s="51">
        <v>0.0</v>
      </c>
      <c r="E12" s="51">
        <v>54000.0</v>
      </c>
      <c r="F12" s="51">
        <v>0.0</v>
      </c>
      <c r="G12" s="51">
        <v>220000.0</v>
      </c>
      <c r="H12" s="52">
        <v>0.17743055555555556</v>
      </c>
      <c r="I12" s="53">
        <f t="shared" si="2"/>
        <v>553</v>
      </c>
      <c r="J12" s="53">
        <v>384.0</v>
      </c>
      <c r="K12" s="53">
        <f t="shared" si="1"/>
        <v>115</v>
      </c>
      <c r="L12" s="74" t="s">
        <v>192</v>
      </c>
    </row>
    <row r="13" ht="15.75" customHeight="1">
      <c r="A13" s="54">
        <v>11.0</v>
      </c>
      <c r="B13" s="55">
        <v>400000.0</v>
      </c>
      <c r="C13" s="55">
        <v>0.0</v>
      </c>
      <c r="D13" s="55">
        <v>0.0</v>
      </c>
      <c r="E13" s="55">
        <v>94000.0</v>
      </c>
      <c r="F13" s="55">
        <v>0.0</v>
      </c>
      <c r="G13" s="55">
        <v>320000.0</v>
      </c>
      <c r="H13" s="56">
        <v>0.19224537037037037</v>
      </c>
      <c r="I13" s="57">
        <f t="shared" si="2"/>
        <v>595</v>
      </c>
      <c r="J13" s="57">
        <v>556.0</v>
      </c>
      <c r="K13" s="57">
        <f t="shared" si="1"/>
        <v>172</v>
      </c>
      <c r="L13" s="75" t="s">
        <v>193</v>
      </c>
    </row>
    <row r="14" ht="15.75" customHeight="1">
      <c r="A14" s="50">
        <v>12.0</v>
      </c>
      <c r="B14" s="51">
        <v>680000.0</v>
      </c>
      <c r="C14" s="51">
        <v>0.0</v>
      </c>
      <c r="D14" s="51">
        <v>0.0</v>
      </c>
      <c r="E14" s="51">
        <v>140000.0</v>
      </c>
      <c r="F14" s="51">
        <v>0.0</v>
      </c>
      <c r="G14" s="51">
        <v>420000.0</v>
      </c>
      <c r="H14" s="52">
        <v>0.2</v>
      </c>
      <c r="I14" s="53">
        <f t="shared" si="2"/>
        <v>616</v>
      </c>
      <c r="J14" s="53">
        <v>757.0</v>
      </c>
      <c r="K14" s="53">
        <f t="shared" si="1"/>
        <v>201</v>
      </c>
      <c r="L14" s="74" t="s">
        <v>194</v>
      </c>
    </row>
    <row r="15" ht="15.75" customHeight="1">
      <c r="A15" s="54">
        <v>13.0</v>
      </c>
      <c r="B15" s="55">
        <v>1000000.0</v>
      </c>
      <c r="C15" s="55">
        <v>0.0</v>
      </c>
      <c r="D15" s="55">
        <v>0.0</v>
      </c>
      <c r="E15" s="55">
        <v>240000.0</v>
      </c>
      <c r="F15" s="55">
        <v>0.0</v>
      </c>
      <c r="G15" s="55">
        <v>620000.0</v>
      </c>
      <c r="H15" s="56">
        <v>0.2599537037037037</v>
      </c>
      <c r="I15" s="57">
        <f t="shared" si="2"/>
        <v>780</v>
      </c>
      <c r="J15" s="57">
        <v>1027.0</v>
      </c>
      <c r="K15" s="57">
        <f t="shared" si="1"/>
        <v>270</v>
      </c>
      <c r="L15" s="75" t="s">
        <v>195</v>
      </c>
    </row>
    <row r="16" ht="15.75" customHeight="1">
      <c r="A16" s="50">
        <v>14.0</v>
      </c>
      <c r="B16" s="51">
        <v>1800000.0</v>
      </c>
      <c r="C16" s="51">
        <v>0.0</v>
      </c>
      <c r="D16" s="51">
        <v>0.0</v>
      </c>
      <c r="E16" s="51">
        <v>400000.0</v>
      </c>
      <c r="F16" s="51">
        <v>0.0</v>
      </c>
      <c r="G16" s="51">
        <v>840000.0</v>
      </c>
      <c r="H16" s="52">
        <v>0.33796296296296297</v>
      </c>
      <c r="I16" s="53">
        <f t="shared" si="2"/>
        <v>988</v>
      </c>
      <c r="J16" s="53">
        <v>1404.0</v>
      </c>
      <c r="K16" s="53">
        <f t="shared" si="1"/>
        <v>377</v>
      </c>
      <c r="L16" s="74" t="s">
        <v>196</v>
      </c>
    </row>
    <row r="17" ht="15.75" customHeight="1">
      <c r="A17" s="54">
        <v>15.0</v>
      </c>
      <c r="B17" s="55">
        <v>3200000.0</v>
      </c>
      <c r="C17" s="55">
        <v>0.0</v>
      </c>
      <c r="D17" s="55">
        <v>0.0</v>
      </c>
      <c r="E17" s="55">
        <v>760000.0</v>
      </c>
      <c r="F17" s="55">
        <v>0.0</v>
      </c>
      <c r="G17" s="55">
        <v>1200000.0</v>
      </c>
      <c r="H17" s="56">
        <v>0.47303240740740743</v>
      </c>
      <c r="I17" s="57">
        <f t="shared" si="2"/>
        <v>1337</v>
      </c>
      <c r="J17" s="57">
        <v>1903.0</v>
      </c>
      <c r="K17" s="57">
        <f t="shared" si="1"/>
        <v>499</v>
      </c>
      <c r="L17" s="75" t="s">
        <v>197</v>
      </c>
    </row>
    <row r="18" ht="15.75" customHeight="1">
      <c r="A18" s="50">
        <v>16.0</v>
      </c>
      <c r="B18" s="51">
        <v>5800000.0</v>
      </c>
      <c r="C18" s="51">
        <v>0.0</v>
      </c>
      <c r="D18" s="51">
        <v>0.0</v>
      </c>
      <c r="E18" s="51">
        <v>1400000.0</v>
      </c>
      <c r="F18" s="51">
        <v>0.0</v>
      </c>
      <c r="G18" s="51">
        <v>1800000.0</v>
      </c>
      <c r="H18" s="52">
        <v>0.6622685185185185</v>
      </c>
      <c r="I18" s="53">
        <f t="shared" si="2"/>
        <v>1809</v>
      </c>
      <c r="J18" s="53">
        <v>2566.0</v>
      </c>
      <c r="K18" s="53">
        <f t="shared" si="1"/>
        <v>663</v>
      </c>
      <c r="L18" s="74" t="s">
        <v>198</v>
      </c>
    </row>
    <row r="19" ht="15.75" customHeight="1">
      <c r="A19" s="54">
        <v>17.0</v>
      </c>
      <c r="B19" s="55">
        <v>1.0E7</v>
      </c>
      <c r="C19" s="55">
        <v>0.0</v>
      </c>
      <c r="D19" s="55">
        <v>0.0</v>
      </c>
      <c r="E19" s="55">
        <v>2400000.0</v>
      </c>
      <c r="F19" s="55">
        <v>0.0</v>
      </c>
      <c r="G19" s="55">
        <v>3200000.0</v>
      </c>
      <c r="H19" s="56">
        <v>0.9271990740740741</v>
      </c>
      <c r="I19" s="57">
        <f t="shared" si="2"/>
        <v>2449</v>
      </c>
      <c r="J19" s="57">
        <v>3540.0</v>
      </c>
      <c r="K19" s="57">
        <f t="shared" si="1"/>
        <v>974</v>
      </c>
      <c r="L19" s="75" t="s">
        <v>199</v>
      </c>
    </row>
    <row r="20" ht="15.75" customHeight="1">
      <c r="A20" s="50">
        <v>18.0</v>
      </c>
      <c r="B20" s="51">
        <v>1.8E7</v>
      </c>
      <c r="C20" s="51">
        <v>0.0</v>
      </c>
      <c r="D20" s="51">
        <v>0.0</v>
      </c>
      <c r="E20" s="51">
        <v>3800000.0</v>
      </c>
      <c r="F20" s="51">
        <v>0.0</v>
      </c>
      <c r="G20" s="51">
        <v>5600000.0</v>
      </c>
      <c r="H20" s="52">
        <v>1.2980324074074074</v>
      </c>
      <c r="I20" s="53">
        <f t="shared" si="2"/>
        <v>3314</v>
      </c>
      <c r="J20" s="53">
        <v>4866.0</v>
      </c>
      <c r="K20" s="53">
        <f t="shared" si="1"/>
        <v>1326</v>
      </c>
      <c r="L20" s="74" t="s">
        <v>200</v>
      </c>
    </row>
    <row r="21" ht="15.75" customHeight="1">
      <c r="A21" s="54">
        <v>19.0</v>
      </c>
      <c r="B21" s="55">
        <v>3.0E7</v>
      </c>
      <c r="C21" s="55">
        <v>0.0</v>
      </c>
      <c r="D21" s="55">
        <v>0.0</v>
      </c>
      <c r="E21" s="55">
        <v>6800000.0</v>
      </c>
      <c r="F21" s="55">
        <v>0.0</v>
      </c>
      <c r="G21" s="55">
        <v>9200000.0</v>
      </c>
      <c r="H21" s="56">
        <v>1.8172453703703704</v>
      </c>
      <c r="I21" s="57">
        <f t="shared" si="2"/>
        <v>4486</v>
      </c>
      <c r="J21" s="57">
        <v>6788.0</v>
      </c>
      <c r="K21" s="57">
        <f t="shared" si="1"/>
        <v>1922</v>
      </c>
      <c r="L21" s="75" t="s">
        <v>201</v>
      </c>
    </row>
    <row r="22" ht="15.75" customHeight="1">
      <c r="A22" s="50">
        <v>20.0</v>
      </c>
      <c r="B22" s="51">
        <v>5.0E7</v>
      </c>
      <c r="C22" s="51">
        <v>0.0</v>
      </c>
      <c r="D22" s="51">
        <v>0.0</v>
      </c>
      <c r="E22" s="51">
        <v>1.2E7</v>
      </c>
      <c r="F22" s="51">
        <v>0.0</v>
      </c>
      <c r="G22" s="51">
        <v>1.2E7</v>
      </c>
      <c r="H22" s="52">
        <v>2.5440972222222222</v>
      </c>
      <c r="I22" s="53">
        <f t="shared" si="2"/>
        <v>6072</v>
      </c>
      <c r="J22" s="53">
        <v>9646.0</v>
      </c>
      <c r="K22" s="53">
        <f t="shared" si="1"/>
        <v>2858</v>
      </c>
      <c r="L22" s="74" t="s">
        <v>202</v>
      </c>
    </row>
    <row r="23" ht="15.75" customHeight="1">
      <c r="A23" s="54">
        <v>21.0</v>
      </c>
      <c r="B23" s="55">
        <v>7.4E7</v>
      </c>
      <c r="C23" s="55">
        <v>0.0</v>
      </c>
      <c r="D23" s="55">
        <v>0.0</v>
      </c>
      <c r="E23" s="55">
        <v>1.6E7</v>
      </c>
      <c r="F23" s="55">
        <v>0.0</v>
      </c>
      <c r="G23" s="55">
        <v>1.2E7</v>
      </c>
      <c r="H23" s="56">
        <v>3.3072916666666665</v>
      </c>
      <c r="I23" s="57">
        <f t="shared" si="2"/>
        <v>7689</v>
      </c>
      <c r="J23" s="57">
        <v>12922.0</v>
      </c>
      <c r="K23" s="57">
        <f t="shared" si="1"/>
        <v>3276</v>
      </c>
      <c r="L23" s="75" t="s">
        <v>203</v>
      </c>
    </row>
    <row r="24" ht="15.75" customHeight="1">
      <c r="A24" s="50">
        <v>22.0</v>
      </c>
      <c r="B24" s="51">
        <v>9.8E7</v>
      </c>
      <c r="C24" s="51">
        <v>0.0</v>
      </c>
      <c r="D24" s="51">
        <v>0.0</v>
      </c>
      <c r="E24" s="51">
        <v>2.2E7</v>
      </c>
      <c r="F24" s="51">
        <v>0.0</v>
      </c>
      <c r="G24" s="51">
        <v>1.8E7</v>
      </c>
      <c r="H24" s="52">
        <v>4.299537037037037</v>
      </c>
      <c r="I24" s="53">
        <f t="shared" si="2"/>
        <v>9737</v>
      </c>
      <c r="J24" s="53">
        <v>17315.0</v>
      </c>
      <c r="K24" s="53">
        <f t="shared" si="1"/>
        <v>4393</v>
      </c>
      <c r="L24" s="74" t="s">
        <v>204</v>
      </c>
    </row>
    <row r="25" ht="15.75" customHeight="1">
      <c r="A25" s="54">
        <v>23.0</v>
      </c>
      <c r="B25" s="55">
        <v>1.4E8</v>
      </c>
      <c r="C25" s="55">
        <v>0.0</v>
      </c>
      <c r="D25" s="55">
        <v>0.0</v>
      </c>
      <c r="E25" s="55">
        <v>2.8E7</v>
      </c>
      <c r="F25" s="55">
        <v>0.0</v>
      </c>
      <c r="G25" s="55">
        <v>2.0E7</v>
      </c>
      <c r="H25" s="56">
        <v>5.589351851851852</v>
      </c>
      <c r="I25" s="57">
        <f t="shared" si="2"/>
        <v>12329</v>
      </c>
      <c r="J25" s="57">
        <v>23573.0</v>
      </c>
      <c r="K25" s="57">
        <f t="shared" si="1"/>
        <v>6258</v>
      </c>
      <c r="L25" s="75" t="s">
        <v>205</v>
      </c>
    </row>
    <row r="26" ht="15.75" customHeight="1">
      <c r="A26" s="50">
        <v>24.0</v>
      </c>
      <c r="B26" s="51">
        <v>1.4E8</v>
      </c>
      <c r="C26" s="51">
        <v>0.0</v>
      </c>
      <c r="D26" s="51">
        <v>0.0</v>
      </c>
      <c r="E26" s="51">
        <v>3.4E7</v>
      </c>
      <c r="F26" s="51">
        <v>0.0</v>
      </c>
      <c r="G26" s="51">
        <v>2.4E7</v>
      </c>
      <c r="H26" s="52">
        <v>7.825115740740741</v>
      </c>
      <c r="I26" s="53">
        <f t="shared" si="2"/>
        <v>16689</v>
      </c>
      <c r="J26" s="53">
        <v>31836.0</v>
      </c>
      <c r="K26" s="53">
        <f t="shared" si="1"/>
        <v>8263</v>
      </c>
      <c r="L26" s="74" t="s">
        <v>206</v>
      </c>
    </row>
    <row r="27" ht="15.75" customHeight="1">
      <c r="A27" s="54">
        <v>25.0</v>
      </c>
      <c r="B27" s="55">
        <v>1.4E8</v>
      </c>
      <c r="C27" s="55">
        <v>0.0</v>
      </c>
      <c r="D27" s="55">
        <v>0.0</v>
      </c>
      <c r="E27" s="55">
        <v>3.4E7</v>
      </c>
      <c r="F27" s="55">
        <v>0.0</v>
      </c>
      <c r="G27" s="55">
        <v>2.6E7</v>
      </c>
      <c r="H27" s="56">
        <v>10.955092592592592</v>
      </c>
      <c r="I27" s="57">
        <f t="shared" si="2"/>
        <v>22590</v>
      </c>
      <c r="J27" s="57">
        <v>43658.0</v>
      </c>
      <c r="K27" s="57">
        <f t="shared" si="1"/>
        <v>11822</v>
      </c>
      <c r="L27" s="75" t="s">
        <v>207</v>
      </c>
    </row>
    <row r="28" ht="15.75" customHeight="1">
      <c r="A28" s="27" t="s">
        <v>65</v>
      </c>
      <c r="B28" s="58">
        <f t="shared" ref="B28:I28" si="3">SUM(B2:B27)</f>
        <v>713772000</v>
      </c>
      <c r="C28" s="58">
        <f t="shared" si="3"/>
        <v>0</v>
      </c>
      <c r="D28" s="58">
        <f t="shared" si="3"/>
        <v>0</v>
      </c>
      <c r="E28" s="58">
        <f t="shared" si="3"/>
        <v>162232200</v>
      </c>
      <c r="F28" s="58">
        <f t="shared" si="3"/>
        <v>0</v>
      </c>
      <c r="G28" s="58">
        <f t="shared" si="3"/>
        <v>135866000</v>
      </c>
      <c r="H28" s="59">
        <f t="shared" si="3"/>
        <v>41.79722222</v>
      </c>
      <c r="I28" s="58">
        <f t="shared" si="3"/>
        <v>95031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hidden="1" min="2" max="4" width="11.38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2" t="s">
        <v>12</v>
      </c>
      <c r="J1" s="5" t="s">
        <v>13</v>
      </c>
      <c r="K1" s="5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220000.0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100000.0</v>
      </c>
      <c r="F3" s="55">
        <v>200000.0</v>
      </c>
      <c r="G3" s="55">
        <v>0.0</v>
      </c>
      <c r="H3" s="56">
        <v>0.0</v>
      </c>
      <c r="I3" s="57">
        <v>0.0</v>
      </c>
      <c r="J3" s="57">
        <v>161.0</v>
      </c>
      <c r="K3" s="57">
        <f t="shared" ref="K3:K12" si="1">SUM(J3-J2)</f>
        <v>161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180000.0</v>
      </c>
      <c r="F4" s="51">
        <v>340000.0</v>
      </c>
      <c r="G4" s="51">
        <v>320000.0</v>
      </c>
      <c r="H4" s="52">
        <v>0.38993055555555556</v>
      </c>
      <c r="I4" s="53">
        <f t="shared" ref="I4:I12" si="2">ROUNDUP(2620.519149007*H4^(-0.1001302038)*H4,0)</f>
        <v>1123</v>
      </c>
      <c r="J4" s="53">
        <v>210.0</v>
      </c>
      <c r="K4" s="53">
        <f t="shared" si="1"/>
        <v>49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280000.0</v>
      </c>
      <c r="F5" s="55">
        <v>520000.0</v>
      </c>
      <c r="G5" s="55">
        <v>460000.0</v>
      </c>
      <c r="H5" s="56">
        <v>0.5068287037037037</v>
      </c>
      <c r="I5" s="57">
        <f t="shared" si="2"/>
        <v>1422</v>
      </c>
      <c r="J5" s="57">
        <v>276.0</v>
      </c>
      <c r="K5" s="57">
        <f t="shared" si="1"/>
        <v>66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500000.0</v>
      </c>
      <c r="F6" s="51">
        <v>920000.0</v>
      </c>
      <c r="G6" s="51">
        <v>600000.0</v>
      </c>
      <c r="H6" s="52">
        <v>0.7096064814814815</v>
      </c>
      <c r="I6" s="53">
        <f t="shared" si="2"/>
        <v>1925</v>
      </c>
      <c r="J6" s="53">
        <v>389.0</v>
      </c>
      <c r="K6" s="53">
        <f t="shared" si="1"/>
        <v>113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860000.0</v>
      </c>
      <c r="F7" s="55">
        <v>1600000.0</v>
      </c>
      <c r="G7" s="55">
        <v>860000.0</v>
      </c>
      <c r="H7" s="56">
        <v>0.9934027777777777</v>
      </c>
      <c r="I7" s="57">
        <f t="shared" si="2"/>
        <v>2605</v>
      </c>
      <c r="J7" s="57">
        <v>532.0</v>
      </c>
      <c r="K7" s="57">
        <f t="shared" si="1"/>
        <v>143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1600000.0</v>
      </c>
      <c r="F8" s="51">
        <v>2800000.0</v>
      </c>
      <c r="G8" s="51">
        <v>1400000.0</v>
      </c>
      <c r="H8" s="52">
        <v>1.3907407407407408</v>
      </c>
      <c r="I8" s="53">
        <f t="shared" si="2"/>
        <v>3527</v>
      </c>
      <c r="J8" s="53">
        <v>746.0</v>
      </c>
      <c r="K8" s="53">
        <f t="shared" si="1"/>
        <v>214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2600000.0</v>
      </c>
      <c r="F9" s="55">
        <v>5200000.0</v>
      </c>
      <c r="G9" s="55">
        <v>2400000.0</v>
      </c>
      <c r="H9" s="56">
        <v>1.9469907407407407</v>
      </c>
      <c r="I9" s="57">
        <f t="shared" si="2"/>
        <v>4773</v>
      </c>
      <c r="J9" s="57">
        <v>1063.0</v>
      </c>
      <c r="K9" s="57">
        <f t="shared" si="1"/>
        <v>317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5000000.0</v>
      </c>
      <c r="F10" s="51">
        <v>9200000.0</v>
      </c>
      <c r="G10" s="51">
        <v>4400000.0</v>
      </c>
      <c r="H10" s="52">
        <v>2.725810185185185</v>
      </c>
      <c r="I10" s="53">
        <f t="shared" si="2"/>
        <v>6461</v>
      </c>
      <c r="J10" s="53">
        <v>1488.0</v>
      </c>
      <c r="K10" s="53">
        <f t="shared" si="1"/>
        <v>425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8400000.0</v>
      </c>
      <c r="F11" s="55">
        <v>1.4E7</v>
      </c>
      <c r="G11" s="55">
        <v>6800000.0</v>
      </c>
      <c r="H11" s="56">
        <v>3.816087962962963</v>
      </c>
      <c r="I11" s="57">
        <f t="shared" si="2"/>
        <v>8746</v>
      </c>
      <c r="J11" s="57">
        <v>2037.0</v>
      </c>
      <c r="K11" s="57">
        <f t="shared" si="1"/>
        <v>549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1.2E7</v>
      </c>
      <c r="F12" s="51">
        <v>2.4E7</v>
      </c>
      <c r="G12" s="51">
        <v>9200000.0</v>
      </c>
      <c r="H12" s="52">
        <v>5.071238425925926</v>
      </c>
      <c r="I12" s="53">
        <f t="shared" si="2"/>
        <v>11296</v>
      </c>
      <c r="J12" s="53">
        <v>2693.0</v>
      </c>
      <c r="K12" s="53">
        <f t="shared" si="1"/>
        <v>656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31520000</v>
      </c>
      <c r="F13" s="58">
        <f t="shared" si="3"/>
        <v>58780000</v>
      </c>
      <c r="G13" s="58">
        <f t="shared" si="3"/>
        <v>26660000</v>
      </c>
      <c r="H13" s="59">
        <f t="shared" si="3"/>
        <v>17.55063657</v>
      </c>
      <c r="I13" s="58">
        <f t="shared" si="3"/>
        <v>41878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0"/>
    <col hidden="1" min="2" max="3" width="12.63"/>
    <col customWidth="1" min="4" max="4" width="11.38"/>
    <col customWidth="1" hidden="1" min="5" max="5" width="11.38"/>
    <col customWidth="1" min="6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210</v>
      </c>
      <c r="I1" s="2" t="s">
        <v>211</v>
      </c>
      <c r="J1" s="69" t="s">
        <v>13</v>
      </c>
      <c r="K1" s="1" t="s">
        <v>14</v>
      </c>
      <c r="L1" s="1" t="s">
        <v>16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1400.0</v>
      </c>
      <c r="H2" s="52">
        <v>0.0</v>
      </c>
      <c r="I2" s="53">
        <v>0.0</v>
      </c>
      <c r="J2" s="50">
        <v>0.0</v>
      </c>
      <c r="K2" s="53">
        <v>0.0</v>
      </c>
      <c r="L2" s="50" t="s">
        <v>212</v>
      </c>
    </row>
    <row r="3" ht="15.75" customHeight="1">
      <c r="A3" s="54">
        <v>1.0</v>
      </c>
      <c r="B3" s="55">
        <v>0.0</v>
      </c>
      <c r="C3" s="55">
        <v>0.0</v>
      </c>
      <c r="D3" s="55">
        <v>1000.0</v>
      </c>
      <c r="E3" s="55">
        <v>0.0</v>
      </c>
      <c r="F3" s="55">
        <v>0.0</v>
      </c>
      <c r="G3" s="55">
        <v>2000.0</v>
      </c>
      <c r="H3" s="56">
        <v>0.0</v>
      </c>
      <c r="I3" s="57">
        <v>0.0</v>
      </c>
      <c r="J3" s="55">
        <v>59.0</v>
      </c>
      <c r="K3" s="57">
        <f t="shared" ref="K3:K27" si="1">J3-J2</f>
        <v>59</v>
      </c>
      <c r="L3" s="57"/>
    </row>
    <row r="4" ht="15.75" customHeight="1">
      <c r="A4" s="50">
        <v>2.0</v>
      </c>
      <c r="B4" s="51">
        <v>0.0</v>
      </c>
      <c r="C4" s="51">
        <v>0.0</v>
      </c>
      <c r="D4" s="51">
        <v>1600.0</v>
      </c>
      <c r="E4" s="51">
        <v>0.0</v>
      </c>
      <c r="F4" s="51">
        <v>0.0</v>
      </c>
      <c r="G4" s="51">
        <v>3200.0</v>
      </c>
      <c r="H4" s="52">
        <v>0.005555555555555556</v>
      </c>
      <c r="I4" s="53">
        <f t="shared" ref="I4:I27" si="2">ROUNDUP(2620.519149007*H4^(-0.1001302038)*H4,0)</f>
        <v>25</v>
      </c>
      <c r="J4" s="51">
        <v>63.0</v>
      </c>
      <c r="K4" s="53">
        <f t="shared" si="1"/>
        <v>4</v>
      </c>
      <c r="L4" s="53"/>
    </row>
    <row r="5" ht="15.75" customHeight="1">
      <c r="A5" s="54">
        <v>3.0</v>
      </c>
      <c r="B5" s="55">
        <v>0.0</v>
      </c>
      <c r="C5" s="55">
        <v>0.0</v>
      </c>
      <c r="D5" s="55">
        <v>2400.0</v>
      </c>
      <c r="E5" s="55">
        <v>0.0</v>
      </c>
      <c r="F5" s="55">
        <v>8400.0</v>
      </c>
      <c r="G5" s="55">
        <v>4600.0</v>
      </c>
      <c r="H5" s="56">
        <v>0.007291666666666667</v>
      </c>
      <c r="I5" s="57">
        <f t="shared" si="2"/>
        <v>32</v>
      </c>
      <c r="J5" s="55">
        <v>67.0</v>
      </c>
      <c r="K5" s="57">
        <f t="shared" si="1"/>
        <v>4</v>
      </c>
      <c r="L5" s="57"/>
    </row>
    <row r="6" ht="15.75" customHeight="1">
      <c r="A6" s="50">
        <v>4.0</v>
      </c>
      <c r="B6" s="51">
        <v>0.0</v>
      </c>
      <c r="C6" s="51">
        <v>0.0</v>
      </c>
      <c r="D6" s="51">
        <v>3600.0</v>
      </c>
      <c r="E6" s="51">
        <v>0.0</v>
      </c>
      <c r="F6" s="51">
        <v>12000.0</v>
      </c>
      <c r="G6" s="51">
        <v>7000.0</v>
      </c>
      <c r="H6" s="52">
        <v>0.01087962962962963</v>
      </c>
      <c r="I6" s="53">
        <f t="shared" si="2"/>
        <v>45</v>
      </c>
      <c r="J6" s="51">
        <v>71.0</v>
      </c>
      <c r="K6" s="53">
        <f t="shared" si="1"/>
        <v>4</v>
      </c>
      <c r="L6" s="53"/>
    </row>
    <row r="7" ht="15.75" customHeight="1">
      <c r="A7" s="54">
        <v>5.0</v>
      </c>
      <c r="B7" s="55">
        <v>0.0</v>
      </c>
      <c r="C7" s="55">
        <v>0.0</v>
      </c>
      <c r="D7" s="55">
        <v>5400.0</v>
      </c>
      <c r="E7" s="55">
        <v>0.0</v>
      </c>
      <c r="F7" s="55">
        <v>26000.0</v>
      </c>
      <c r="G7" s="55">
        <v>16000.0</v>
      </c>
      <c r="H7" s="56">
        <v>0.016319444444444445</v>
      </c>
      <c r="I7" s="57">
        <f t="shared" si="2"/>
        <v>65</v>
      </c>
      <c r="J7" s="55">
        <v>80.0</v>
      </c>
      <c r="K7" s="57">
        <f t="shared" si="1"/>
        <v>9</v>
      </c>
      <c r="L7" s="57"/>
    </row>
    <row r="8" ht="15.75" customHeight="1">
      <c r="A8" s="50">
        <v>6.0</v>
      </c>
      <c r="B8" s="51">
        <v>0.0</v>
      </c>
      <c r="C8" s="51">
        <v>0.0</v>
      </c>
      <c r="D8" s="51">
        <v>8000.0</v>
      </c>
      <c r="E8" s="51">
        <v>0.0</v>
      </c>
      <c r="F8" s="51">
        <v>38000.0</v>
      </c>
      <c r="G8" s="51">
        <v>26000.0</v>
      </c>
      <c r="H8" s="52">
        <v>0.03252314814814815</v>
      </c>
      <c r="I8" s="53">
        <f t="shared" si="2"/>
        <v>121</v>
      </c>
      <c r="J8" s="51">
        <v>98.0</v>
      </c>
      <c r="K8" s="53">
        <f t="shared" si="1"/>
        <v>18</v>
      </c>
      <c r="L8" s="53"/>
    </row>
    <row r="9" ht="15.75" customHeight="1">
      <c r="A9" s="54">
        <v>7.0</v>
      </c>
      <c r="B9" s="55">
        <v>0.0</v>
      </c>
      <c r="C9" s="55">
        <v>0.0</v>
      </c>
      <c r="D9" s="55">
        <v>12000.0</v>
      </c>
      <c r="E9" s="55">
        <v>0.0</v>
      </c>
      <c r="F9" s="55">
        <v>52000.0</v>
      </c>
      <c r="G9" s="55">
        <v>42000.0</v>
      </c>
      <c r="H9" s="56">
        <v>0.0650462962962963</v>
      </c>
      <c r="I9" s="57">
        <f t="shared" si="2"/>
        <v>225</v>
      </c>
      <c r="J9" s="55">
        <v>135.0</v>
      </c>
      <c r="K9" s="57">
        <f t="shared" si="1"/>
        <v>37</v>
      </c>
      <c r="L9" s="57"/>
    </row>
    <row r="10" ht="15.75" customHeight="1">
      <c r="A10" s="50">
        <v>8.0</v>
      </c>
      <c r="B10" s="51">
        <v>0.0</v>
      </c>
      <c r="C10" s="51">
        <v>0.0</v>
      </c>
      <c r="D10" s="51">
        <v>18000.0</v>
      </c>
      <c r="E10" s="51">
        <v>0.0</v>
      </c>
      <c r="F10" s="51">
        <v>76000.0</v>
      </c>
      <c r="G10" s="51">
        <v>80000.0</v>
      </c>
      <c r="H10" s="52">
        <v>0.1300925925925926</v>
      </c>
      <c r="I10" s="53">
        <f t="shared" si="2"/>
        <v>419</v>
      </c>
      <c r="J10" s="51">
        <v>206.0</v>
      </c>
      <c r="K10" s="53">
        <f t="shared" si="1"/>
        <v>71</v>
      </c>
      <c r="L10" s="53"/>
    </row>
    <row r="11" ht="15.75" customHeight="1">
      <c r="A11" s="54">
        <v>9.0</v>
      </c>
      <c r="B11" s="55">
        <v>0.0</v>
      </c>
      <c r="C11" s="55">
        <v>0.0</v>
      </c>
      <c r="D11" s="55">
        <v>28000.0</v>
      </c>
      <c r="E11" s="55">
        <v>0.0</v>
      </c>
      <c r="F11" s="55">
        <v>100000.0</v>
      </c>
      <c r="G11" s="55">
        <v>140000.0</v>
      </c>
      <c r="H11" s="56">
        <v>0.18206018518518519</v>
      </c>
      <c r="I11" s="57">
        <f t="shared" si="2"/>
        <v>566</v>
      </c>
      <c r="J11" s="55">
        <v>305.0</v>
      </c>
      <c r="K11" s="57">
        <f t="shared" si="1"/>
        <v>99</v>
      </c>
      <c r="L11" s="57"/>
    </row>
    <row r="12" ht="15.75" customHeight="1">
      <c r="A12" s="50">
        <v>10.0</v>
      </c>
      <c r="B12" s="51">
        <v>0.0</v>
      </c>
      <c r="C12" s="51">
        <v>0.0</v>
      </c>
      <c r="D12" s="51">
        <v>42000.0</v>
      </c>
      <c r="E12" s="51">
        <v>0.0</v>
      </c>
      <c r="F12" s="51">
        <v>140000.0</v>
      </c>
      <c r="G12" s="51">
        <v>200000.0</v>
      </c>
      <c r="H12" s="52">
        <v>0.23668981481481483</v>
      </c>
      <c r="I12" s="53">
        <f t="shared" si="2"/>
        <v>717</v>
      </c>
      <c r="J12" s="51">
        <v>425.0</v>
      </c>
      <c r="K12" s="53">
        <f t="shared" si="1"/>
        <v>120</v>
      </c>
      <c r="L12" s="53"/>
    </row>
    <row r="13" ht="15.75" customHeight="1">
      <c r="A13" s="54">
        <v>11.0</v>
      </c>
      <c r="B13" s="55">
        <v>0.0</v>
      </c>
      <c r="C13" s="55">
        <v>0.0</v>
      </c>
      <c r="D13" s="55">
        <v>62000.0</v>
      </c>
      <c r="E13" s="55">
        <v>0.0</v>
      </c>
      <c r="F13" s="55">
        <v>240000.0</v>
      </c>
      <c r="G13" s="55">
        <v>320000.0</v>
      </c>
      <c r="H13" s="56">
        <v>0.3076388888888889</v>
      </c>
      <c r="I13" s="57">
        <f t="shared" si="2"/>
        <v>908</v>
      </c>
      <c r="J13" s="55">
        <v>587.0</v>
      </c>
      <c r="K13" s="57">
        <f t="shared" si="1"/>
        <v>162</v>
      </c>
      <c r="L13" s="57"/>
    </row>
    <row r="14" ht="15.75" customHeight="1">
      <c r="A14" s="50">
        <v>12.0</v>
      </c>
      <c r="B14" s="51">
        <v>0.0</v>
      </c>
      <c r="C14" s="51">
        <v>0.0</v>
      </c>
      <c r="D14" s="51">
        <v>96000.0</v>
      </c>
      <c r="E14" s="51">
        <v>0.0</v>
      </c>
      <c r="F14" s="51">
        <v>380000.0</v>
      </c>
      <c r="G14" s="51">
        <v>460000.0</v>
      </c>
      <c r="H14" s="52">
        <v>0.39988425925925924</v>
      </c>
      <c r="I14" s="53">
        <f t="shared" si="2"/>
        <v>1149</v>
      </c>
      <c r="J14" s="51">
        <v>819.0</v>
      </c>
      <c r="K14" s="53">
        <f t="shared" si="1"/>
        <v>232</v>
      </c>
      <c r="L14" s="53"/>
    </row>
    <row r="15" ht="15.75" customHeight="1">
      <c r="A15" s="54">
        <v>13.0</v>
      </c>
      <c r="B15" s="55">
        <v>0.0</v>
      </c>
      <c r="C15" s="55">
        <v>0.0</v>
      </c>
      <c r="D15" s="55">
        <v>140000.0</v>
      </c>
      <c r="E15" s="55">
        <v>0.0</v>
      </c>
      <c r="F15" s="55">
        <v>640000.0</v>
      </c>
      <c r="G15" s="55">
        <v>620000.0</v>
      </c>
      <c r="H15" s="56">
        <v>0.5199074074074074</v>
      </c>
      <c r="I15" s="57">
        <f t="shared" si="2"/>
        <v>1455</v>
      </c>
      <c r="J15" s="55">
        <v>1097.0</v>
      </c>
      <c r="K15" s="57">
        <f t="shared" si="1"/>
        <v>278</v>
      </c>
      <c r="L15" s="57"/>
    </row>
    <row r="16" ht="15.75" customHeight="1">
      <c r="A16" s="50">
        <v>14.0</v>
      </c>
      <c r="B16" s="51">
        <v>0.0</v>
      </c>
      <c r="C16" s="51">
        <v>0.0</v>
      </c>
      <c r="D16" s="51">
        <v>200000.0</v>
      </c>
      <c r="E16" s="51">
        <v>0.0</v>
      </c>
      <c r="F16" s="51">
        <v>1200000.0</v>
      </c>
      <c r="G16" s="51">
        <v>820000.0</v>
      </c>
      <c r="H16" s="52">
        <v>0.6758101851851852</v>
      </c>
      <c r="I16" s="53">
        <f t="shared" si="2"/>
        <v>1842</v>
      </c>
      <c r="J16" s="51">
        <v>1437.0</v>
      </c>
      <c r="K16" s="53">
        <f t="shared" si="1"/>
        <v>340</v>
      </c>
      <c r="L16" s="53"/>
    </row>
    <row r="17" ht="15.75" customHeight="1">
      <c r="A17" s="54">
        <v>15.0</v>
      </c>
      <c r="B17" s="55">
        <v>0.0</v>
      </c>
      <c r="C17" s="55">
        <v>0.0</v>
      </c>
      <c r="D17" s="55">
        <v>320000.0</v>
      </c>
      <c r="E17" s="55">
        <v>0.0</v>
      </c>
      <c r="F17" s="55">
        <v>2000000.0</v>
      </c>
      <c r="G17" s="55">
        <v>1200000.0</v>
      </c>
      <c r="H17" s="56">
        <v>0.9460648148148149</v>
      </c>
      <c r="I17" s="57">
        <f t="shared" si="2"/>
        <v>2493</v>
      </c>
      <c r="J17" s="55">
        <v>1944.0</v>
      </c>
      <c r="K17" s="57">
        <f t="shared" si="1"/>
        <v>507</v>
      </c>
      <c r="L17" s="57"/>
    </row>
    <row r="18" ht="15.75" customHeight="1">
      <c r="A18" s="50">
        <v>16.0</v>
      </c>
      <c r="B18" s="51">
        <v>0.0</v>
      </c>
      <c r="C18" s="51">
        <v>0.0</v>
      </c>
      <c r="D18" s="51">
        <v>480000.0</v>
      </c>
      <c r="E18" s="51">
        <v>0.0</v>
      </c>
      <c r="F18" s="51">
        <v>3400000.0</v>
      </c>
      <c r="G18" s="51">
        <v>2000000.0</v>
      </c>
      <c r="H18" s="52">
        <v>1.324537037037037</v>
      </c>
      <c r="I18" s="53">
        <f t="shared" si="2"/>
        <v>3375</v>
      </c>
      <c r="J18" s="51">
        <v>2650.0</v>
      </c>
      <c r="K18" s="53">
        <f t="shared" si="1"/>
        <v>706</v>
      </c>
      <c r="L18" s="53"/>
    </row>
    <row r="19" ht="15.75" customHeight="1">
      <c r="A19" s="54">
        <v>17.0</v>
      </c>
      <c r="B19" s="55">
        <v>0.0</v>
      </c>
      <c r="C19" s="55">
        <v>0.0</v>
      </c>
      <c r="D19" s="55">
        <v>680000.0</v>
      </c>
      <c r="E19" s="55">
        <v>0.0</v>
      </c>
      <c r="F19" s="55">
        <v>6200000.0</v>
      </c>
      <c r="G19" s="55">
        <v>3400000.0</v>
      </c>
      <c r="H19" s="56">
        <v>1.8542824074074074</v>
      </c>
      <c r="I19" s="57">
        <f t="shared" si="2"/>
        <v>4568</v>
      </c>
      <c r="J19" s="55">
        <v>3617.0</v>
      </c>
      <c r="K19" s="57">
        <f t="shared" si="1"/>
        <v>967</v>
      </c>
      <c r="L19" s="57"/>
    </row>
    <row r="20" ht="15.75" customHeight="1">
      <c r="A20" s="50">
        <v>18.0</v>
      </c>
      <c r="B20" s="51">
        <v>0.0</v>
      </c>
      <c r="C20" s="51">
        <v>0.0</v>
      </c>
      <c r="D20" s="51">
        <v>960000.0</v>
      </c>
      <c r="E20" s="51">
        <v>0.0</v>
      </c>
      <c r="F20" s="51">
        <v>1.0E7</v>
      </c>
      <c r="G20" s="51">
        <v>6000000.0</v>
      </c>
      <c r="H20" s="52">
        <v>2.596064814814815</v>
      </c>
      <c r="I20" s="53">
        <f t="shared" si="2"/>
        <v>6184</v>
      </c>
      <c r="J20" s="51">
        <v>5097.0</v>
      </c>
      <c r="K20" s="53">
        <f t="shared" si="1"/>
        <v>1480</v>
      </c>
      <c r="L20" s="53"/>
    </row>
    <row r="21" ht="15.75" customHeight="1">
      <c r="A21" s="54">
        <v>19.0</v>
      </c>
      <c r="B21" s="55">
        <v>0.0</v>
      </c>
      <c r="C21" s="55">
        <v>0.0</v>
      </c>
      <c r="D21" s="55">
        <v>1400000.0</v>
      </c>
      <c r="E21" s="55">
        <v>0.0</v>
      </c>
      <c r="F21" s="55">
        <v>1.8E7</v>
      </c>
      <c r="G21" s="55">
        <v>9600000.0</v>
      </c>
      <c r="H21" s="56">
        <v>3.634375</v>
      </c>
      <c r="I21" s="57">
        <f t="shared" si="2"/>
        <v>8370</v>
      </c>
      <c r="J21" s="55">
        <v>6822.0</v>
      </c>
      <c r="K21" s="57">
        <f t="shared" si="1"/>
        <v>1725</v>
      </c>
      <c r="L21" s="57"/>
    </row>
    <row r="22" ht="15.75" customHeight="1">
      <c r="A22" s="50">
        <v>20.0</v>
      </c>
      <c r="B22" s="51">
        <v>0.0</v>
      </c>
      <c r="C22" s="51">
        <v>0.0</v>
      </c>
      <c r="D22" s="51">
        <v>1800000.0</v>
      </c>
      <c r="E22" s="51">
        <v>0.0</v>
      </c>
      <c r="F22" s="51">
        <v>2.8E7</v>
      </c>
      <c r="G22" s="51">
        <v>1.2E7</v>
      </c>
      <c r="H22" s="52">
        <v>5.0881944444444445</v>
      </c>
      <c r="I22" s="53">
        <f t="shared" si="2"/>
        <v>11330</v>
      </c>
      <c r="J22" s="51">
        <v>9809.0</v>
      </c>
      <c r="K22" s="53">
        <f t="shared" si="1"/>
        <v>2987</v>
      </c>
      <c r="L22" s="53"/>
    </row>
    <row r="23" ht="15.75" customHeight="1">
      <c r="A23" s="54">
        <v>21.0</v>
      </c>
      <c r="B23" s="55"/>
      <c r="C23" s="55"/>
      <c r="D23" s="55">
        <v>2400000.0</v>
      </c>
      <c r="E23" s="55"/>
      <c r="F23" s="55">
        <v>4.2E7</v>
      </c>
      <c r="G23" s="55">
        <v>1.6E7</v>
      </c>
      <c r="H23" s="56">
        <v>6.614583333333333</v>
      </c>
      <c r="I23" s="57">
        <f t="shared" si="2"/>
        <v>14347</v>
      </c>
      <c r="J23" s="55">
        <v>13386.0</v>
      </c>
      <c r="K23" s="57">
        <f t="shared" si="1"/>
        <v>3577</v>
      </c>
      <c r="L23" s="57"/>
    </row>
    <row r="24" ht="15.75" customHeight="1">
      <c r="A24" s="50">
        <v>22.0</v>
      </c>
      <c r="B24" s="51"/>
      <c r="C24" s="51"/>
      <c r="D24" s="51">
        <v>3000000.0</v>
      </c>
      <c r="E24" s="51"/>
      <c r="F24" s="51">
        <v>5.6E7</v>
      </c>
      <c r="G24" s="51">
        <v>2.0E7</v>
      </c>
      <c r="H24" s="52">
        <v>8.598958333333334</v>
      </c>
      <c r="I24" s="53">
        <f t="shared" si="2"/>
        <v>18167</v>
      </c>
      <c r="J24" s="51">
        <v>17777.0</v>
      </c>
      <c r="K24" s="53">
        <f t="shared" si="1"/>
        <v>4391</v>
      </c>
      <c r="L24" s="53"/>
    </row>
    <row r="25" ht="15.75" customHeight="1">
      <c r="A25" s="54">
        <v>23.0</v>
      </c>
      <c r="B25" s="55"/>
      <c r="C25" s="55"/>
      <c r="D25" s="55">
        <v>3400000.0</v>
      </c>
      <c r="E25" s="55"/>
      <c r="F25" s="55">
        <v>7.4E7</v>
      </c>
      <c r="G25" s="55">
        <v>2.2E7</v>
      </c>
      <c r="H25" s="56">
        <v>11.178587962962963</v>
      </c>
      <c r="I25" s="57">
        <f t="shared" si="2"/>
        <v>23004</v>
      </c>
      <c r="J25" s="55">
        <v>23580.0</v>
      </c>
      <c r="K25" s="57">
        <f t="shared" si="1"/>
        <v>5803</v>
      </c>
      <c r="L25" s="57"/>
    </row>
    <row r="26" ht="15.75" customHeight="1">
      <c r="A26" s="50">
        <v>24.0</v>
      </c>
      <c r="B26" s="51"/>
      <c r="C26" s="51"/>
      <c r="D26" s="51">
        <v>4000000.0</v>
      </c>
      <c r="E26" s="51"/>
      <c r="F26" s="51">
        <v>8.8E7</v>
      </c>
      <c r="G26" s="51">
        <v>2.4E7</v>
      </c>
      <c r="H26" s="52">
        <v>15.650115740740741</v>
      </c>
      <c r="I26" s="53">
        <f t="shared" si="2"/>
        <v>31139</v>
      </c>
      <c r="J26" s="51">
        <v>32422.0</v>
      </c>
      <c r="K26" s="53">
        <f t="shared" si="1"/>
        <v>8842</v>
      </c>
      <c r="L26" s="53"/>
    </row>
    <row r="27" ht="15.75" customHeight="1">
      <c r="A27" s="54">
        <v>25.0</v>
      </c>
      <c r="B27" s="55"/>
      <c r="C27" s="55"/>
      <c r="D27" s="55">
        <v>4400000.0</v>
      </c>
      <c r="E27" s="55"/>
      <c r="F27" s="55">
        <v>1.0E8</v>
      </c>
      <c r="G27" s="55">
        <v>3.0E7</v>
      </c>
      <c r="H27" s="56">
        <v>21.85097222222222</v>
      </c>
      <c r="I27" s="57">
        <f t="shared" si="2"/>
        <v>42048</v>
      </c>
      <c r="J27" s="55">
        <v>44463.0</v>
      </c>
      <c r="K27" s="57">
        <f t="shared" si="1"/>
        <v>12041</v>
      </c>
      <c r="L27" s="57"/>
    </row>
    <row r="28" ht="15.75" customHeight="1">
      <c r="A28" s="27" t="s">
        <v>65</v>
      </c>
      <c r="B28" s="58">
        <f t="shared" ref="B28:C28" si="3">SUM(B1:B27)</f>
        <v>0</v>
      </c>
      <c r="C28" s="58">
        <f t="shared" si="3"/>
        <v>0</v>
      </c>
      <c r="D28" s="58">
        <f t="shared" ref="D28:I28" si="4">SUM(D2:D27)</f>
        <v>23460000</v>
      </c>
      <c r="E28" s="58">
        <f t="shared" si="4"/>
        <v>0</v>
      </c>
      <c r="F28" s="58">
        <f t="shared" si="4"/>
        <v>430512400</v>
      </c>
      <c r="G28" s="58">
        <f t="shared" si="4"/>
        <v>148942200</v>
      </c>
      <c r="H28" s="59">
        <f t="shared" si="4"/>
        <v>81.92643519</v>
      </c>
      <c r="I28" s="58">
        <f t="shared" si="4"/>
        <v>172594</v>
      </c>
      <c r="J28" s="70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63"/>
    <col customWidth="1" min="2" max="5" width="11.38"/>
    <col customWidth="1" hidden="1" min="6" max="6" width="11.38"/>
    <col customWidth="1" min="7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213</v>
      </c>
      <c r="I1" s="2" t="s">
        <v>214</v>
      </c>
      <c r="J1" s="1" t="s">
        <v>13</v>
      </c>
      <c r="K1" s="1" t="s">
        <v>14</v>
      </c>
      <c r="L1" s="4" t="s">
        <v>215</v>
      </c>
    </row>
    <row r="2" ht="15.75" customHeight="1">
      <c r="A2" s="50">
        <v>0.0</v>
      </c>
      <c r="B2" s="51">
        <v>0.0</v>
      </c>
      <c r="C2" s="51">
        <v>70.0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  <c r="L2" s="53"/>
    </row>
    <row r="3" ht="15.75" customHeight="1">
      <c r="A3" s="54">
        <v>1.0</v>
      </c>
      <c r="B3" s="55">
        <v>0.0</v>
      </c>
      <c r="C3" s="55">
        <v>140.0</v>
      </c>
      <c r="D3" s="55">
        <v>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56.0</v>
      </c>
      <c r="K3" s="57">
        <f t="shared" ref="K3:K27" si="1">J3-J2</f>
        <v>56</v>
      </c>
      <c r="L3" s="57" t="s">
        <v>216</v>
      </c>
    </row>
    <row r="4" ht="15.75" customHeight="1">
      <c r="A4" s="50">
        <v>2.0</v>
      </c>
      <c r="B4" s="51">
        <v>2800.0</v>
      </c>
      <c r="C4" s="51">
        <v>0.0</v>
      </c>
      <c r="D4" s="51">
        <v>440.0</v>
      </c>
      <c r="E4" s="51">
        <v>620.0</v>
      </c>
      <c r="F4" s="51">
        <v>0.0</v>
      </c>
      <c r="G4" s="51">
        <v>1000.0</v>
      </c>
      <c r="H4" s="63">
        <v>0.001388888888888889</v>
      </c>
      <c r="I4" s="53">
        <f t="shared" ref="I4:I27" si="2">ROUNDUP(2620.519149007*H4^(-0.1001302038)*H4,0)</f>
        <v>8</v>
      </c>
      <c r="J4" s="53">
        <v>58.0</v>
      </c>
      <c r="K4" s="53">
        <f t="shared" si="1"/>
        <v>2</v>
      </c>
      <c r="L4" s="53" t="s">
        <v>217</v>
      </c>
    </row>
    <row r="5" ht="15.75" customHeight="1">
      <c r="A5" s="54">
        <v>3.0</v>
      </c>
      <c r="B5" s="55">
        <v>8000.0</v>
      </c>
      <c r="C5" s="55">
        <v>0.0</v>
      </c>
      <c r="D5" s="55">
        <v>1200.0</v>
      </c>
      <c r="E5" s="55">
        <v>1800.0</v>
      </c>
      <c r="F5" s="55">
        <v>0.0</v>
      </c>
      <c r="G5" s="55">
        <v>3600.0</v>
      </c>
      <c r="H5" s="62">
        <v>0.007291666666666667</v>
      </c>
      <c r="I5" s="57">
        <f t="shared" si="2"/>
        <v>32</v>
      </c>
      <c r="J5" s="57">
        <v>62.0</v>
      </c>
      <c r="K5" s="57">
        <f t="shared" si="1"/>
        <v>4</v>
      </c>
      <c r="L5" s="57"/>
    </row>
    <row r="6" ht="15.75" customHeight="1">
      <c r="A6" s="50">
        <v>4.0</v>
      </c>
      <c r="B6" s="51">
        <v>26000.0</v>
      </c>
      <c r="C6" s="51">
        <v>0.0</v>
      </c>
      <c r="D6" s="51">
        <v>2000.0</v>
      </c>
      <c r="E6" s="51">
        <v>5400.0</v>
      </c>
      <c r="F6" s="51">
        <v>0.0</v>
      </c>
      <c r="G6" s="51">
        <v>5600.0</v>
      </c>
      <c r="H6" s="63">
        <v>0.01087962962962963</v>
      </c>
      <c r="I6" s="53">
        <f t="shared" si="2"/>
        <v>45</v>
      </c>
      <c r="J6" s="53">
        <v>70.0</v>
      </c>
      <c r="K6" s="53">
        <f t="shared" si="1"/>
        <v>8</v>
      </c>
      <c r="L6" s="53"/>
    </row>
    <row r="7" ht="15.75" customHeight="1">
      <c r="A7" s="54">
        <v>5.0</v>
      </c>
      <c r="B7" s="55">
        <v>38000.0</v>
      </c>
      <c r="C7" s="55">
        <v>0.0</v>
      </c>
      <c r="D7" s="55">
        <v>2800.0</v>
      </c>
      <c r="E7" s="55">
        <v>8400.0</v>
      </c>
      <c r="F7" s="55">
        <v>0.0</v>
      </c>
      <c r="G7" s="55">
        <v>8400.0</v>
      </c>
      <c r="H7" s="62">
        <v>0.016319444444444445</v>
      </c>
      <c r="I7" s="57">
        <f t="shared" si="2"/>
        <v>65</v>
      </c>
      <c r="J7" s="57">
        <v>81.0</v>
      </c>
      <c r="K7" s="57">
        <f t="shared" si="1"/>
        <v>11</v>
      </c>
      <c r="L7" s="57" t="s">
        <v>218</v>
      </c>
    </row>
    <row r="8" ht="15.75" customHeight="1">
      <c r="A8" s="50">
        <v>6.0</v>
      </c>
      <c r="B8" s="51">
        <v>54000.0</v>
      </c>
      <c r="C8" s="51">
        <v>0.0</v>
      </c>
      <c r="D8" s="51">
        <v>4400.0</v>
      </c>
      <c r="E8" s="51">
        <v>12000.0</v>
      </c>
      <c r="F8" s="51">
        <v>0.0</v>
      </c>
      <c r="G8" s="51">
        <v>12000.0</v>
      </c>
      <c r="H8" s="63">
        <v>0.03252314814814815</v>
      </c>
      <c r="I8" s="53">
        <f t="shared" si="2"/>
        <v>121</v>
      </c>
      <c r="J8" s="53">
        <v>97.0</v>
      </c>
      <c r="K8" s="53">
        <f t="shared" si="1"/>
        <v>16</v>
      </c>
      <c r="L8" s="53"/>
    </row>
    <row r="9" ht="15.75" customHeight="1">
      <c r="A9" s="54">
        <v>7.0</v>
      </c>
      <c r="B9" s="55">
        <v>74000.0</v>
      </c>
      <c r="C9" s="55">
        <v>0.0</v>
      </c>
      <c r="D9" s="55">
        <v>6600.0</v>
      </c>
      <c r="E9" s="55">
        <v>16000.0</v>
      </c>
      <c r="F9" s="55">
        <v>0.0</v>
      </c>
      <c r="G9" s="55">
        <v>20000.0</v>
      </c>
      <c r="H9" s="62">
        <v>0.0650462962962963</v>
      </c>
      <c r="I9" s="57">
        <f t="shared" si="2"/>
        <v>225</v>
      </c>
      <c r="J9" s="57">
        <v>133.0</v>
      </c>
      <c r="K9" s="57">
        <f t="shared" si="1"/>
        <v>36</v>
      </c>
      <c r="L9" s="57"/>
    </row>
    <row r="10" ht="15.75" customHeight="1">
      <c r="A10" s="50">
        <v>8.0</v>
      </c>
      <c r="B10" s="51">
        <v>100000.0</v>
      </c>
      <c r="C10" s="51">
        <v>0.0</v>
      </c>
      <c r="D10" s="51">
        <v>10200.0</v>
      </c>
      <c r="E10" s="51">
        <v>24000.0</v>
      </c>
      <c r="F10" s="51">
        <v>0.0</v>
      </c>
      <c r="G10" s="51">
        <v>36000.0</v>
      </c>
      <c r="H10" s="63">
        <v>0.13008101851851853</v>
      </c>
      <c r="I10" s="53">
        <f t="shared" si="2"/>
        <v>419</v>
      </c>
      <c r="J10" s="53">
        <v>201.0</v>
      </c>
      <c r="K10" s="53">
        <f t="shared" si="1"/>
        <v>68</v>
      </c>
      <c r="L10" s="53"/>
    </row>
    <row r="11" ht="15.75" customHeight="1">
      <c r="A11" s="54">
        <v>9.0</v>
      </c>
      <c r="B11" s="55">
        <v>140000.0</v>
      </c>
      <c r="C11" s="55">
        <v>0.0</v>
      </c>
      <c r="D11" s="55">
        <v>14000.0</v>
      </c>
      <c r="E11" s="55">
        <v>34000.0</v>
      </c>
      <c r="F11" s="55">
        <v>0.0</v>
      </c>
      <c r="G11" s="55">
        <v>64000.0</v>
      </c>
      <c r="H11" s="62">
        <v>0.18206018518518519</v>
      </c>
      <c r="I11" s="57">
        <f t="shared" si="2"/>
        <v>566</v>
      </c>
      <c r="J11" s="57">
        <v>304.0</v>
      </c>
      <c r="K11" s="57">
        <f t="shared" si="1"/>
        <v>103</v>
      </c>
      <c r="L11" s="57"/>
    </row>
    <row r="12" ht="15.75" customHeight="1">
      <c r="A12" s="50">
        <v>10.0</v>
      </c>
      <c r="B12" s="51">
        <v>200000.0</v>
      </c>
      <c r="C12" s="51">
        <v>0.0</v>
      </c>
      <c r="D12" s="51">
        <v>22000.0</v>
      </c>
      <c r="E12" s="51">
        <v>46000.0</v>
      </c>
      <c r="F12" s="51">
        <v>0.0</v>
      </c>
      <c r="G12" s="51">
        <v>120000.0</v>
      </c>
      <c r="H12" s="63">
        <v>0.23668981481481483</v>
      </c>
      <c r="I12" s="53">
        <f t="shared" si="2"/>
        <v>717</v>
      </c>
      <c r="J12" s="53">
        <v>426.0</v>
      </c>
      <c r="K12" s="53">
        <f t="shared" si="1"/>
        <v>122</v>
      </c>
      <c r="L12" s="53" t="s">
        <v>219</v>
      </c>
    </row>
    <row r="13" ht="15.75" customHeight="1">
      <c r="A13" s="54">
        <v>11.0</v>
      </c>
      <c r="B13" s="55">
        <v>280000.0</v>
      </c>
      <c r="C13" s="55">
        <v>0.0</v>
      </c>
      <c r="D13" s="55">
        <v>32000.0</v>
      </c>
      <c r="E13" s="55">
        <v>64000.0</v>
      </c>
      <c r="F13" s="55">
        <v>0.0</v>
      </c>
      <c r="G13" s="55">
        <v>180000.0</v>
      </c>
      <c r="H13" s="62">
        <v>0.3076388888888889</v>
      </c>
      <c r="I13" s="57">
        <f t="shared" si="2"/>
        <v>908</v>
      </c>
      <c r="J13" s="57">
        <v>592.0</v>
      </c>
      <c r="K13" s="57">
        <f t="shared" si="1"/>
        <v>166</v>
      </c>
      <c r="L13" s="57"/>
    </row>
    <row r="14" ht="15.75" customHeight="1">
      <c r="A14" s="50">
        <v>12.0</v>
      </c>
      <c r="B14" s="51">
        <v>480000.0</v>
      </c>
      <c r="C14" s="51">
        <v>0.0</v>
      </c>
      <c r="D14" s="51">
        <v>50000.0</v>
      </c>
      <c r="E14" s="51">
        <v>120000.0</v>
      </c>
      <c r="F14" s="51">
        <v>0.0</v>
      </c>
      <c r="G14" s="51">
        <v>260000.0</v>
      </c>
      <c r="H14" s="63">
        <v>0.39988425925925924</v>
      </c>
      <c r="I14" s="53">
        <f t="shared" si="2"/>
        <v>1149</v>
      </c>
      <c r="J14" s="53">
        <v>823.0</v>
      </c>
      <c r="K14" s="53">
        <f t="shared" si="1"/>
        <v>231</v>
      </c>
      <c r="L14" s="53"/>
    </row>
    <row r="15" ht="15.75" customHeight="1">
      <c r="A15" s="54">
        <v>13.0</v>
      </c>
      <c r="B15" s="55">
        <v>800000.0</v>
      </c>
      <c r="C15" s="55">
        <v>0.0</v>
      </c>
      <c r="D15" s="55">
        <v>76000.0</v>
      </c>
      <c r="E15" s="55">
        <v>160000.0</v>
      </c>
      <c r="F15" s="55">
        <v>0.0</v>
      </c>
      <c r="G15" s="55">
        <v>360000.0</v>
      </c>
      <c r="H15" s="62">
        <v>0.5199074074074074</v>
      </c>
      <c r="I15" s="57">
        <f t="shared" si="2"/>
        <v>1455</v>
      </c>
      <c r="J15" s="57">
        <v>1084.0</v>
      </c>
      <c r="K15" s="57">
        <f t="shared" si="1"/>
        <v>261</v>
      </c>
      <c r="L15" s="57" t="s">
        <v>220</v>
      </c>
    </row>
    <row r="16" ht="15.75" customHeight="1">
      <c r="A16" s="50">
        <v>14.0</v>
      </c>
      <c r="B16" s="51">
        <v>1200000.0</v>
      </c>
      <c r="C16" s="51">
        <v>0.0</v>
      </c>
      <c r="D16" s="51">
        <v>100000.0</v>
      </c>
      <c r="E16" s="51">
        <v>280000.0</v>
      </c>
      <c r="F16" s="51">
        <v>0.0</v>
      </c>
      <c r="G16" s="51">
        <v>500000.0</v>
      </c>
      <c r="H16" s="63">
        <v>0.6758101851851852</v>
      </c>
      <c r="I16" s="53">
        <f t="shared" si="2"/>
        <v>1842</v>
      </c>
      <c r="J16" s="53">
        <v>1444.0</v>
      </c>
      <c r="K16" s="53">
        <f t="shared" si="1"/>
        <v>360</v>
      </c>
      <c r="L16" s="53"/>
    </row>
    <row r="17" ht="15.75" customHeight="1">
      <c r="A17" s="54">
        <v>15.0</v>
      </c>
      <c r="B17" s="55">
        <v>2200000.0</v>
      </c>
      <c r="C17" s="55">
        <v>0.0</v>
      </c>
      <c r="D17" s="55">
        <v>180000.0</v>
      </c>
      <c r="E17" s="55">
        <v>500000.0</v>
      </c>
      <c r="F17" s="55">
        <v>0.0</v>
      </c>
      <c r="G17" s="55">
        <v>680000.0</v>
      </c>
      <c r="H17" s="62">
        <v>0.9460648148148149</v>
      </c>
      <c r="I17" s="57">
        <f t="shared" si="2"/>
        <v>2493</v>
      </c>
      <c r="J17" s="57">
        <v>1958.0</v>
      </c>
      <c r="K17" s="57">
        <f t="shared" si="1"/>
        <v>514</v>
      </c>
      <c r="L17" s="57"/>
    </row>
    <row r="18" ht="15.75" customHeight="1">
      <c r="A18" s="50">
        <v>16.0</v>
      </c>
      <c r="B18" s="51">
        <v>4000000.0</v>
      </c>
      <c r="C18" s="51">
        <v>0.0</v>
      </c>
      <c r="D18" s="51">
        <v>260000.0</v>
      </c>
      <c r="E18" s="51">
        <v>880000.0</v>
      </c>
      <c r="F18" s="51">
        <v>0.0</v>
      </c>
      <c r="G18" s="51">
        <v>960000.0</v>
      </c>
      <c r="H18" s="66">
        <v>1.324537037037037</v>
      </c>
      <c r="I18" s="53">
        <f t="shared" si="2"/>
        <v>3375</v>
      </c>
      <c r="J18" s="53">
        <v>2665.0</v>
      </c>
      <c r="K18" s="53">
        <f t="shared" si="1"/>
        <v>707</v>
      </c>
      <c r="L18" s="53" t="s">
        <v>221</v>
      </c>
    </row>
    <row r="19" ht="15.75" customHeight="1">
      <c r="A19" s="54">
        <v>17.0</v>
      </c>
      <c r="B19" s="55">
        <v>7000000.0</v>
      </c>
      <c r="C19" s="55">
        <v>0.0</v>
      </c>
      <c r="D19" s="55">
        <v>380000.0</v>
      </c>
      <c r="E19" s="55">
        <v>1400000.0</v>
      </c>
      <c r="F19" s="55">
        <v>0.0</v>
      </c>
      <c r="G19" s="55">
        <v>1400000.0</v>
      </c>
      <c r="H19" s="56">
        <v>1.8542824074074074</v>
      </c>
      <c r="I19" s="57">
        <f t="shared" si="2"/>
        <v>4568</v>
      </c>
      <c r="J19" s="57">
        <v>3723.0</v>
      </c>
      <c r="K19" s="57">
        <f t="shared" si="1"/>
        <v>1058</v>
      </c>
      <c r="L19" s="57"/>
    </row>
    <row r="20" ht="15.75" customHeight="1">
      <c r="A20" s="50">
        <v>18.0</v>
      </c>
      <c r="B20" s="51">
        <v>1.2E7</v>
      </c>
      <c r="C20" s="51">
        <v>0.0</v>
      </c>
      <c r="D20" s="51">
        <v>560000.0</v>
      </c>
      <c r="E20" s="51">
        <v>2800000.0</v>
      </c>
      <c r="F20" s="51">
        <v>0.0</v>
      </c>
      <c r="G20" s="51">
        <v>2600000.0</v>
      </c>
      <c r="H20" s="52">
        <v>2.596064814814815</v>
      </c>
      <c r="I20" s="53">
        <f t="shared" si="2"/>
        <v>6184</v>
      </c>
      <c r="J20" s="53">
        <v>5124.0</v>
      </c>
      <c r="K20" s="53">
        <f t="shared" si="1"/>
        <v>1401</v>
      </c>
      <c r="L20" s="53"/>
    </row>
    <row r="21" ht="15.75" customHeight="1">
      <c r="A21" s="54">
        <v>19.0</v>
      </c>
      <c r="B21" s="55">
        <v>2.0E7</v>
      </c>
      <c r="C21" s="55">
        <v>0.0</v>
      </c>
      <c r="D21" s="55">
        <v>780000.0</v>
      </c>
      <c r="E21" s="55">
        <v>4600000.0</v>
      </c>
      <c r="F21" s="55">
        <v>0.0</v>
      </c>
      <c r="G21" s="55">
        <v>4400000.0</v>
      </c>
      <c r="H21" s="56">
        <v>3.2510416666666666</v>
      </c>
      <c r="I21" s="57">
        <f t="shared" si="2"/>
        <v>7571</v>
      </c>
      <c r="J21" s="57">
        <v>7137.0</v>
      </c>
      <c r="K21" s="57">
        <f t="shared" si="1"/>
        <v>2013</v>
      </c>
      <c r="L21" s="57" t="s">
        <v>222</v>
      </c>
    </row>
    <row r="22" ht="15.75" customHeight="1">
      <c r="A22" s="50">
        <v>20.0</v>
      </c>
      <c r="B22" s="51">
        <v>3.4E7</v>
      </c>
      <c r="C22" s="51">
        <v>0.0</v>
      </c>
      <c r="D22" s="51">
        <v>1200000.0</v>
      </c>
      <c r="E22" s="51">
        <v>7800000.0</v>
      </c>
      <c r="F22" s="51">
        <v>0.0</v>
      </c>
      <c r="G22" s="51">
        <v>7800000.0</v>
      </c>
      <c r="H22" s="52">
        <v>5.0881944444444445</v>
      </c>
      <c r="I22" s="53">
        <f t="shared" si="2"/>
        <v>11330</v>
      </c>
      <c r="J22" s="53">
        <v>9868.0</v>
      </c>
      <c r="K22" s="53">
        <f t="shared" si="1"/>
        <v>2731</v>
      </c>
      <c r="L22" s="53"/>
    </row>
    <row r="23" ht="15.75" customHeight="1">
      <c r="A23" s="54">
        <v>21.0</v>
      </c>
      <c r="B23" s="55">
        <v>5.6E7</v>
      </c>
      <c r="C23" s="55">
        <v>0.0</v>
      </c>
      <c r="D23" s="55">
        <v>1600000.0</v>
      </c>
      <c r="E23" s="55">
        <v>1.4E7</v>
      </c>
      <c r="F23" s="55">
        <v>0.0</v>
      </c>
      <c r="G23" s="55">
        <v>9800000.0</v>
      </c>
      <c r="H23" s="56">
        <v>5.322916666666667</v>
      </c>
      <c r="I23" s="57">
        <f t="shared" si="2"/>
        <v>11799</v>
      </c>
      <c r="J23" s="57">
        <v>13216.0</v>
      </c>
      <c r="K23" s="57">
        <f t="shared" si="1"/>
        <v>3348</v>
      </c>
      <c r="L23" s="57"/>
    </row>
    <row r="24" ht="15.75" customHeight="1">
      <c r="A24" s="50">
        <v>22.0</v>
      </c>
      <c r="B24" s="51">
        <v>8.6E7</v>
      </c>
      <c r="C24" s="51">
        <v>0.0</v>
      </c>
      <c r="D24" s="51">
        <v>1800000.0</v>
      </c>
      <c r="E24" s="51">
        <v>1.8E7</v>
      </c>
      <c r="F24" s="51">
        <v>0.0</v>
      </c>
      <c r="G24" s="51">
        <v>1.2E7</v>
      </c>
      <c r="H24" s="52">
        <v>8.598958333333334</v>
      </c>
      <c r="I24" s="53">
        <f t="shared" si="2"/>
        <v>18167</v>
      </c>
      <c r="J24" s="53">
        <v>18129.0</v>
      </c>
      <c r="K24" s="53">
        <f t="shared" si="1"/>
        <v>4913</v>
      </c>
      <c r="L24" s="53" t="s">
        <v>223</v>
      </c>
    </row>
    <row r="25" ht="15.75" customHeight="1">
      <c r="A25" s="54">
        <v>23.0</v>
      </c>
      <c r="B25" s="55">
        <v>1.0E8</v>
      </c>
      <c r="C25" s="55">
        <v>0.0</v>
      </c>
      <c r="D25" s="55">
        <v>2400000.0</v>
      </c>
      <c r="E25" s="55">
        <v>2.4E7</v>
      </c>
      <c r="F25" s="55">
        <v>0.0</v>
      </c>
      <c r="G25" s="55">
        <v>1.6E7</v>
      </c>
      <c r="H25" s="56">
        <v>11.178587962962963</v>
      </c>
      <c r="I25" s="57">
        <f t="shared" si="2"/>
        <v>23004</v>
      </c>
      <c r="J25" s="57">
        <v>23821.0</v>
      </c>
      <c r="K25" s="57">
        <f t="shared" si="1"/>
        <v>5692</v>
      </c>
      <c r="L25" s="57"/>
    </row>
    <row r="26" ht="15.75" customHeight="1">
      <c r="A26" s="50">
        <v>24.0</v>
      </c>
      <c r="B26" s="51">
        <v>1.6E8</v>
      </c>
      <c r="C26" s="51">
        <v>0.0</v>
      </c>
      <c r="D26" s="51">
        <v>2800000.0</v>
      </c>
      <c r="E26" s="51">
        <v>3.2E7</v>
      </c>
      <c r="F26" s="51">
        <v>0.0</v>
      </c>
      <c r="G26" s="51">
        <v>1.8E7</v>
      </c>
      <c r="H26" s="52">
        <v>15.650115740740741</v>
      </c>
      <c r="I26" s="53">
        <f t="shared" si="2"/>
        <v>31139</v>
      </c>
      <c r="J26" s="53">
        <v>32712.0</v>
      </c>
      <c r="K26" s="53">
        <f t="shared" si="1"/>
        <v>8891</v>
      </c>
      <c r="L26" s="53"/>
    </row>
    <row r="27" ht="15.75" customHeight="1">
      <c r="A27" s="41">
        <v>25.0</v>
      </c>
      <c r="B27" s="42">
        <v>1.8E8</v>
      </c>
      <c r="C27" s="42">
        <v>0.0</v>
      </c>
      <c r="D27" s="42">
        <v>3000000.0</v>
      </c>
      <c r="E27" s="42">
        <v>4.0E7</v>
      </c>
      <c r="F27" s="42">
        <v>0.0</v>
      </c>
      <c r="G27" s="42">
        <v>2.0E7</v>
      </c>
      <c r="H27" s="46">
        <v>21.910069444444446</v>
      </c>
      <c r="I27" s="44">
        <f t="shared" si="2"/>
        <v>42150</v>
      </c>
      <c r="J27" s="44">
        <v>44820.0</v>
      </c>
      <c r="K27" s="44">
        <f t="shared" si="1"/>
        <v>12108</v>
      </c>
      <c r="L27" s="80" t="s">
        <v>224</v>
      </c>
    </row>
    <row r="28" ht="15.75" customHeight="1">
      <c r="A28" s="27" t="s">
        <v>65</v>
      </c>
      <c r="B28" s="58">
        <f t="shared" ref="B28:I28" si="3">SUM(B2:B27)</f>
        <v>664602800</v>
      </c>
      <c r="C28" s="58">
        <f t="shared" si="3"/>
        <v>210</v>
      </c>
      <c r="D28" s="58">
        <f t="shared" si="3"/>
        <v>15281640</v>
      </c>
      <c r="E28" s="58">
        <f t="shared" si="3"/>
        <v>146752220</v>
      </c>
      <c r="F28" s="58">
        <f t="shared" si="3"/>
        <v>0</v>
      </c>
      <c r="G28" s="58">
        <f t="shared" si="3"/>
        <v>95210600</v>
      </c>
      <c r="H28" s="59">
        <f t="shared" si="3"/>
        <v>80.30635417</v>
      </c>
      <c r="I28" s="58">
        <f t="shared" si="3"/>
        <v>169332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1.38"/>
    <col customWidth="1" hidden="1" min="3" max="3" width="11.38"/>
    <col customWidth="1" min="4" max="4" width="11.38"/>
    <col customWidth="1" hidden="1" min="5" max="5" width="11.38"/>
    <col customWidth="1" min="6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225</v>
      </c>
      <c r="I1" s="2" t="s">
        <v>226</v>
      </c>
      <c r="J1" s="1" t="s">
        <v>13</v>
      </c>
      <c r="K1" s="1" t="s">
        <v>14</v>
      </c>
      <c r="L1" s="4" t="s">
        <v>215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  <c r="L2" s="53"/>
    </row>
    <row r="3" ht="15.75" customHeight="1">
      <c r="A3" s="54">
        <v>1.0</v>
      </c>
      <c r="B3" s="55">
        <v>30.0</v>
      </c>
      <c r="C3" s="55">
        <v>0.0</v>
      </c>
      <c r="D3" s="55">
        <v>50.0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56.0</v>
      </c>
      <c r="K3" s="57">
        <v>3.0</v>
      </c>
      <c r="L3" s="57" t="s">
        <v>227</v>
      </c>
    </row>
    <row r="4" ht="15.75" customHeight="1">
      <c r="A4" s="50">
        <v>2.0</v>
      </c>
      <c r="B4" s="51">
        <v>880.0</v>
      </c>
      <c r="C4" s="51">
        <v>0.0</v>
      </c>
      <c r="D4" s="51">
        <v>420.0</v>
      </c>
      <c r="E4" s="51">
        <v>0.0</v>
      </c>
      <c r="F4" s="51">
        <v>0.0</v>
      </c>
      <c r="G4" s="51">
        <v>1000.0</v>
      </c>
      <c r="H4" s="63">
        <v>0.001388888888888889</v>
      </c>
      <c r="I4" s="53">
        <f t="shared" ref="I4:I27" si="1">ROUNDUP(2620.519149007*H4^(-0.1001302038)*H4,0)</f>
        <v>8</v>
      </c>
      <c r="J4" s="53">
        <v>58.0</v>
      </c>
      <c r="K4" s="53">
        <f t="shared" ref="K4:K27" si="2">SUM(J4-J3)</f>
        <v>2</v>
      </c>
      <c r="L4" s="53" t="s">
        <v>228</v>
      </c>
    </row>
    <row r="5" ht="15.75" customHeight="1">
      <c r="A5" s="54">
        <v>3.0</v>
      </c>
      <c r="B5" s="55">
        <v>2800.0</v>
      </c>
      <c r="C5" s="55">
        <v>0.0</v>
      </c>
      <c r="D5" s="55">
        <v>1200.0</v>
      </c>
      <c r="E5" s="55">
        <v>0.0</v>
      </c>
      <c r="F5" s="55">
        <v>0.0</v>
      </c>
      <c r="G5" s="55">
        <v>3600.0</v>
      </c>
      <c r="H5" s="62">
        <v>0.007291666666666667</v>
      </c>
      <c r="I5" s="57">
        <f t="shared" si="1"/>
        <v>32</v>
      </c>
      <c r="J5" s="57">
        <v>62.0</v>
      </c>
      <c r="K5" s="57">
        <f t="shared" si="2"/>
        <v>4</v>
      </c>
      <c r="L5" s="57"/>
    </row>
    <row r="6" ht="15.75" customHeight="1">
      <c r="A6" s="50">
        <v>4.0</v>
      </c>
      <c r="B6" s="51">
        <v>8000.0</v>
      </c>
      <c r="C6" s="51">
        <v>0.0</v>
      </c>
      <c r="D6" s="51">
        <v>2000.0</v>
      </c>
      <c r="E6" s="51">
        <v>0.0</v>
      </c>
      <c r="F6" s="51">
        <v>12000.0</v>
      </c>
      <c r="G6" s="51">
        <v>5600.0</v>
      </c>
      <c r="H6" s="63">
        <v>0.01087962962962963</v>
      </c>
      <c r="I6" s="53">
        <f t="shared" si="1"/>
        <v>45</v>
      </c>
      <c r="J6" s="53">
        <v>70.0</v>
      </c>
      <c r="K6" s="53">
        <f t="shared" si="2"/>
        <v>8</v>
      </c>
      <c r="L6" s="53"/>
    </row>
    <row r="7" ht="15.75" customHeight="1">
      <c r="A7" s="54">
        <v>5.0</v>
      </c>
      <c r="B7" s="55">
        <v>12000.0</v>
      </c>
      <c r="C7" s="55">
        <v>0.0</v>
      </c>
      <c r="D7" s="55">
        <v>2800.0</v>
      </c>
      <c r="E7" s="55">
        <v>0.0</v>
      </c>
      <c r="F7" s="55">
        <v>18000.0</v>
      </c>
      <c r="G7" s="55">
        <v>8400.0</v>
      </c>
      <c r="H7" s="62">
        <v>0.016319444444444445</v>
      </c>
      <c r="I7" s="57">
        <f t="shared" si="1"/>
        <v>65</v>
      </c>
      <c r="J7" s="57">
        <v>81.0</v>
      </c>
      <c r="K7" s="57">
        <f t="shared" si="2"/>
        <v>11</v>
      </c>
      <c r="L7" s="57" t="s">
        <v>229</v>
      </c>
    </row>
    <row r="8" ht="15.75" customHeight="1">
      <c r="A8" s="50">
        <v>6.0</v>
      </c>
      <c r="B8" s="51">
        <v>18000.0</v>
      </c>
      <c r="C8" s="51">
        <v>0.0</v>
      </c>
      <c r="D8" s="51">
        <v>4400.0</v>
      </c>
      <c r="E8" s="51">
        <v>0.0</v>
      </c>
      <c r="F8" s="51">
        <v>26000.0</v>
      </c>
      <c r="G8" s="51">
        <v>12000.0</v>
      </c>
      <c r="H8" s="63">
        <v>0.03252314814814815</v>
      </c>
      <c r="I8" s="53">
        <f t="shared" si="1"/>
        <v>121</v>
      </c>
      <c r="J8" s="53">
        <v>97.0</v>
      </c>
      <c r="K8" s="53">
        <f t="shared" si="2"/>
        <v>16</v>
      </c>
      <c r="L8" s="53"/>
    </row>
    <row r="9" ht="15.75" customHeight="1">
      <c r="A9" s="54">
        <v>7.0</v>
      </c>
      <c r="B9" s="55">
        <v>24000.0</v>
      </c>
      <c r="C9" s="55">
        <v>0.0</v>
      </c>
      <c r="D9" s="55">
        <v>6600.0</v>
      </c>
      <c r="E9" s="55">
        <v>0.0</v>
      </c>
      <c r="F9" s="55">
        <v>38000.0</v>
      </c>
      <c r="G9" s="55">
        <v>20000.0</v>
      </c>
      <c r="H9" s="62">
        <v>0.0650462962962963</v>
      </c>
      <c r="I9" s="57">
        <f t="shared" si="1"/>
        <v>225</v>
      </c>
      <c r="J9" s="57">
        <v>133.0</v>
      </c>
      <c r="K9" s="57">
        <f t="shared" si="2"/>
        <v>36</v>
      </c>
      <c r="L9" s="57"/>
    </row>
    <row r="10" ht="15.75" customHeight="1">
      <c r="A10" s="50">
        <v>8.0</v>
      </c>
      <c r="B10" s="51">
        <v>34000.0</v>
      </c>
      <c r="C10" s="51">
        <v>0.0</v>
      </c>
      <c r="D10" s="51">
        <v>9800.0</v>
      </c>
      <c r="E10" s="51">
        <v>0.0</v>
      </c>
      <c r="F10" s="51">
        <v>52000.0</v>
      </c>
      <c r="G10" s="51">
        <v>34000.0</v>
      </c>
      <c r="H10" s="63">
        <v>0.13008101851851853</v>
      </c>
      <c r="I10" s="53">
        <f t="shared" si="1"/>
        <v>419</v>
      </c>
      <c r="J10" s="53">
        <v>201.0</v>
      </c>
      <c r="K10" s="53">
        <f t="shared" si="2"/>
        <v>68</v>
      </c>
      <c r="L10" s="53"/>
    </row>
    <row r="11" ht="15.75" customHeight="1">
      <c r="A11" s="54">
        <v>9.0</v>
      </c>
      <c r="B11" s="55">
        <v>48000.0</v>
      </c>
      <c r="C11" s="55">
        <v>0.0</v>
      </c>
      <c r="D11" s="55">
        <v>16000.0</v>
      </c>
      <c r="E11" s="55">
        <v>0.0</v>
      </c>
      <c r="F11" s="55">
        <v>76000.0</v>
      </c>
      <c r="G11" s="55">
        <v>64000.0</v>
      </c>
      <c r="H11" s="62">
        <v>0.18206018518518519</v>
      </c>
      <c r="I11" s="57">
        <f t="shared" si="1"/>
        <v>566</v>
      </c>
      <c r="J11" s="57">
        <v>304.0</v>
      </c>
      <c r="K11" s="57">
        <f t="shared" si="2"/>
        <v>103</v>
      </c>
      <c r="L11" s="57"/>
    </row>
    <row r="12" ht="15.75" customHeight="1">
      <c r="A12" s="50">
        <v>10.0</v>
      </c>
      <c r="B12" s="51">
        <v>68000.0</v>
      </c>
      <c r="C12" s="51">
        <v>0.0</v>
      </c>
      <c r="D12" s="51">
        <v>22000.0</v>
      </c>
      <c r="E12" s="51">
        <v>0.0</v>
      </c>
      <c r="F12" s="51">
        <v>100000.0</v>
      </c>
      <c r="G12" s="51">
        <v>120000.0</v>
      </c>
      <c r="H12" s="63">
        <v>0.23668981481481483</v>
      </c>
      <c r="I12" s="53">
        <f t="shared" si="1"/>
        <v>717</v>
      </c>
      <c r="J12" s="53">
        <v>426.0</v>
      </c>
      <c r="K12" s="53">
        <f t="shared" si="2"/>
        <v>122</v>
      </c>
      <c r="L12" s="53" t="s">
        <v>230</v>
      </c>
    </row>
    <row r="13" ht="15.75" customHeight="1">
      <c r="A13" s="54">
        <v>11.0</v>
      </c>
      <c r="B13" s="55">
        <v>96000.0</v>
      </c>
      <c r="C13" s="55">
        <v>0.0</v>
      </c>
      <c r="D13" s="55">
        <v>32000.0</v>
      </c>
      <c r="E13" s="55">
        <v>0.0</v>
      </c>
      <c r="F13" s="55">
        <v>140000.0</v>
      </c>
      <c r="G13" s="55">
        <v>180000.0</v>
      </c>
      <c r="H13" s="62">
        <v>0.3076388888888889</v>
      </c>
      <c r="I13" s="57">
        <f t="shared" si="1"/>
        <v>908</v>
      </c>
      <c r="J13" s="57">
        <v>592.0</v>
      </c>
      <c r="K13" s="57">
        <f t="shared" si="2"/>
        <v>166</v>
      </c>
      <c r="L13" s="57"/>
    </row>
    <row r="14" ht="15.75" customHeight="1">
      <c r="A14" s="50">
        <v>12.0</v>
      </c>
      <c r="B14" s="51">
        <v>160000.0</v>
      </c>
      <c r="C14" s="51">
        <v>0.0</v>
      </c>
      <c r="D14" s="51">
        <v>52000.0</v>
      </c>
      <c r="E14" s="51">
        <v>0.0</v>
      </c>
      <c r="F14" s="51">
        <v>240000.0</v>
      </c>
      <c r="G14" s="51">
        <v>240000.0</v>
      </c>
      <c r="H14" s="63">
        <v>0.39988425925925924</v>
      </c>
      <c r="I14" s="53">
        <f t="shared" si="1"/>
        <v>1149</v>
      </c>
      <c r="J14" s="53">
        <v>823.0</v>
      </c>
      <c r="K14" s="53">
        <f t="shared" si="2"/>
        <v>231</v>
      </c>
      <c r="L14" s="53"/>
    </row>
    <row r="15" ht="15.75" customHeight="1">
      <c r="A15" s="54">
        <v>13.0</v>
      </c>
      <c r="B15" s="55">
        <v>260000.0</v>
      </c>
      <c r="C15" s="55">
        <v>0.0</v>
      </c>
      <c r="D15" s="55">
        <v>76000.0</v>
      </c>
      <c r="E15" s="55">
        <v>0.0</v>
      </c>
      <c r="F15" s="55">
        <v>400000.0</v>
      </c>
      <c r="G15" s="55">
        <v>360000.0</v>
      </c>
      <c r="H15" s="62">
        <v>0.5199074074074074</v>
      </c>
      <c r="I15" s="57">
        <f t="shared" si="1"/>
        <v>1455</v>
      </c>
      <c r="J15" s="57">
        <v>1084.0</v>
      </c>
      <c r="K15" s="57">
        <f t="shared" si="2"/>
        <v>261</v>
      </c>
      <c r="L15" s="57" t="s">
        <v>231</v>
      </c>
    </row>
    <row r="16" ht="15.75" customHeight="1">
      <c r="A16" s="50">
        <v>14.0</v>
      </c>
      <c r="B16" s="51">
        <v>420000.0</v>
      </c>
      <c r="C16" s="51">
        <v>0.0</v>
      </c>
      <c r="D16" s="51">
        <v>100000.0</v>
      </c>
      <c r="E16" s="51">
        <v>0.0</v>
      </c>
      <c r="F16" s="51">
        <v>600000.0</v>
      </c>
      <c r="G16" s="51">
        <v>500000.0</v>
      </c>
      <c r="H16" s="63">
        <v>0.6758101851851852</v>
      </c>
      <c r="I16" s="53">
        <f t="shared" si="1"/>
        <v>1842</v>
      </c>
      <c r="J16" s="53">
        <v>1444.0</v>
      </c>
      <c r="K16" s="53">
        <f t="shared" si="2"/>
        <v>360</v>
      </c>
      <c r="L16" s="53"/>
    </row>
    <row r="17" ht="15.75" customHeight="1">
      <c r="A17" s="54">
        <v>15.0</v>
      </c>
      <c r="B17" s="55">
        <v>740000.0</v>
      </c>
      <c r="C17" s="55">
        <v>0.0</v>
      </c>
      <c r="D17" s="55">
        <v>160000.0</v>
      </c>
      <c r="E17" s="55">
        <v>0.0</v>
      </c>
      <c r="F17" s="55">
        <v>1200000.0</v>
      </c>
      <c r="G17" s="55">
        <v>680000.0</v>
      </c>
      <c r="H17" s="62">
        <v>0.9460648148148149</v>
      </c>
      <c r="I17" s="57">
        <f t="shared" si="1"/>
        <v>2493</v>
      </c>
      <c r="J17" s="57">
        <v>1958.0</v>
      </c>
      <c r="K17" s="57">
        <f t="shared" si="2"/>
        <v>514</v>
      </c>
      <c r="L17" s="57"/>
    </row>
    <row r="18" ht="15.75" customHeight="1">
      <c r="A18" s="50">
        <v>16.0</v>
      </c>
      <c r="B18" s="51">
        <v>1400000.0</v>
      </c>
      <c r="C18" s="51">
        <v>0.0</v>
      </c>
      <c r="D18" s="51">
        <v>260000.0</v>
      </c>
      <c r="E18" s="51">
        <v>0.0</v>
      </c>
      <c r="F18" s="51">
        <v>2000000.0</v>
      </c>
      <c r="G18" s="51">
        <v>960000.0</v>
      </c>
      <c r="H18" s="66">
        <v>1.324537037037037</v>
      </c>
      <c r="I18" s="53">
        <f t="shared" si="1"/>
        <v>3375</v>
      </c>
      <c r="J18" s="53">
        <v>2665.0</v>
      </c>
      <c r="K18" s="53">
        <f t="shared" si="2"/>
        <v>707</v>
      </c>
      <c r="L18" s="53" t="s">
        <v>232</v>
      </c>
    </row>
    <row r="19" ht="15.75" customHeight="1">
      <c r="A19" s="54">
        <v>17.0</v>
      </c>
      <c r="B19" s="55">
        <v>2400000.0</v>
      </c>
      <c r="C19" s="55">
        <v>0.0</v>
      </c>
      <c r="D19" s="55">
        <v>380000.0</v>
      </c>
      <c r="E19" s="55">
        <v>0.0</v>
      </c>
      <c r="F19" s="55">
        <v>3400000.0</v>
      </c>
      <c r="G19" s="55">
        <v>1400000.0</v>
      </c>
      <c r="H19" s="56">
        <v>1.8542824074074074</v>
      </c>
      <c r="I19" s="57">
        <f t="shared" si="1"/>
        <v>4568</v>
      </c>
      <c r="J19" s="57">
        <v>3723.0</v>
      </c>
      <c r="K19" s="57">
        <f t="shared" si="2"/>
        <v>1058</v>
      </c>
      <c r="L19" s="57"/>
    </row>
    <row r="20" ht="15.75" customHeight="1">
      <c r="A20" s="50">
        <v>18.0</v>
      </c>
      <c r="B20" s="51">
        <v>3800000.0</v>
      </c>
      <c r="C20" s="51">
        <v>0.0</v>
      </c>
      <c r="D20" s="51">
        <v>540000.0</v>
      </c>
      <c r="E20" s="51">
        <v>0.0</v>
      </c>
      <c r="F20" s="51">
        <v>6200000.0</v>
      </c>
      <c r="G20" s="51">
        <v>2600000.0</v>
      </c>
      <c r="H20" s="52">
        <v>2.596064814814815</v>
      </c>
      <c r="I20" s="53">
        <f t="shared" si="1"/>
        <v>6184</v>
      </c>
      <c r="J20" s="53">
        <v>5124.0</v>
      </c>
      <c r="K20" s="53">
        <f t="shared" si="2"/>
        <v>1401</v>
      </c>
      <c r="L20" s="53"/>
    </row>
    <row r="21" ht="15.75" customHeight="1">
      <c r="A21" s="54">
        <v>19.0</v>
      </c>
      <c r="B21" s="55">
        <v>6800000.0</v>
      </c>
      <c r="C21" s="55">
        <v>0.0</v>
      </c>
      <c r="D21" s="55">
        <v>800000.0</v>
      </c>
      <c r="E21" s="55">
        <v>0.0</v>
      </c>
      <c r="F21" s="55">
        <v>1.2E7</v>
      </c>
      <c r="G21" s="55">
        <v>4800000.0</v>
      </c>
      <c r="H21" s="56">
        <v>3.2510416666666666</v>
      </c>
      <c r="I21" s="57">
        <f t="shared" si="1"/>
        <v>7571</v>
      </c>
      <c r="J21" s="57">
        <v>7137.0</v>
      </c>
      <c r="K21" s="57">
        <f t="shared" si="2"/>
        <v>2013</v>
      </c>
      <c r="L21" s="57" t="s">
        <v>233</v>
      </c>
    </row>
    <row r="22" ht="15.75" customHeight="1">
      <c r="A22" s="50">
        <v>20.0</v>
      </c>
      <c r="B22" s="51">
        <v>1.2E7</v>
      </c>
      <c r="C22" s="51">
        <v>0.0</v>
      </c>
      <c r="D22" s="51">
        <v>1200000.0</v>
      </c>
      <c r="E22" s="51">
        <v>0.0</v>
      </c>
      <c r="F22" s="51">
        <v>1.8E7</v>
      </c>
      <c r="G22" s="51">
        <v>7600000.0</v>
      </c>
      <c r="H22" s="52">
        <v>5.0881944444444445</v>
      </c>
      <c r="I22" s="53">
        <f t="shared" si="1"/>
        <v>11330</v>
      </c>
      <c r="J22" s="53">
        <v>9868.0</v>
      </c>
      <c r="K22" s="53">
        <f t="shared" si="2"/>
        <v>2731</v>
      </c>
      <c r="L22" s="53"/>
    </row>
    <row r="23" ht="15.75" customHeight="1">
      <c r="A23" s="54">
        <v>21.0</v>
      </c>
      <c r="B23" s="55">
        <v>1.8E7</v>
      </c>
      <c r="C23" s="55">
        <v>0.0</v>
      </c>
      <c r="D23" s="55">
        <v>1600000.0</v>
      </c>
      <c r="E23" s="55">
        <v>0.0</v>
      </c>
      <c r="F23" s="55">
        <v>2.8E7</v>
      </c>
      <c r="G23" s="55">
        <v>1.0E7</v>
      </c>
      <c r="H23" s="56">
        <v>5.322916666666667</v>
      </c>
      <c r="I23" s="57">
        <f t="shared" si="1"/>
        <v>11799</v>
      </c>
      <c r="J23" s="57">
        <v>13216.0</v>
      </c>
      <c r="K23" s="57">
        <f t="shared" si="2"/>
        <v>3348</v>
      </c>
      <c r="L23" s="57"/>
    </row>
    <row r="24" ht="15.75" customHeight="1">
      <c r="A24" s="50">
        <v>22.0</v>
      </c>
      <c r="B24" s="51">
        <v>2.8E7</v>
      </c>
      <c r="C24" s="51">
        <v>0.0</v>
      </c>
      <c r="D24" s="51">
        <v>1800000.0</v>
      </c>
      <c r="E24" s="51">
        <v>0.0</v>
      </c>
      <c r="F24" s="51">
        <v>4.0E7</v>
      </c>
      <c r="G24" s="51">
        <v>1.2E7</v>
      </c>
      <c r="H24" s="52">
        <v>8.598958333333334</v>
      </c>
      <c r="I24" s="53">
        <f t="shared" si="1"/>
        <v>18167</v>
      </c>
      <c r="J24" s="53">
        <v>18129.0</v>
      </c>
      <c r="K24" s="53">
        <f t="shared" si="2"/>
        <v>4913</v>
      </c>
      <c r="L24" s="53" t="s">
        <v>234</v>
      </c>
    </row>
    <row r="25" ht="15.75" customHeight="1">
      <c r="A25" s="54">
        <v>23.0</v>
      </c>
      <c r="B25" s="55">
        <v>3.8E7</v>
      </c>
      <c r="C25" s="55">
        <v>0.0</v>
      </c>
      <c r="D25" s="55">
        <v>2400000.0</v>
      </c>
      <c r="E25" s="55">
        <v>0.0</v>
      </c>
      <c r="F25" s="55">
        <v>5.6E7</v>
      </c>
      <c r="G25" s="55">
        <v>1.4E7</v>
      </c>
      <c r="H25" s="56">
        <v>11.178587962962963</v>
      </c>
      <c r="I25" s="57">
        <f t="shared" si="1"/>
        <v>23004</v>
      </c>
      <c r="J25" s="57">
        <v>23821.0</v>
      </c>
      <c r="K25" s="57">
        <f t="shared" si="2"/>
        <v>5692</v>
      </c>
      <c r="L25" s="57"/>
    </row>
    <row r="26" ht="15.75" customHeight="1">
      <c r="A26" s="50">
        <v>24.0</v>
      </c>
      <c r="B26" s="51">
        <v>5.0E7</v>
      </c>
      <c r="C26" s="51">
        <v>0.0</v>
      </c>
      <c r="D26" s="51">
        <v>2600000.0</v>
      </c>
      <c r="E26" s="51">
        <v>0.0</v>
      </c>
      <c r="F26" s="51">
        <v>7.4E7</v>
      </c>
      <c r="G26" s="51">
        <v>1.6E7</v>
      </c>
      <c r="H26" s="52">
        <v>15.650115740740741</v>
      </c>
      <c r="I26" s="53">
        <f t="shared" si="1"/>
        <v>31139</v>
      </c>
      <c r="J26" s="53">
        <v>32712.0</v>
      </c>
      <c r="K26" s="53">
        <f t="shared" si="2"/>
        <v>8891</v>
      </c>
      <c r="L26" s="53"/>
    </row>
    <row r="27" ht="15.75" customHeight="1">
      <c r="A27" s="41">
        <v>25.0</v>
      </c>
      <c r="B27" s="42">
        <v>6.0E7</v>
      </c>
      <c r="C27" s="42">
        <v>0.0</v>
      </c>
      <c r="D27" s="42">
        <v>3200000.0</v>
      </c>
      <c r="E27" s="42">
        <v>0.0</v>
      </c>
      <c r="F27" s="42">
        <v>9.0E7</v>
      </c>
      <c r="G27" s="42">
        <v>2.0E7</v>
      </c>
      <c r="H27" s="46">
        <v>21.910069444444446</v>
      </c>
      <c r="I27" s="44">
        <f t="shared" si="1"/>
        <v>42150</v>
      </c>
      <c r="J27" s="44">
        <v>44820.0</v>
      </c>
      <c r="K27" s="44">
        <f t="shared" si="2"/>
        <v>12108</v>
      </c>
      <c r="L27" s="80" t="s">
        <v>235</v>
      </c>
    </row>
    <row r="28" ht="15.75" customHeight="1">
      <c r="A28" s="27" t="s">
        <v>65</v>
      </c>
      <c r="B28" s="58">
        <f t="shared" ref="B28:I28" si="3">SUM(B2:B27)</f>
        <v>222291710</v>
      </c>
      <c r="C28" s="58">
        <f t="shared" si="3"/>
        <v>0</v>
      </c>
      <c r="D28" s="58">
        <f t="shared" si="3"/>
        <v>15265270</v>
      </c>
      <c r="E28" s="58">
        <f t="shared" si="3"/>
        <v>0</v>
      </c>
      <c r="F28" s="58">
        <f t="shared" si="3"/>
        <v>332502000</v>
      </c>
      <c r="G28" s="58">
        <f t="shared" si="3"/>
        <v>91588600</v>
      </c>
      <c r="H28" s="59">
        <f t="shared" si="3"/>
        <v>80.30635417</v>
      </c>
      <c r="I28" s="58">
        <f t="shared" si="3"/>
        <v>169332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4" width="11.38"/>
    <col customWidth="1" hidden="1" min="5" max="5" width="11.38"/>
    <col customWidth="1" min="6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236</v>
      </c>
      <c r="I1" s="2" t="s">
        <v>237</v>
      </c>
      <c r="J1" s="1" t="s">
        <v>13</v>
      </c>
      <c r="K1" s="1" t="s">
        <v>14</v>
      </c>
      <c r="L1" s="4" t="s">
        <v>215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140.0</v>
      </c>
      <c r="H2" s="63">
        <v>0.0</v>
      </c>
      <c r="I2" s="53">
        <v>0.0</v>
      </c>
      <c r="J2" s="53">
        <v>0.0</v>
      </c>
      <c r="K2" s="53">
        <v>0.0</v>
      </c>
      <c r="L2" s="53"/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0.0</v>
      </c>
      <c r="F3" s="55">
        <v>0.0</v>
      </c>
      <c r="G3" s="55">
        <v>140.0</v>
      </c>
      <c r="H3" s="62">
        <v>0.0</v>
      </c>
      <c r="I3" s="57">
        <v>0.0</v>
      </c>
      <c r="J3" s="57">
        <v>56.0</v>
      </c>
      <c r="K3" s="57">
        <v>3.0</v>
      </c>
      <c r="L3" s="57" t="s">
        <v>238</v>
      </c>
    </row>
    <row r="4" ht="15.75" customHeight="1">
      <c r="A4" s="50">
        <v>2.0</v>
      </c>
      <c r="B4" s="51">
        <v>0.0</v>
      </c>
      <c r="C4" s="51">
        <v>2600.0</v>
      </c>
      <c r="D4" s="51">
        <v>860.0</v>
      </c>
      <c r="E4" s="51">
        <v>0.0</v>
      </c>
      <c r="F4" s="51">
        <v>460.0</v>
      </c>
      <c r="G4" s="51">
        <v>2400.0</v>
      </c>
      <c r="H4" s="63">
        <v>0.001388888888888889</v>
      </c>
      <c r="I4" s="53">
        <f t="shared" ref="I4:I27" si="1">ROUNDUP(2620.519149007*H4^(-0.1001302038)*H4,0)</f>
        <v>8</v>
      </c>
      <c r="J4" s="53">
        <v>58.0</v>
      </c>
      <c r="K4" s="53">
        <f t="shared" ref="K4:K27" si="2">SUM(J4-J3)</f>
        <v>2</v>
      </c>
      <c r="L4" s="53" t="s">
        <v>239</v>
      </c>
    </row>
    <row r="5" ht="15.75" customHeight="1">
      <c r="A5" s="54">
        <v>3.0</v>
      </c>
      <c r="B5" s="55">
        <v>0.0</v>
      </c>
      <c r="C5" s="55">
        <v>8400.0</v>
      </c>
      <c r="D5" s="55">
        <v>1200.0</v>
      </c>
      <c r="E5" s="55">
        <v>0.0</v>
      </c>
      <c r="F5" s="55">
        <v>1400.0</v>
      </c>
      <c r="G5" s="55">
        <v>3800.0</v>
      </c>
      <c r="H5" s="62">
        <v>0.007291666666666667</v>
      </c>
      <c r="I5" s="57">
        <f t="shared" si="1"/>
        <v>32</v>
      </c>
      <c r="J5" s="57">
        <v>62.0</v>
      </c>
      <c r="K5" s="57">
        <f t="shared" si="2"/>
        <v>4</v>
      </c>
      <c r="L5" s="57"/>
    </row>
    <row r="6" ht="15.75" customHeight="1">
      <c r="A6" s="50">
        <v>4.0</v>
      </c>
      <c r="B6" s="51">
        <v>0.0</v>
      </c>
      <c r="C6" s="51">
        <v>26000.0</v>
      </c>
      <c r="D6" s="51">
        <v>2000.0</v>
      </c>
      <c r="E6" s="51">
        <v>0.0</v>
      </c>
      <c r="F6" s="51">
        <v>4000.0</v>
      </c>
      <c r="G6" s="51">
        <v>5600.0</v>
      </c>
      <c r="H6" s="63">
        <v>0.01087962962962963</v>
      </c>
      <c r="I6" s="53">
        <f t="shared" si="1"/>
        <v>45</v>
      </c>
      <c r="J6" s="53">
        <v>70.0</v>
      </c>
      <c r="K6" s="53">
        <f t="shared" si="2"/>
        <v>8</v>
      </c>
      <c r="L6" s="53"/>
    </row>
    <row r="7" ht="15.75" customHeight="1">
      <c r="A7" s="54">
        <v>5.0</v>
      </c>
      <c r="B7" s="55">
        <v>0.0</v>
      </c>
      <c r="C7" s="55">
        <v>38000.0</v>
      </c>
      <c r="D7" s="55">
        <v>2800.0</v>
      </c>
      <c r="E7" s="55">
        <v>0.0</v>
      </c>
      <c r="F7" s="55">
        <v>6200.0</v>
      </c>
      <c r="G7" s="55">
        <v>8400.0</v>
      </c>
      <c r="H7" s="62">
        <v>0.016319444444444445</v>
      </c>
      <c r="I7" s="57">
        <f t="shared" si="1"/>
        <v>65</v>
      </c>
      <c r="J7" s="57">
        <v>81.0</v>
      </c>
      <c r="K7" s="57">
        <f t="shared" si="2"/>
        <v>11</v>
      </c>
      <c r="L7" s="57" t="s">
        <v>240</v>
      </c>
    </row>
    <row r="8" ht="15.75" customHeight="1">
      <c r="A8" s="50">
        <v>6.0</v>
      </c>
      <c r="B8" s="51">
        <v>0.0</v>
      </c>
      <c r="C8" s="51">
        <v>52000.0</v>
      </c>
      <c r="D8" s="51">
        <v>4400.0</v>
      </c>
      <c r="E8" s="51">
        <v>0.0</v>
      </c>
      <c r="F8" s="51">
        <v>8800.0</v>
      </c>
      <c r="G8" s="51">
        <v>12000.0</v>
      </c>
      <c r="H8" s="63">
        <v>0.03252314814814815</v>
      </c>
      <c r="I8" s="53">
        <f t="shared" si="1"/>
        <v>121</v>
      </c>
      <c r="J8" s="53">
        <v>97.0</v>
      </c>
      <c r="K8" s="53">
        <f t="shared" si="2"/>
        <v>16</v>
      </c>
      <c r="L8" s="53"/>
    </row>
    <row r="9" ht="15.75" customHeight="1">
      <c r="A9" s="54">
        <v>7.0</v>
      </c>
      <c r="B9" s="55">
        <v>0.0</v>
      </c>
      <c r="C9" s="55">
        <v>74000.0</v>
      </c>
      <c r="D9" s="55">
        <v>6400.0</v>
      </c>
      <c r="E9" s="55">
        <v>0.0</v>
      </c>
      <c r="F9" s="55">
        <v>12000.0</v>
      </c>
      <c r="G9" s="55">
        <v>20000.0</v>
      </c>
      <c r="H9" s="62">
        <v>0.0650462962962963</v>
      </c>
      <c r="I9" s="57">
        <f t="shared" si="1"/>
        <v>225</v>
      </c>
      <c r="J9" s="57">
        <v>133.0</v>
      </c>
      <c r="K9" s="57">
        <f t="shared" si="2"/>
        <v>36</v>
      </c>
      <c r="L9" s="57"/>
    </row>
    <row r="10" ht="15.75" customHeight="1">
      <c r="A10" s="50">
        <v>8.0</v>
      </c>
      <c r="B10" s="51">
        <v>0.0</v>
      </c>
      <c r="C10" s="51">
        <v>100000.0</v>
      </c>
      <c r="D10" s="51">
        <v>9600.0</v>
      </c>
      <c r="E10" s="51">
        <v>0.0</v>
      </c>
      <c r="F10" s="51">
        <v>18000.0</v>
      </c>
      <c r="G10" s="51">
        <v>36000.0</v>
      </c>
      <c r="H10" s="63">
        <v>0.13008101851851853</v>
      </c>
      <c r="I10" s="53">
        <f t="shared" si="1"/>
        <v>419</v>
      </c>
      <c r="J10" s="53">
        <v>201.0</v>
      </c>
      <c r="K10" s="53">
        <f t="shared" si="2"/>
        <v>68</v>
      </c>
      <c r="L10" s="53"/>
    </row>
    <row r="11" ht="15.75" customHeight="1">
      <c r="A11" s="54">
        <v>9.0</v>
      </c>
      <c r="B11" s="55">
        <v>0.0</v>
      </c>
      <c r="C11" s="55">
        <v>140000.0</v>
      </c>
      <c r="D11" s="55">
        <v>14000.0</v>
      </c>
      <c r="E11" s="55">
        <v>0.0</v>
      </c>
      <c r="F11" s="55">
        <v>24000.0</v>
      </c>
      <c r="G11" s="55">
        <v>64000.0</v>
      </c>
      <c r="H11" s="62">
        <v>0.18206018518518519</v>
      </c>
      <c r="I11" s="57">
        <f t="shared" si="1"/>
        <v>566</v>
      </c>
      <c r="J11" s="57">
        <v>304.0</v>
      </c>
      <c r="K11" s="57">
        <f t="shared" si="2"/>
        <v>103</v>
      </c>
      <c r="L11" s="57"/>
    </row>
    <row r="12" ht="15.75" customHeight="1">
      <c r="A12" s="50">
        <v>10.0</v>
      </c>
      <c r="B12" s="51">
        <v>0.0</v>
      </c>
      <c r="C12" s="51">
        <v>200000.0</v>
      </c>
      <c r="D12" s="51">
        <v>22000.0</v>
      </c>
      <c r="E12" s="51">
        <v>0.0</v>
      </c>
      <c r="F12" s="51">
        <v>34000.0</v>
      </c>
      <c r="G12" s="51">
        <v>100000.0</v>
      </c>
      <c r="H12" s="63">
        <v>0.23668981481481483</v>
      </c>
      <c r="I12" s="53">
        <f t="shared" si="1"/>
        <v>717</v>
      </c>
      <c r="J12" s="53">
        <v>426.0</v>
      </c>
      <c r="K12" s="53">
        <f t="shared" si="2"/>
        <v>122</v>
      </c>
      <c r="L12" s="53" t="s">
        <v>241</v>
      </c>
    </row>
    <row r="13" ht="15.75" customHeight="1">
      <c r="A13" s="54">
        <v>11.0</v>
      </c>
      <c r="B13" s="55">
        <v>0.0</v>
      </c>
      <c r="C13" s="55">
        <v>300000.0</v>
      </c>
      <c r="D13" s="55">
        <v>32000.0</v>
      </c>
      <c r="E13" s="55">
        <v>0.0</v>
      </c>
      <c r="F13" s="55">
        <v>48000.0</v>
      </c>
      <c r="G13" s="55">
        <v>180000.0</v>
      </c>
      <c r="H13" s="62">
        <v>0.3076388888888889</v>
      </c>
      <c r="I13" s="57">
        <f t="shared" si="1"/>
        <v>908</v>
      </c>
      <c r="J13" s="57">
        <v>592.0</v>
      </c>
      <c r="K13" s="57">
        <f t="shared" si="2"/>
        <v>166</v>
      </c>
      <c r="L13" s="57"/>
    </row>
    <row r="14" ht="15.75" customHeight="1">
      <c r="A14" s="50">
        <v>12.0</v>
      </c>
      <c r="B14" s="51">
        <v>0.0</v>
      </c>
      <c r="C14" s="51">
        <v>500000.0</v>
      </c>
      <c r="D14" s="51">
        <v>50000.0</v>
      </c>
      <c r="E14" s="51">
        <v>0.0</v>
      </c>
      <c r="F14" s="51">
        <v>80000.0</v>
      </c>
      <c r="G14" s="51">
        <v>260000.0</v>
      </c>
      <c r="H14" s="63">
        <v>0.39988425925925924</v>
      </c>
      <c r="I14" s="53">
        <f t="shared" si="1"/>
        <v>1149</v>
      </c>
      <c r="J14" s="53">
        <v>823.0</v>
      </c>
      <c r="K14" s="53">
        <f t="shared" si="2"/>
        <v>231</v>
      </c>
      <c r="L14" s="53"/>
    </row>
    <row r="15" ht="15.75" customHeight="1">
      <c r="A15" s="54">
        <v>13.0</v>
      </c>
      <c r="B15" s="55">
        <v>0.0</v>
      </c>
      <c r="C15" s="55">
        <v>800000.0</v>
      </c>
      <c r="D15" s="55">
        <v>74000.0</v>
      </c>
      <c r="E15" s="55">
        <v>0.0</v>
      </c>
      <c r="F15" s="55">
        <v>120000.0</v>
      </c>
      <c r="G15" s="55">
        <v>360000.0</v>
      </c>
      <c r="H15" s="62">
        <v>0.5199074074074074</v>
      </c>
      <c r="I15" s="57">
        <f t="shared" si="1"/>
        <v>1455</v>
      </c>
      <c r="J15" s="57">
        <v>1084.0</v>
      </c>
      <c r="K15" s="57">
        <f t="shared" si="2"/>
        <v>261</v>
      </c>
      <c r="L15" s="57" t="s">
        <v>242</v>
      </c>
    </row>
    <row r="16" ht="15.75" customHeight="1">
      <c r="A16" s="50">
        <v>14.0</v>
      </c>
      <c r="B16" s="51">
        <v>0.0</v>
      </c>
      <c r="C16" s="51">
        <v>1200000.0</v>
      </c>
      <c r="D16" s="51">
        <v>120000.0</v>
      </c>
      <c r="E16" s="51">
        <v>0.0</v>
      </c>
      <c r="F16" s="51">
        <v>220000.0</v>
      </c>
      <c r="G16" s="51">
        <v>500000.0</v>
      </c>
      <c r="H16" s="63">
        <v>0.6758101851851852</v>
      </c>
      <c r="I16" s="53">
        <f t="shared" si="1"/>
        <v>1842</v>
      </c>
      <c r="J16" s="53">
        <v>1444.0</v>
      </c>
      <c r="K16" s="53">
        <f t="shared" si="2"/>
        <v>360</v>
      </c>
      <c r="L16" s="53"/>
    </row>
    <row r="17" ht="15.75" customHeight="1">
      <c r="A17" s="54">
        <v>15.0</v>
      </c>
      <c r="B17" s="55">
        <v>0.0</v>
      </c>
      <c r="C17" s="55">
        <v>2200000.0</v>
      </c>
      <c r="D17" s="55">
        <v>160000.0</v>
      </c>
      <c r="E17" s="55">
        <v>0.0</v>
      </c>
      <c r="F17" s="55">
        <v>360000.0</v>
      </c>
      <c r="G17" s="55">
        <v>680000.0</v>
      </c>
      <c r="H17" s="62">
        <v>0.9460648148148149</v>
      </c>
      <c r="I17" s="57">
        <f t="shared" si="1"/>
        <v>2493</v>
      </c>
      <c r="J17" s="57">
        <v>1958.0</v>
      </c>
      <c r="K17" s="57">
        <f t="shared" si="2"/>
        <v>514</v>
      </c>
      <c r="L17" s="57"/>
    </row>
    <row r="18" ht="15.75" customHeight="1">
      <c r="A18" s="50">
        <v>16.0</v>
      </c>
      <c r="B18" s="51">
        <v>0.0</v>
      </c>
      <c r="C18" s="51">
        <v>3800000.0</v>
      </c>
      <c r="D18" s="51">
        <v>240000.0</v>
      </c>
      <c r="E18" s="51">
        <v>0.0</v>
      </c>
      <c r="F18" s="51">
        <v>660000.0</v>
      </c>
      <c r="G18" s="51">
        <v>960000.0</v>
      </c>
      <c r="H18" s="66">
        <v>1.324537037037037</v>
      </c>
      <c r="I18" s="53">
        <f t="shared" si="1"/>
        <v>3375</v>
      </c>
      <c r="J18" s="53">
        <v>2665.0</v>
      </c>
      <c r="K18" s="53">
        <f t="shared" si="2"/>
        <v>707</v>
      </c>
      <c r="L18" s="53" t="s">
        <v>243</v>
      </c>
    </row>
    <row r="19" ht="15.75" customHeight="1">
      <c r="A19" s="54">
        <v>17.0</v>
      </c>
      <c r="B19" s="55">
        <v>0.0</v>
      </c>
      <c r="C19" s="55">
        <v>6800000.0</v>
      </c>
      <c r="D19" s="55">
        <v>380000.0</v>
      </c>
      <c r="E19" s="55">
        <v>0.0</v>
      </c>
      <c r="F19" s="55">
        <v>1000000.0</v>
      </c>
      <c r="G19" s="55">
        <v>1600000.0</v>
      </c>
      <c r="H19" s="56">
        <v>1.8542824074074074</v>
      </c>
      <c r="I19" s="57">
        <f t="shared" si="1"/>
        <v>4568</v>
      </c>
      <c r="J19" s="57">
        <v>3723.0</v>
      </c>
      <c r="K19" s="57">
        <f t="shared" si="2"/>
        <v>1058</v>
      </c>
      <c r="L19" s="57"/>
    </row>
    <row r="20" ht="15.75" customHeight="1">
      <c r="A20" s="50">
        <v>18.0</v>
      </c>
      <c r="B20" s="51">
        <v>0.0</v>
      </c>
      <c r="C20" s="51">
        <v>1.2E7</v>
      </c>
      <c r="D20" s="51">
        <v>560000.0</v>
      </c>
      <c r="E20" s="51">
        <v>0.0</v>
      </c>
      <c r="F20" s="51">
        <v>2000000.0</v>
      </c>
      <c r="G20" s="51">
        <v>2600000.0</v>
      </c>
      <c r="H20" s="52">
        <v>2.596064814814815</v>
      </c>
      <c r="I20" s="53">
        <f t="shared" si="1"/>
        <v>6184</v>
      </c>
      <c r="J20" s="53">
        <v>5124.0</v>
      </c>
      <c r="K20" s="53">
        <f t="shared" si="2"/>
        <v>1401</v>
      </c>
      <c r="L20" s="53"/>
    </row>
    <row r="21" ht="15.75" customHeight="1">
      <c r="A21" s="54">
        <v>19.0</v>
      </c>
      <c r="B21" s="55">
        <v>0.0</v>
      </c>
      <c r="C21" s="55">
        <v>2.2E7</v>
      </c>
      <c r="D21" s="55">
        <v>800000.0</v>
      </c>
      <c r="E21" s="55">
        <v>0.0</v>
      </c>
      <c r="F21" s="55">
        <v>3400000.0</v>
      </c>
      <c r="G21" s="55">
        <v>4400000.0</v>
      </c>
      <c r="H21" s="56">
        <v>3.2510416666666666</v>
      </c>
      <c r="I21" s="57">
        <f t="shared" si="1"/>
        <v>7571</v>
      </c>
      <c r="J21" s="57">
        <v>7137.0</v>
      </c>
      <c r="K21" s="57">
        <f t="shared" si="2"/>
        <v>2013</v>
      </c>
      <c r="L21" s="57" t="s">
        <v>244</v>
      </c>
    </row>
    <row r="22" ht="15.75" customHeight="1">
      <c r="A22" s="50">
        <v>20.0</v>
      </c>
      <c r="B22" s="51">
        <v>0.0</v>
      </c>
      <c r="C22" s="51">
        <v>3.6E7</v>
      </c>
      <c r="D22" s="51">
        <v>1000000.0</v>
      </c>
      <c r="E22" s="51">
        <v>0.0</v>
      </c>
      <c r="F22" s="51">
        <v>6000000.0</v>
      </c>
      <c r="G22" s="51">
        <v>7400000.0</v>
      </c>
      <c r="H22" s="52">
        <v>5.0881944444444445</v>
      </c>
      <c r="I22" s="53">
        <f t="shared" si="1"/>
        <v>11330</v>
      </c>
      <c r="J22" s="53">
        <v>9868.0</v>
      </c>
      <c r="K22" s="53">
        <f t="shared" si="2"/>
        <v>2731</v>
      </c>
      <c r="L22" s="53"/>
    </row>
    <row r="23" ht="15.75" customHeight="1">
      <c r="A23" s="54">
        <v>21.0</v>
      </c>
      <c r="B23" s="55">
        <v>0.0</v>
      </c>
      <c r="C23" s="55">
        <v>5.8E7</v>
      </c>
      <c r="D23" s="55">
        <v>1600000.0</v>
      </c>
      <c r="E23" s="55">
        <v>0.0</v>
      </c>
      <c r="F23" s="55">
        <v>9600000.0</v>
      </c>
      <c r="G23" s="55">
        <v>1.0E7</v>
      </c>
      <c r="H23" s="56">
        <v>5.322916666666667</v>
      </c>
      <c r="I23" s="57">
        <f t="shared" si="1"/>
        <v>11799</v>
      </c>
      <c r="J23" s="57">
        <v>13216.0</v>
      </c>
      <c r="K23" s="57">
        <f t="shared" si="2"/>
        <v>3348</v>
      </c>
      <c r="L23" s="57"/>
    </row>
    <row r="24" ht="15.75" customHeight="1">
      <c r="A24" s="50">
        <v>22.0</v>
      </c>
      <c r="B24" s="51">
        <v>0.0</v>
      </c>
      <c r="C24" s="51">
        <v>8.6E7</v>
      </c>
      <c r="D24" s="51">
        <v>2000000.0</v>
      </c>
      <c r="E24" s="51">
        <v>0.0</v>
      </c>
      <c r="F24" s="51">
        <v>1.4E7</v>
      </c>
      <c r="G24" s="51">
        <v>1.2E7</v>
      </c>
      <c r="H24" s="52">
        <v>8.598958333333334</v>
      </c>
      <c r="I24" s="53">
        <f t="shared" si="1"/>
        <v>18167</v>
      </c>
      <c r="J24" s="53">
        <v>18129.0</v>
      </c>
      <c r="K24" s="53">
        <f t="shared" si="2"/>
        <v>4913</v>
      </c>
      <c r="L24" s="53" t="s">
        <v>245</v>
      </c>
    </row>
    <row r="25" ht="15.75" customHeight="1">
      <c r="A25" s="54">
        <v>23.0</v>
      </c>
      <c r="B25" s="55">
        <v>0.0</v>
      </c>
      <c r="C25" s="55">
        <v>1.0E8</v>
      </c>
      <c r="D25" s="55">
        <v>2400000.0</v>
      </c>
      <c r="E25" s="55">
        <v>0.0</v>
      </c>
      <c r="F25" s="55">
        <v>2.0E7</v>
      </c>
      <c r="G25" s="55">
        <v>1.6E7</v>
      </c>
      <c r="H25" s="56">
        <v>11.178587962962963</v>
      </c>
      <c r="I25" s="57">
        <f t="shared" si="1"/>
        <v>23004</v>
      </c>
      <c r="J25" s="57">
        <v>23821.0</v>
      </c>
      <c r="K25" s="57">
        <f t="shared" si="2"/>
        <v>5692</v>
      </c>
      <c r="L25" s="57"/>
    </row>
    <row r="26" ht="15.75" customHeight="1">
      <c r="A26" s="50">
        <v>24.0</v>
      </c>
      <c r="B26" s="51">
        <v>0.0</v>
      </c>
      <c r="C26" s="51">
        <v>1.4E8</v>
      </c>
      <c r="D26" s="51">
        <v>2600000.0</v>
      </c>
      <c r="E26" s="51">
        <v>0.0</v>
      </c>
      <c r="F26" s="51">
        <v>2.6E7</v>
      </c>
      <c r="G26" s="51">
        <v>1.6E7</v>
      </c>
      <c r="H26" s="52">
        <v>15.650115740740741</v>
      </c>
      <c r="I26" s="53">
        <f t="shared" si="1"/>
        <v>31139</v>
      </c>
      <c r="J26" s="53">
        <v>32712.0</v>
      </c>
      <c r="K26" s="53">
        <f t="shared" si="2"/>
        <v>8891</v>
      </c>
      <c r="L26" s="53"/>
    </row>
    <row r="27" ht="15.75" customHeight="1">
      <c r="A27" s="41">
        <v>25.0</v>
      </c>
      <c r="B27" s="42">
        <v>0.0</v>
      </c>
      <c r="C27" s="42">
        <v>1.8E8</v>
      </c>
      <c r="D27" s="42">
        <v>3000000.0</v>
      </c>
      <c r="E27" s="42">
        <v>0.0</v>
      </c>
      <c r="F27" s="42">
        <v>3.0E7</v>
      </c>
      <c r="G27" s="42">
        <v>2.0E7</v>
      </c>
      <c r="H27" s="46">
        <v>21.910069444444446</v>
      </c>
      <c r="I27" s="44">
        <f t="shared" si="1"/>
        <v>42150</v>
      </c>
      <c r="J27" s="44">
        <v>44820.0</v>
      </c>
      <c r="K27" s="44">
        <f t="shared" si="2"/>
        <v>12108</v>
      </c>
      <c r="L27" s="80" t="s">
        <v>246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650241000</v>
      </c>
      <c r="D28" s="70">
        <f t="shared" si="3"/>
        <v>15079260</v>
      </c>
      <c r="E28" s="70">
        <f t="shared" si="3"/>
        <v>0</v>
      </c>
      <c r="F28" s="70">
        <f t="shared" si="3"/>
        <v>113596860</v>
      </c>
      <c r="G28" s="58">
        <f t="shared" si="3"/>
        <v>93192480</v>
      </c>
      <c r="H28" s="59">
        <f t="shared" si="3"/>
        <v>80.30635417</v>
      </c>
      <c r="I28" s="58">
        <f t="shared" si="3"/>
        <v>169332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4" width="11.38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247</v>
      </c>
      <c r="I1" s="2" t="s">
        <v>248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140.0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84.0</v>
      </c>
      <c r="D3" s="55">
        <v>0.0</v>
      </c>
      <c r="E3" s="55">
        <v>240.0</v>
      </c>
      <c r="F3" s="55">
        <v>0.0</v>
      </c>
      <c r="G3" s="55">
        <v>0.0</v>
      </c>
      <c r="H3" s="62">
        <v>0.0</v>
      </c>
      <c r="I3" s="57">
        <v>0.0</v>
      </c>
      <c r="J3" s="57">
        <v>3.0</v>
      </c>
      <c r="K3" s="57">
        <f t="shared" ref="K3:K27" si="1">J3-J2</f>
        <v>3</v>
      </c>
    </row>
    <row r="4" ht="15.75" customHeight="1">
      <c r="A4" s="50">
        <v>2.0</v>
      </c>
      <c r="B4" s="51">
        <v>0.0</v>
      </c>
      <c r="C4" s="51">
        <v>120.0</v>
      </c>
      <c r="D4" s="51">
        <v>0.0</v>
      </c>
      <c r="E4" s="51">
        <v>380.0</v>
      </c>
      <c r="F4" s="51">
        <v>0.0</v>
      </c>
      <c r="G4" s="51">
        <v>200.0</v>
      </c>
      <c r="H4" s="63">
        <v>6.944444444444445E-4</v>
      </c>
      <c r="I4" s="53">
        <f t="shared" ref="I4:I27" si="2">ROUNDUP(2620.519149007*H4^(-0.1001302038)*H4,0)</f>
        <v>4</v>
      </c>
      <c r="J4" s="53">
        <v>5.0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280.0</v>
      </c>
      <c r="D5" s="55">
        <v>0.0</v>
      </c>
      <c r="E5" s="55">
        <v>820.0</v>
      </c>
      <c r="F5" s="55">
        <v>0.0</v>
      </c>
      <c r="G5" s="55">
        <v>460.0</v>
      </c>
      <c r="H5" s="62">
        <v>0.003472222222222222</v>
      </c>
      <c r="I5" s="57">
        <f t="shared" si="2"/>
        <v>17</v>
      </c>
      <c r="J5" s="57">
        <v>7.0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540.0</v>
      </c>
      <c r="D6" s="51">
        <v>0.0</v>
      </c>
      <c r="E6" s="51">
        <v>1600.0</v>
      </c>
      <c r="F6" s="51">
        <v>1400.0</v>
      </c>
      <c r="G6" s="51">
        <v>920.0</v>
      </c>
      <c r="H6" s="63">
        <v>0.006944444444444444</v>
      </c>
      <c r="I6" s="53">
        <f t="shared" si="2"/>
        <v>30</v>
      </c>
      <c r="J6" s="53">
        <v>10.0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840.0</v>
      </c>
      <c r="D7" s="55">
        <v>0.0</v>
      </c>
      <c r="E7" s="55">
        <v>0.0</v>
      </c>
      <c r="F7" s="55">
        <v>2000.0</v>
      </c>
      <c r="G7" s="55">
        <v>1400.0</v>
      </c>
      <c r="H7" s="62">
        <v>0.012268518518518519</v>
      </c>
      <c r="I7" s="57">
        <f t="shared" si="2"/>
        <v>50</v>
      </c>
      <c r="J7" s="57">
        <v>14.0</v>
      </c>
      <c r="K7" s="57">
        <f t="shared" si="1"/>
        <v>4</v>
      </c>
    </row>
    <row r="8" ht="15.75" customHeight="1">
      <c r="A8" s="50">
        <v>6.0</v>
      </c>
      <c r="B8" s="51">
        <v>0.0</v>
      </c>
      <c r="C8" s="51">
        <v>3000.0</v>
      </c>
      <c r="D8" s="51">
        <v>0.0</v>
      </c>
      <c r="E8" s="51">
        <v>0.0</v>
      </c>
      <c r="F8" s="51">
        <v>7400.0</v>
      </c>
      <c r="G8" s="51">
        <v>2000.0</v>
      </c>
      <c r="H8" s="63">
        <v>0.016319444444444445</v>
      </c>
      <c r="I8" s="53">
        <f t="shared" si="2"/>
        <v>65</v>
      </c>
      <c r="J8" s="53">
        <v>19.0</v>
      </c>
      <c r="K8" s="53">
        <f t="shared" si="1"/>
        <v>5</v>
      </c>
    </row>
    <row r="9" ht="15.75" customHeight="1">
      <c r="A9" s="54">
        <v>7.0</v>
      </c>
      <c r="B9" s="55">
        <v>0.0</v>
      </c>
      <c r="C9" s="55">
        <v>4200.0</v>
      </c>
      <c r="D9" s="55">
        <v>0.0</v>
      </c>
      <c r="E9" s="55">
        <v>0.0</v>
      </c>
      <c r="F9" s="55">
        <v>10000.0</v>
      </c>
      <c r="G9" s="55">
        <v>3400.0</v>
      </c>
      <c r="H9" s="62">
        <v>0.024421296296296295</v>
      </c>
      <c r="I9" s="57">
        <f t="shared" si="2"/>
        <v>93</v>
      </c>
      <c r="J9" s="57">
        <v>25.0</v>
      </c>
      <c r="K9" s="57">
        <f t="shared" si="1"/>
        <v>6</v>
      </c>
    </row>
    <row r="10" ht="15.75" customHeight="1">
      <c r="A10" s="50">
        <v>8.0</v>
      </c>
      <c r="B10" s="51">
        <v>0.0</v>
      </c>
      <c r="C10" s="51">
        <v>6200.0</v>
      </c>
      <c r="D10" s="51">
        <v>0.0</v>
      </c>
      <c r="E10" s="51">
        <v>0.0</v>
      </c>
      <c r="F10" s="51">
        <v>14000.0</v>
      </c>
      <c r="G10" s="51">
        <v>6000.0</v>
      </c>
      <c r="H10" s="63">
        <v>0.04236111111111111</v>
      </c>
      <c r="I10" s="53">
        <f t="shared" si="2"/>
        <v>153</v>
      </c>
      <c r="J10" s="53">
        <v>41.0</v>
      </c>
      <c r="K10" s="53">
        <f t="shared" si="1"/>
        <v>16</v>
      </c>
    </row>
    <row r="11" ht="15.75" customHeight="1">
      <c r="A11" s="54">
        <v>9.0</v>
      </c>
      <c r="B11" s="55">
        <v>0.0</v>
      </c>
      <c r="C11" s="55">
        <v>8600.0</v>
      </c>
      <c r="D11" s="55">
        <v>0.0</v>
      </c>
      <c r="E11" s="55">
        <v>0.0</v>
      </c>
      <c r="F11" s="55">
        <v>20000.0</v>
      </c>
      <c r="G11" s="55">
        <v>10000.0</v>
      </c>
      <c r="H11" s="62">
        <v>0.05925925925925926</v>
      </c>
      <c r="I11" s="57">
        <f t="shared" si="2"/>
        <v>207</v>
      </c>
      <c r="J11" s="57">
        <v>64.0</v>
      </c>
      <c r="K11" s="57">
        <f t="shared" si="1"/>
        <v>23</v>
      </c>
    </row>
    <row r="12" ht="15.75" customHeight="1">
      <c r="A12" s="50">
        <v>10.0</v>
      </c>
      <c r="B12" s="51">
        <v>0.0</v>
      </c>
      <c r="C12" s="51">
        <v>12000.0</v>
      </c>
      <c r="D12" s="51">
        <v>0.0</v>
      </c>
      <c r="E12" s="51">
        <v>0.0</v>
      </c>
      <c r="F12" s="51">
        <v>30000.0</v>
      </c>
      <c r="G12" s="51">
        <v>18000.0</v>
      </c>
      <c r="H12" s="63">
        <v>0.07696759259259259</v>
      </c>
      <c r="I12" s="53">
        <f t="shared" si="2"/>
        <v>261</v>
      </c>
      <c r="J12" s="53">
        <v>98.0</v>
      </c>
      <c r="K12" s="53">
        <f t="shared" si="1"/>
        <v>34</v>
      </c>
    </row>
    <row r="13" ht="15.75" customHeight="1">
      <c r="A13" s="54">
        <v>11.0</v>
      </c>
      <c r="B13" s="55">
        <v>0.0</v>
      </c>
      <c r="C13" s="55">
        <v>18000.0</v>
      </c>
      <c r="D13" s="55">
        <v>0.0</v>
      </c>
      <c r="E13" s="55">
        <v>0.0</v>
      </c>
      <c r="F13" s="55">
        <v>42000.0</v>
      </c>
      <c r="G13" s="55">
        <v>28000.0</v>
      </c>
      <c r="H13" s="62">
        <v>0.1</v>
      </c>
      <c r="I13" s="57">
        <f t="shared" si="2"/>
        <v>331</v>
      </c>
      <c r="J13" s="57">
        <v>140.0</v>
      </c>
      <c r="K13" s="57">
        <f t="shared" si="1"/>
        <v>42</v>
      </c>
    </row>
    <row r="14" ht="15.75" customHeight="1">
      <c r="A14" s="50">
        <v>12.0</v>
      </c>
      <c r="B14" s="51">
        <v>0.0</v>
      </c>
      <c r="C14" s="51">
        <v>28000.0</v>
      </c>
      <c r="D14" s="51">
        <v>0.0</v>
      </c>
      <c r="E14" s="51">
        <v>0.0</v>
      </c>
      <c r="F14" s="51">
        <v>72000.0</v>
      </c>
      <c r="G14" s="51">
        <v>42000.0</v>
      </c>
      <c r="H14" s="63">
        <v>0.12997685185185184</v>
      </c>
      <c r="I14" s="53">
        <f t="shared" si="2"/>
        <v>418</v>
      </c>
      <c r="J14" s="53">
        <v>191.0</v>
      </c>
      <c r="K14" s="53">
        <f t="shared" si="1"/>
        <v>51</v>
      </c>
    </row>
    <row r="15" ht="15.75" customHeight="1">
      <c r="A15" s="54">
        <v>13.0</v>
      </c>
      <c r="B15" s="55">
        <v>0.0</v>
      </c>
      <c r="C15" s="55">
        <v>46000.0</v>
      </c>
      <c r="D15" s="55">
        <v>0.0</v>
      </c>
      <c r="E15" s="55">
        <v>0.0</v>
      </c>
      <c r="F15" s="55">
        <v>100000.0</v>
      </c>
      <c r="G15" s="55">
        <v>60000.0</v>
      </c>
      <c r="H15" s="62">
        <v>0.16898148148148148</v>
      </c>
      <c r="I15" s="57">
        <f t="shared" si="2"/>
        <v>530</v>
      </c>
      <c r="J15" s="57">
        <v>262.0</v>
      </c>
      <c r="K15" s="57">
        <f t="shared" si="1"/>
        <v>71</v>
      </c>
    </row>
    <row r="16" ht="15.75" customHeight="1">
      <c r="A16" s="50">
        <v>14.0</v>
      </c>
      <c r="B16" s="51">
        <v>0.0</v>
      </c>
      <c r="C16" s="51">
        <v>74000.0</v>
      </c>
      <c r="D16" s="51">
        <v>0.0</v>
      </c>
      <c r="E16" s="51">
        <v>0.0</v>
      </c>
      <c r="F16" s="51">
        <v>180000.0</v>
      </c>
      <c r="G16" s="51">
        <v>84000.0</v>
      </c>
      <c r="H16" s="63">
        <v>0.2196759259259259</v>
      </c>
      <c r="I16" s="53">
        <f t="shared" si="2"/>
        <v>671</v>
      </c>
      <c r="J16" s="53">
        <v>360.0</v>
      </c>
      <c r="K16" s="53">
        <f t="shared" si="1"/>
        <v>98</v>
      </c>
    </row>
    <row r="17" ht="15.75" customHeight="1">
      <c r="A17" s="54">
        <v>15.0</v>
      </c>
      <c r="B17" s="55">
        <v>0.0</v>
      </c>
      <c r="C17" s="55">
        <v>120000.0</v>
      </c>
      <c r="D17" s="55">
        <v>0.0</v>
      </c>
      <c r="E17" s="55">
        <v>0.0</v>
      </c>
      <c r="F17" s="55">
        <v>300000.0</v>
      </c>
      <c r="G17" s="55">
        <v>100000.0</v>
      </c>
      <c r="H17" s="62">
        <v>0.30752314814814813</v>
      </c>
      <c r="I17" s="57">
        <f t="shared" si="2"/>
        <v>907</v>
      </c>
      <c r="J17" s="57">
        <v>487.0</v>
      </c>
      <c r="K17" s="57">
        <f t="shared" si="1"/>
        <v>127</v>
      </c>
    </row>
    <row r="18" ht="15.75" customHeight="1">
      <c r="A18" s="50">
        <v>16.0</v>
      </c>
      <c r="B18" s="51">
        <v>0.0</v>
      </c>
      <c r="C18" s="51">
        <v>220000.0</v>
      </c>
      <c r="D18" s="51">
        <v>0.0</v>
      </c>
      <c r="E18" s="51">
        <v>0.0</v>
      </c>
      <c r="F18" s="51">
        <v>580000.0</v>
      </c>
      <c r="G18" s="51">
        <v>160000.0</v>
      </c>
      <c r="H18" s="66">
        <v>0.4305555555555556</v>
      </c>
      <c r="I18" s="53">
        <f t="shared" si="2"/>
        <v>1228</v>
      </c>
      <c r="J18" s="53">
        <v>656.0</v>
      </c>
      <c r="K18" s="53">
        <f t="shared" si="1"/>
        <v>169</v>
      </c>
    </row>
    <row r="19" ht="15.75" customHeight="1">
      <c r="A19" s="54">
        <v>17.0</v>
      </c>
      <c r="B19" s="55">
        <v>0.0</v>
      </c>
      <c r="C19" s="55">
        <v>400000.0</v>
      </c>
      <c r="D19" s="55">
        <v>0.0</v>
      </c>
      <c r="E19" s="55">
        <v>0.0</v>
      </c>
      <c r="F19" s="55">
        <v>960000.0</v>
      </c>
      <c r="G19" s="55">
        <v>240000.0</v>
      </c>
      <c r="H19" s="56">
        <v>0.602662037037037</v>
      </c>
      <c r="I19" s="57">
        <f t="shared" si="2"/>
        <v>1662</v>
      </c>
      <c r="J19" s="57">
        <v>904.0</v>
      </c>
      <c r="K19" s="57">
        <f t="shared" si="1"/>
        <v>248</v>
      </c>
    </row>
    <row r="20" ht="15.75" customHeight="1">
      <c r="A20" s="50">
        <v>18.0</v>
      </c>
      <c r="B20" s="51">
        <v>0.0</v>
      </c>
      <c r="C20" s="51">
        <v>720000.0</v>
      </c>
      <c r="D20" s="51">
        <v>0.0</v>
      </c>
      <c r="E20" s="51">
        <v>0.0</v>
      </c>
      <c r="F20" s="51">
        <v>1800000.0</v>
      </c>
      <c r="G20" s="51">
        <v>460000.0</v>
      </c>
      <c r="H20" s="52">
        <v>0.84375</v>
      </c>
      <c r="I20" s="53">
        <f t="shared" si="2"/>
        <v>2249</v>
      </c>
      <c r="J20" s="53">
        <v>1275.0</v>
      </c>
      <c r="K20" s="53">
        <f t="shared" si="1"/>
        <v>371</v>
      </c>
    </row>
    <row r="21" ht="15.75" customHeight="1">
      <c r="A21" s="54">
        <v>19.0</v>
      </c>
      <c r="B21" s="55">
        <v>0.0</v>
      </c>
      <c r="C21" s="55">
        <v>1200000.0</v>
      </c>
      <c r="D21" s="55">
        <v>0.0</v>
      </c>
      <c r="E21" s="55">
        <v>0.0</v>
      </c>
      <c r="F21" s="55">
        <v>3000000.0</v>
      </c>
      <c r="G21" s="55">
        <v>760000.0</v>
      </c>
      <c r="H21" s="56">
        <v>1.18125</v>
      </c>
      <c r="I21" s="57">
        <f t="shared" si="2"/>
        <v>3045</v>
      </c>
      <c r="J21" s="57">
        <v>1775.0</v>
      </c>
      <c r="K21" s="57">
        <f t="shared" si="1"/>
        <v>500</v>
      </c>
    </row>
    <row r="22" ht="15.75" customHeight="1">
      <c r="A22" s="50">
        <v>20.0</v>
      </c>
      <c r="B22" s="51">
        <v>0.0</v>
      </c>
      <c r="C22" s="51">
        <v>2000000.0</v>
      </c>
      <c r="D22" s="51">
        <v>0.0</v>
      </c>
      <c r="E22" s="51">
        <v>0.0</v>
      </c>
      <c r="F22" s="51">
        <v>5200000.0</v>
      </c>
      <c r="G22" s="51">
        <v>1400000.0</v>
      </c>
      <c r="H22" s="52">
        <v>1.6537037037037037</v>
      </c>
      <c r="I22" s="53">
        <f t="shared" si="2"/>
        <v>4121</v>
      </c>
      <c r="J22" s="53">
        <v>2409.0</v>
      </c>
      <c r="K22" s="53">
        <f t="shared" si="1"/>
        <v>634</v>
      </c>
    </row>
    <row r="23" ht="15.75" customHeight="1">
      <c r="A23" s="54">
        <v>21.0</v>
      </c>
      <c r="B23" s="55">
        <v>0.0</v>
      </c>
      <c r="C23" s="55">
        <v>3400000.0</v>
      </c>
      <c r="D23" s="55">
        <v>0.0</v>
      </c>
      <c r="E23" s="55">
        <v>0.0</v>
      </c>
      <c r="F23" s="55">
        <v>8200000.0</v>
      </c>
      <c r="G23" s="55">
        <v>1800000.0</v>
      </c>
      <c r="H23" s="56">
        <v>2.1497685185185187</v>
      </c>
      <c r="I23" s="57">
        <f t="shared" si="2"/>
        <v>5218</v>
      </c>
      <c r="J23" s="57">
        <v>3316.0</v>
      </c>
      <c r="K23" s="57">
        <f t="shared" si="1"/>
        <v>907</v>
      </c>
    </row>
    <row r="24" ht="15.75" customHeight="1">
      <c r="A24" s="50">
        <v>22.0</v>
      </c>
      <c r="B24" s="51">
        <v>0.0</v>
      </c>
      <c r="C24" s="51">
        <v>4800000.0</v>
      </c>
      <c r="D24" s="51">
        <v>0.0</v>
      </c>
      <c r="E24" s="51">
        <v>0.0</v>
      </c>
      <c r="F24" s="51">
        <v>1.2E7</v>
      </c>
      <c r="G24" s="51">
        <v>2000000.0</v>
      </c>
      <c r="H24" s="52">
        <v>2.794675925925926</v>
      </c>
      <c r="I24" s="53">
        <f t="shared" si="2"/>
        <v>6608</v>
      </c>
      <c r="J24" s="53">
        <v>4456.0</v>
      </c>
      <c r="K24" s="53">
        <f t="shared" si="1"/>
        <v>1140</v>
      </c>
    </row>
    <row r="25" ht="15.75" customHeight="1">
      <c r="A25" s="54">
        <v>23.0</v>
      </c>
      <c r="B25" s="55">
        <v>0.0</v>
      </c>
      <c r="C25" s="55">
        <v>6800000.0</v>
      </c>
      <c r="D25" s="55">
        <v>0.0</v>
      </c>
      <c r="E25" s="55">
        <v>0.0</v>
      </c>
      <c r="F25" s="55">
        <v>1.8E7</v>
      </c>
      <c r="G25" s="55">
        <v>2400000.0</v>
      </c>
      <c r="H25" s="56">
        <v>3.6331018518518516</v>
      </c>
      <c r="I25" s="57">
        <f t="shared" si="2"/>
        <v>8367</v>
      </c>
      <c r="J25" s="57">
        <v>6073.0</v>
      </c>
      <c r="K25" s="57">
        <f t="shared" si="1"/>
        <v>1617</v>
      </c>
    </row>
    <row r="26" ht="15.75" customHeight="1">
      <c r="A26" s="50">
        <v>24.0</v>
      </c>
      <c r="B26" s="51">
        <v>0.0</v>
      </c>
      <c r="C26" s="51">
        <v>8800000.0</v>
      </c>
      <c r="D26" s="51">
        <v>0.0</v>
      </c>
      <c r="E26" s="51">
        <v>0.0</v>
      </c>
      <c r="F26" s="51">
        <v>2.0E7</v>
      </c>
      <c r="G26" s="51">
        <v>2800000.0</v>
      </c>
      <c r="H26" s="52">
        <v>5.086342592592593</v>
      </c>
      <c r="I26" s="53">
        <f t="shared" si="2"/>
        <v>11326</v>
      </c>
      <c r="J26" s="53">
        <v>8195.0</v>
      </c>
      <c r="K26" s="53">
        <f t="shared" si="1"/>
        <v>2122</v>
      </c>
    </row>
    <row r="27" ht="15.75" customHeight="1">
      <c r="A27" s="41">
        <v>25.0</v>
      </c>
      <c r="B27" s="42">
        <v>0.0</v>
      </c>
      <c r="C27" s="42">
        <v>1.0E7</v>
      </c>
      <c r="D27" s="42">
        <v>0.0</v>
      </c>
      <c r="E27" s="42">
        <v>0.0</v>
      </c>
      <c r="F27" s="42">
        <v>2.6E7</v>
      </c>
      <c r="G27" s="42">
        <v>3400000.0</v>
      </c>
      <c r="H27" s="46">
        <v>7.120833333333334</v>
      </c>
      <c r="I27" s="44">
        <f t="shared" si="2"/>
        <v>15331</v>
      </c>
      <c r="J27" s="44">
        <v>11203.0</v>
      </c>
      <c r="K27" s="44">
        <f t="shared" si="1"/>
        <v>3008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38661864</v>
      </c>
      <c r="D28" s="70">
        <f t="shared" si="3"/>
        <v>0</v>
      </c>
      <c r="E28" s="70">
        <f t="shared" si="3"/>
        <v>3040</v>
      </c>
      <c r="F28" s="70">
        <f t="shared" si="3"/>
        <v>96518800</v>
      </c>
      <c r="G28" s="58">
        <f t="shared" si="3"/>
        <v>15776520</v>
      </c>
      <c r="H28" s="59">
        <f t="shared" si="3"/>
        <v>26.66550926</v>
      </c>
      <c r="I28" s="58">
        <f t="shared" si="3"/>
        <v>62892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2" width="12.63"/>
    <col customWidth="1" min="3" max="5" width="11.38"/>
    <col customWidth="1" hidden="1" min="6" max="6" width="11.38"/>
    <col customWidth="1" min="7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249</v>
      </c>
      <c r="I1" s="2" t="s">
        <v>250</v>
      </c>
      <c r="J1" s="3" t="s">
        <v>251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  <c r="L2" s="53">
        <v>0.0</v>
      </c>
    </row>
    <row r="3" ht="15.75" customHeight="1">
      <c r="A3" s="54">
        <v>1.0</v>
      </c>
      <c r="B3" s="55">
        <v>0.0</v>
      </c>
      <c r="C3" s="55">
        <v>30.0</v>
      </c>
      <c r="D3" s="55">
        <v>0.0</v>
      </c>
      <c r="E3" s="55">
        <v>60.0</v>
      </c>
      <c r="F3" s="55">
        <v>0.0</v>
      </c>
      <c r="G3" s="55">
        <v>0.0</v>
      </c>
      <c r="H3" s="56">
        <v>0.0</v>
      </c>
      <c r="I3" s="57">
        <v>0.0</v>
      </c>
      <c r="J3" s="57">
        <v>0.0</v>
      </c>
      <c r="K3" s="57">
        <v>51.0</v>
      </c>
      <c r="L3" s="57">
        <f t="shared" ref="L3:L27" si="1">K3-K2</f>
        <v>51</v>
      </c>
    </row>
    <row r="4" ht="15.75" customHeight="1">
      <c r="A4" s="50">
        <v>2.0</v>
      </c>
      <c r="B4" s="51">
        <v>0.0</v>
      </c>
      <c r="C4" s="51">
        <v>280.0</v>
      </c>
      <c r="D4" s="51">
        <v>220.0</v>
      </c>
      <c r="E4" s="51">
        <v>540.0</v>
      </c>
      <c r="F4" s="51">
        <v>0.0</v>
      </c>
      <c r="G4" s="51">
        <v>520.0</v>
      </c>
      <c r="H4" s="52">
        <v>0.001388888888888889</v>
      </c>
      <c r="I4" s="53">
        <f t="shared" ref="I4:I27" si="2">ROUNDUP(2620.519149007*H4^(-0.1001302038)*H4,0)</f>
        <v>8</v>
      </c>
      <c r="J4" s="53">
        <v>1.0</v>
      </c>
      <c r="K4" s="53">
        <v>53.0</v>
      </c>
      <c r="L4" s="53">
        <f t="shared" si="1"/>
        <v>2</v>
      </c>
    </row>
    <row r="5" ht="15.75" customHeight="1">
      <c r="A5" s="54">
        <v>3.0</v>
      </c>
      <c r="B5" s="55">
        <v>0.0</v>
      </c>
      <c r="C5" s="55">
        <v>700.0</v>
      </c>
      <c r="D5" s="55">
        <v>0.0</v>
      </c>
      <c r="E5" s="55">
        <v>1400.0</v>
      </c>
      <c r="F5" s="55">
        <v>0.0</v>
      </c>
      <c r="G5" s="55">
        <v>780.0</v>
      </c>
      <c r="H5" s="56">
        <v>0.002777777777777778</v>
      </c>
      <c r="I5" s="57">
        <f t="shared" si="2"/>
        <v>14</v>
      </c>
      <c r="J5" s="57">
        <v>2.0</v>
      </c>
      <c r="K5" s="57">
        <v>56.0</v>
      </c>
      <c r="L5" s="57">
        <f t="shared" si="1"/>
        <v>3</v>
      </c>
    </row>
    <row r="6" ht="15.75" customHeight="1">
      <c r="A6" s="50">
        <v>4.0</v>
      </c>
      <c r="B6" s="51">
        <v>0.0</v>
      </c>
      <c r="C6" s="51">
        <v>1000.0</v>
      </c>
      <c r="D6" s="51">
        <v>0.0</v>
      </c>
      <c r="E6" s="51">
        <v>2000.0</v>
      </c>
      <c r="F6" s="51">
        <v>0.0</v>
      </c>
      <c r="G6" s="51">
        <v>1200.0</v>
      </c>
      <c r="H6" s="52">
        <v>0.004166666666666667</v>
      </c>
      <c r="I6" s="53">
        <f t="shared" si="2"/>
        <v>19</v>
      </c>
      <c r="J6" s="53">
        <v>7.0</v>
      </c>
      <c r="K6" s="53">
        <v>60.0</v>
      </c>
      <c r="L6" s="53">
        <f t="shared" si="1"/>
        <v>4</v>
      </c>
    </row>
    <row r="7" ht="15.75" customHeight="1">
      <c r="A7" s="54">
        <v>5.0</v>
      </c>
      <c r="B7" s="55">
        <v>0.0</v>
      </c>
      <c r="C7" s="55">
        <v>1600.0</v>
      </c>
      <c r="D7" s="55">
        <v>0.0</v>
      </c>
      <c r="E7" s="55">
        <v>3200.0</v>
      </c>
      <c r="F7" s="55">
        <v>0.0</v>
      </c>
      <c r="G7" s="55">
        <v>1800.0</v>
      </c>
      <c r="H7" s="56">
        <v>0.0061342592592592594</v>
      </c>
      <c r="I7" s="57">
        <f t="shared" si="2"/>
        <v>27</v>
      </c>
      <c r="J7" s="57">
        <v>16.0</v>
      </c>
      <c r="K7" s="57">
        <v>64.0</v>
      </c>
      <c r="L7" s="57">
        <f t="shared" si="1"/>
        <v>4</v>
      </c>
    </row>
    <row r="8" ht="15.75" customHeight="1">
      <c r="A8" s="50">
        <v>6.0</v>
      </c>
      <c r="B8" s="51">
        <v>0.0</v>
      </c>
      <c r="C8" s="51">
        <v>2200.0</v>
      </c>
      <c r="D8" s="51">
        <v>0.0</v>
      </c>
      <c r="E8" s="51">
        <v>4400.0</v>
      </c>
      <c r="F8" s="51">
        <v>0.0</v>
      </c>
      <c r="G8" s="51">
        <v>2600.0</v>
      </c>
      <c r="H8" s="52">
        <v>0.012268518518518519</v>
      </c>
      <c r="I8" s="53">
        <f t="shared" si="2"/>
        <v>50</v>
      </c>
      <c r="J8" s="53">
        <v>29.0</v>
      </c>
      <c r="K8" s="53">
        <v>69.0</v>
      </c>
      <c r="L8" s="53">
        <f t="shared" si="1"/>
        <v>5</v>
      </c>
    </row>
    <row r="9" ht="15.75" customHeight="1">
      <c r="A9" s="54">
        <v>7.0</v>
      </c>
      <c r="B9" s="55">
        <v>0.0</v>
      </c>
      <c r="C9" s="55">
        <v>3000.0</v>
      </c>
      <c r="D9" s="55">
        <v>0.0</v>
      </c>
      <c r="E9" s="55">
        <v>6200.0</v>
      </c>
      <c r="F9" s="55">
        <v>0.0</v>
      </c>
      <c r="G9" s="55">
        <v>4200.0</v>
      </c>
      <c r="H9" s="56">
        <v>0.024421296296296295</v>
      </c>
      <c r="I9" s="57">
        <f t="shared" si="2"/>
        <v>93</v>
      </c>
      <c r="J9" s="57">
        <v>46.0</v>
      </c>
      <c r="K9" s="57">
        <v>83.0</v>
      </c>
      <c r="L9" s="57">
        <f t="shared" si="1"/>
        <v>14</v>
      </c>
    </row>
    <row r="10" ht="15.75" customHeight="1">
      <c r="A10" s="50">
        <v>8.0</v>
      </c>
      <c r="B10" s="51">
        <v>0.0</v>
      </c>
      <c r="C10" s="51">
        <v>4400.0</v>
      </c>
      <c r="D10" s="51">
        <v>0.0</v>
      </c>
      <c r="E10" s="51">
        <v>8600.0</v>
      </c>
      <c r="F10" s="51">
        <v>0.0</v>
      </c>
      <c r="G10" s="51">
        <v>7400.0</v>
      </c>
      <c r="H10" s="52">
        <v>0.04895833333333333</v>
      </c>
      <c r="I10" s="53">
        <f t="shared" si="2"/>
        <v>174</v>
      </c>
      <c r="J10" s="53">
        <v>67.0</v>
      </c>
      <c r="K10" s="53">
        <v>112.0</v>
      </c>
      <c r="L10" s="53">
        <f t="shared" si="1"/>
        <v>29</v>
      </c>
    </row>
    <row r="11" ht="15.75" customHeight="1">
      <c r="A11" s="54">
        <v>9.0</v>
      </c>
      <c r="B11" s="55">
        <v>0.0</v>
      </c>
      <c r="C11" s="55">
        <v>6000.0</v>
      </c>
      <c r="D11" s="55">
        <v>0.0</v>
      </c>
      <c r="E11" s="55">
        <v>12000.0</v>
      </c>
      <c r="F11" s="55">
        <v>0.0</v>
      </c>
      <c r="G11" s="55">
        <v>14000.0</v>
      </c>
      <c r="H11" s="56">
        <v>0.06828703703703703</v>
      </c>
      <c r="I11" s="57">
        <f t="shared" si="2"/>
        <v>235</v>
      </c>
      <c r="J11" s="57">
        <v>92.0</v>
      </c>
      <c r="K11" s="57">
        <v>147.0</v>
      </c>
      <c r="L11" s="57">
        <f t="shared" si="1"/>
        <v>35</v>
      </c>
    </row>
    <row r="12" ht="15.75" customHeight="1">
      <c r="A12" s="50">
        <v>10.0</v>
      </c>
      <c r="B12" s="51">
        <v>0.0</v>
      </c>
      <c r="C12" s="51">
        <v>8400.0</v>
      </c>
      <c r="D12" s="51">
        <v>0.0</v>
      </c>
      <c r="E12" s="51">
        <v>16000.0</v>
      </c>
      <c r="F12" s="51">
        <v>0.0</v>
      </c>
      <c r="G12" s="51">
        <v>22000.0</v>
      </c>
      <c r="H12" s="52">
        <v>0.08877314814814814</v>
      </c>
      <c r="I12" s="53">
        <f t="shared" si="2"/>
        <v>297</v>
      </c>
      <c r="J12" s="53">
        <v>121.0</v>
      </c>
      <c r="K12" s="53">
        <v>197.0</v>
      </c>
      <c r="L12" s="53">
        <f t="shared" si="1"/>
        <v>50</v>
      </c>
    </row>
    <row r="13" ht="15.75" customHeight="1">
      <c r="A13" s="54">
        <v>11.0</v>
      </c>
      <c r="B13" s="55">
        <v>0.0</v>
      </c>
      <c r="C13" s="55">
        <v>12000.0</v>
      </c>
      <c r="D13" s="55">
        <v>0.0</v>
      </c>
      <c r="E13" s="55">
        <v>24000.0</v>
      </c>
      <c r="F13" s="55">
        <v>0.0</v>
      </c>
      <c r="G13" s="55">
        <v>36000.0</v>
      </c>
      <c r="H13" s="56">
        <v>0.11539351851851852</v>
      </c>
      <c r="I13" s="57">
        <f t="shared" si="2"/>
        <v>376</v>
      </c>
      <c r="J13" s="57">
        <v>155.0</v>
      </c>
      <c r="K13" s="57">
        <v>261.0</v>
      </c>
      <c r="L13" s="57">
        <f t="shared" si="1"/>
        <v>64</v>
      </c>
    </row>
    <row r="14" ht="15.75" customHeight="1">
      <c r="A14" s="50">
        <v>12.0</v>
      </c>
      <c r="B14" s="51">
        <v>0.0</v>
      </c>
      <c r="C14" s="51">
        <v>20000.0</v>
      </c>
      <c r="D14" s="51">
        <v>0.0</v>
      </c>
      <c r="E14" s="51">
        <v>40000.0</v>
      </c>
      <c r="F14" s="51">
        <v>0.0</v>
      </c>
      <c r="G14" s="51">
        <v>52000.0</v>
      </c>
      <c r="H14" s="52">
        <v>0.15</v>
      </c>
      <c r="I14" s="53">
        <f t="shared" si="2"/>
        <v>476</v>
      </c>
      <c r="J14" s="53">
        <v>194.0</v>
      </c>
      <c r="K14" s="53">
        <v>336.0</v>
      </c>
      <c r="L14" s="53">
        <f t="shared" si="1"/>
        <v>75</v>
      </c>
    </row>
    <row r="15" ht="15.75" customHeight="1">
      <c r="A15" s="54">
        <v>13.0</v>
      </c>
      <c r="B15" s="55">
        <v>0.0</v>
      </c>
      <c r="C15" s="55">
        <v>34000.0</v>
      </c>
      <c r="D15" s="55">
        <v>0.0</v>
      </c>
      <c r="E15" s="55">
        <v>66000.0</v>
      </c>
      <c r="F15" s="55">
        <v>0.0</v>
      </c>
      <c r="G15" s="55">
        <v>72000.0</v>
      </c>
      <c r="H15" s="56">
        <v>0.19502314814814814</v>
      </c>
      <c r="I15" s="57">
        <f t="shared" si="2"/>
        <v>602</v>
      </c>
      <c r="J15" s="57">
        <v>238.0</v>
      </c>
      <c r="K15" s="57">
        <v>449.0</v>
      </c>
      <c r="L15" s="57">
        <f t="shared" si="1"/>
        <v>113</v>
      </c>
    </row>
    <row r="16" ht="15.75" customHeight="1">
      <c r="A16" s="50">
        <v>14.0</v>
      </c>
      <c r="B16" s="51">
        <v>0.0</v>
      </c>
      <c r="C16" s="51">
        <v>54000.0</v>
      </c>
      <c r="D16" s="51">
        <v>0.0</v>
      </c>
      <c r="E16" s="51">
        <v>100000.0</v>
      </c>
      <c r="F16" s="51">
        <v>0.0</v>
      </c>
      <c r="G16" s="51">
        <v>100000.0</v>
      </c>
      <c r="H16" s="52">
        <v>0.2534722222222222</v>
      </c>
      <c r="I16" s="53">
        <f t="shared" si="2"/>
        <v>763</v>
      </c>
      <c r="J16" s="53">
        <v>287.0</v>
      </c>
      <c r="K16" s="53">
        <v>587.0</v>
      </c>
      <c r="L16" s="53">
        <f t="shared" si="1"/>
        <v>138</v>
      </c>
    </row>
    <row r="17" ht="15.75" customHeight="1">
      <c r="A17" s="54">
        <v>15.0</v>
      </c>
      <c r="B17" s="55">
        <v>0.0</v>
      </c>
      <c r="C17" s="55">
        <v>90000.0</v>
      </c>
      <c r="D17" s="55">
        <v>0.0</v>
      </c>
      <c r="E17" s="55">
        <v>180000.0</v>
      </c>
      <c r="F17" s="55">
        <v>0.0</v>
      </c>
      <c r="G17" s="55">
        <v>140000.0</v>
      </c>
      <c r="H17" s="56">
        <v>0.3548611111111111</v>
      </c>
      <c r="I17" s="57">
        <f t="shared" si="2"/>
        <v>1032</v>
      </c>
      <c r="J17" s="57">
        <v>341.0</v>
      </c>
      <c r="K17" s="57">
        <v>783.0</v>
      </c>
      <c r="L17" s="57">
        <f t="shared" si="1"/>
        <v>196</v>
      </c>
    </row>
    <row r="18" ht="15.75" customHeight="1">
      <c r="A18" s="50">
        <v>16.0</v>
      </c>
      <c r="B18" s="51">
        <v>0.0</v>
      </c>
      <c r="C18" s="51">
        <v>160000.0</v>
      </c>
      <c r="D18" s="51">
        <v>0.0</v>
      </c>
      <c r="E18" s="51">
        <v>340000.0</v>
      </c>
      <c r="F18" s="51">
        <v>0.0</v>
      </c>
      <c r="G18" s="51">
        <v>200000.0</v>
      </c>
      <c r="H18" s="52">
        <v>0.49675925925925923</v>
      </c>
      <c r="I18" s="53">
        <f t="shared" si="2"/>
        <v>1397</v>
      </c>
      <c r="J18" s="53">
        <v>400.0</v>
      </c>
      <c r="K18" s="53">
        <v>1037.0</v>
      </c>
      <c r="L18" s="53">
        <f t="shared" si="1"/>
        <v>254</v>
      </c>
    </row>
    <row r="19" ht="15.75" customHeight="1">
      <c r="A19" s="54">
        <v>17.0</v>
      </c>
      <c r="B19" s="55">
        <v>0.0</v>
      </c>
      <c r="C19" s="55">
        <v>300000.0</v>
      </c>
      <c r="D19" s="55">
        <v>0.0</v>
      </c>
      <c r="E19" s="55">
        <v>560000.0</v>
      </c>
      <c r="F19" s="55">
        <v>0.0</v>
      </c>
      <c r="G19" s="55">
        <v>320000.0</v>
      </c>
      <c r="H19" s="56">
        <v>0.6953703703703704</v>
      </c>
      <c r="I19" s="57">
        <f t="shared" si="2"/>
        <v>1890</v>
      </c>
      <c r="J19" s="57">
        <v>464.0</v>
      </c>
      <c r="K19" s="57">
        <v>1436.0</v>
      </c>
      <c r="L19" s="57">
        <f t="shared" si="1"/>
        <v>399</v>
      </c>
    </row>
    <row r="20" ht="15.75" customHeight="1">
      <c r="A20" s="50">
        <v>18.0</v>
      </c>
      <c r="B20" s="51">
        <v>0.0</v>
      </c>
      <c r="C20" s="51">
        <v>520000.0</v>
      </c>
      <c r="D20" s="51">
        <v>0.0</v>
      </c>
      <c r="E20" s="51">
        <v>1000000.0</v>
      </c>
      <c r="F20" s="51">
        <v>0.0</v>
      </c>
      <c r="G20" s="51">
        <v>560000.0</v>
      </c>
      <c r="H20" s="52">
        <v>0.9734837962962963</v>
      </c>
      <c r="I20" s="53">
        <f t="shared" si="2"/>
        <v>2558</v>
      </c>
      <c r="J20" s="53">
        <v>533.0</v>
      </c>
      <c r="K20" s="53">
        <v>1929.0</v>
      </c>
      <c r="L20" s="53">
        <f t="shared" si="1"/>
        <v>493</v>
      </c>
    </row>
    <row r="21" ht="15.75" customHeight="1">
      <c r="A21" s="54">
        <v>19.0</v>
      </c>
      <c r="B21" s="55">
        <v>0.0</v>
      </c>
      <c r="C21" s="55">
        <v>860000.0</v>
      </c>
      <c r="D21" s="55">
        <v>0.0</v>
      </c>
      <c r="E21" s="55">
        <v>1800000.0</v>
      </c>
      <c r="F21" s="55">
        <v>0.0</v>
      </c>
      <c r="G21" s="55">
        <v>940000.0</v>
      </c>
      <c r="H21" s="56">
        <v>1.362962962962963</v>
      </c>
      <c r="I21" s="57">
        <f t="shared" si="2"/>
        <v>3463</v>
      </c>
      <c r="J21" s="57">
        <v>607.0</v>
      </c>
      <c r="K21" s="57">
        <v>2700.0</v>
      </c>
      <c r="L21" s="57">
        <f t="shared" si="1"/>
        <v>771</v>
      </c>
    </row>
    <row r="22" ht="15.75" customHeight="1">
      <c r="A22" s="50">
        <v>20.0</v>
      </c>
      <c r="B22" s="51">
        <v>0.0</v>
      </c>
      <c r="C22" s="51">
        <v>1400000.0</v>
      </c>
      <c r="D22" s="51">
        <v>0.0</v>
      </c>
      <c r="E22" s="51">
        <v>3000000.0</v>
      </c>
      <c r="F22" s="51">
        <v>0.0</v>
      </c>
      <c r="G22" s="51">
        <v>1600000.0</v>
      </c>
      <c r="H22" s="52">
        <v>1.9081018518518518</v>
      </c>
      <c r="I22" s="53">
        <f t="shared" si="2"/>
        <v>4687</v>
      </c>
      <c r="J22" s="53">
        <v>686.0</v>
      </c>
      <c r="K22" s="53">
        <v>3744.0</v>
      </c>
      <c r="L22" s="53">
        <f t="shared" si="1"/>
        <v>1044</v>
      </c>
    </row>
    <row r="23" ht="15.75" customHeight="1">
      <c r="A23" s="54">
        <v>21.0</v>
      </c>
      <c r="B23" s="55">
        <v>0.0</v>
      </c>
      <c r="C23" s="55">
        <v>2400000.0</v>
      </c>
      <c r="D23" s="55">
        <v>0.0</v>
      </c>
      <c r="E23" s="55">
        <v>4600000.0</v>
      </c>
      <c r="F23" s="55">
        <v>0.0</v>
      </c>
      <c r="G23" s="55">
        <v>2200000.0</v>
      </c>
      <c r="H23" s="56">
        <v>2.4805555555555556</v>
      </c>
      <c r="I23" s="57">
        <f t="shared" si="2"/>
        <v>5936</v>
      </c>
      <c r="J23" s="57">
        <v>771.0</v>
      </c>
      <c r="K23" s="57">
        <v>5094.0</v>
      </c>
      <c r="L23" s="57">
        <f t="shared" si="1"/>
        <v>1350</v>
      </c>
    </row>
    <row r="24" ht="15.75" customHeight="1">
      <c r="A24" s="50">
        <v>22.0</v>
      </c>
      <c r="B24" s="51">
        <v>0.0</v>
      </c>
      <c r="C24" s="51">
        <v>3600000.0</v>
      </c>
      <c r="D24" s="51">
        <v>0.0</v>
      </c>
      <c r="E24" s="51">
        <v>7000000.0</v>
      </c>
      <c r="F24" s="51">
        <v>0.0</v>
      </c>
      <c r="G24" s="51">
        <v>2600000.0</v>
      </c>
      <c r="H24" s="52">
        <v>3.2246527777777776</v>
      </c>
      <c r="I24" s="53">
        <f t="shared" si="2"/>
        <v>7516</v>
      </c>
      <c r="J24" s="53">
        <v>862.0</v>
      </c>
      <c r="K24" s="53">
        <v>6760.0</v>
      </c>
      <c r="L24" s="53">
        <f t="shared" si="1"/>
        <v>1666</v>
      </c>
    </row>
    <row r="25" ht="15.75" customHeight="1">
      <c r="A25" s="54">
        <v>23.0</v>
      </c>
      <c r="B25" s="55">
        <v>0.0</v>
      </c>
      <c r="C25" s="55">
        <v>4800000.0</v>
      </c>
      <c r="D25" s="55">
        <v>0.0</v>
      </c>
      <c r="E25" s="55">
        <v>9600000.0</v>
      </c>
      <c r="F25" s="55">
        <v>0.0</v>
      </c>
      <c r="G25" s="55">
        <v>3000000.0</v>
      </c>
      <c r="H25" s="56">
        <v>4.192013888888889</v>
      </c>
      <c r="I25" s="57">
        <f t="shared" si="2"/>
        <v>9517</v>
      </c>
      <c r="J25" s="57">
        <v>959.0</v>
      </c>
      <c r="K25" s="57">
        <v>8976.0</v>
      </c>
      <c r="L25" s="57">
        <f t="shared" si="1"/>
        <v>2216</v>
      </c>
    </row>
    <row r="26" ht="15.75" customHeight="1">
      <c r="A26" s="50">
        <v>24.0</v>
      </c>
      <c r="B26" s="51">
        <v>0.0</v>
      </c>
      <c r="C26" s="51">
        <v>6200000.0</v>
      </c>
      <c r="D26" s="51">
        <v>0.0</v>
      </c>
      <c r="E26" s="51">
        <v>1.2E7</v>
      </c>
      <c r="F26" s="51">
        <v>0.0</v>
      </c>
      <c r="G26" s="51">
        <v>3600000.0</v>
      </c>
      <c r="H26" s="52">
        <v>5.86886574074074</v>
      </c>
      <c r="I26" s="53">
        <f t="shared" si="2"/>
        <v>12883</v>
      </c>
      <c r="J26" s="53">
        <v>1062.0</v>
      </c>
      <c r="K26" s="53">
        <v>12084.0</v>
      </c>
      <c r="L26" s="53">
        <f t="shared" si="1"/>
        <v>3108</v>
      </c>
    </row>
    <row r="27" ht="15.75" customHeight="1">
      <c r="A27" s="41">
        <v>25.0</v>
      </c>
      <c r="B27" s="42">
        <v>0.0</v>
      </c>
      <c r="C27" s="42">
        <v>7400000.0</v>
      </c>
      <c r="D27" s="42">
        <v>0.0</v>
      </c>
      <c r="E27" s="42">
        <v>1.6E7</v>
      </c>
      <c r="F27" s="42">
        <v>0.0</v>
      </c>
      <c r="G27" s="42">
        <v>4200000.0</v>
      </c>
      <c r="H27" s="46">
        <v>8.216319444444444</v>
      </c>
      <c r="I27" s="44">
        <f t="shared" si="2"/>
        <v>17438</v>
      </c>
      <c r="J27" s="44">
        <v>1171.0</v>
      </c>
      <c r="K27" s="44">
        <v>16858.0</v>
      </c>
      <c r="L27" s="44">
        <f t="shared" si="1"/>
        <v>4774</v>
      </c>
    </row>
    <row r="28" ht="15.75" customHeight="1">
      <c r="A28" s="27" t="s">
        <v>65</v>
      </c>
      <c r="B28" s="70">
        <f t="shared" ref="B28:J28" si="3">SUM(B2:B27)</f>
        <v>0</v>
      </c>
      <c r="C28" s="70">
        <f t="shared" si="3"/>
        <v>27877610</v>
      </c>
      <c r="D28" s="70">
        <f t="shared" si="3"/>
        <v>220</v>
      </c>
      <c r="E28" s="70">
        <f t="shared" si="3"/>
        <v>56364400</v>
      </c>
      <c r="F28" s="70">
        <f t="shared" si="3"/>
        <v>0</v>
      </c>
      <c r="G28" s="58">
        <f t="shared" si="3"/>
        <v>19674500</v>
      </c>
      <c r="H28" s="59">
        <f t="shared" si="3"/>
        <v>30.74501157</v>
      </c>
      <c r="I28" s="58">
        <f t="shared" si="3"/>
        <v>71451</v>
      </c>
      <c r="J28" s="58">
        <f t="shared" si="3"/>
        <v>9111</v>
      </c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252</v>
      </c>
      <c r="I1" s="2" t="s">
        <v>253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60.0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180.0</v>
      </c>
      <c r="D3" s="55">
        <v>0.0</v>
      </c>
      <c r="E3" s="55">
        <v>0.0</v>
      </c>
      <c r="F3" s="55">
        <v>0.0</v>
      </c>
      <c r="G3" s="55">
        <v>0.0</v>
      </c>
      <c r="H3" s="62">
        <v>0.0</v>
      </c>
      <c r="I3" s="57">
        <v>0.0</v>
      </c>
      <c r="J3" s="57">
        <v>56.0</v>
      </c>
      <c r="K3" s="57">
        <f t="shared" ref="K3:K27" si="1">SUM(J3-J2)</f>
        <v>56</v>
      </c>
    </row>
    <row r="4" ht="15.75" customHeight="1">
      <c r="A4" s="50">
        <v>2.0</v>
      </c>
      <c r="B4" s="51">
        <v>0.0</v>
      </c>
      <c r="C4" s="51">
        <v>0.0</v>
      </c>
      <c r="D4" s="51">
        <v>1600.0</v>
      </c>
      <c r="E4" s="51">
        <v>2800.0</v>
      </c>
      <c r="F4" s="51">
        <v>5200.0</v>
      </c>
      <c r="G4" s="51">
        <v>4000.0</v>
      </c>
      <c r="H4" s="63">
        <v>0.002777777777777778</v>
      </c>
      <c r="I4" s="53">
        <f t="shared" ref="I4:I27" si="2">ROUNDUP(2620.519149007*H4^(-0.1001302038)*H4,0)</f>
        <v>14</v>
      </c>
      <c r="J4" s="53">
        <v>58.0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2400.0</v>
      </c>
      <c r="E5" s="55">
        <v>4200.0</v>
      </c>
      <c r="F5" s="55">
        <v>7600.0</v>
      </c>
      <c r="G5" s="55">
        <v>6000.0</v>
      </c>
      <c r="H5" s="62">
        <v>0.007291666666666667</v>
      </c>
      <c r="I5" s="57">
        <f t="shared" si="2"/>
        <v>32</v>
      </c>
      <c r="J5" s="57">
        <v>62.0</v>
      </c>
      <c r="K5" s="57">
        <f t="shared" si="1"/>
        <v>4</v>
      </c>
    </row>
    <row r="6" ht="15.75" customHeight="1">
      <c r="A6" s="50">
        <v>4.0</v>
      </c>
      <c r="B6" s="51">
        <v>0.0</v>
      </c>
      <c r="C6" s="51">
        <v>0.0</v>
      </c>
      <c r="D6" s="51">
        <v>3600.0</v>
      </c>
      <c r="E6" s="51">
        <v>6200.0</v>
      </c>
      <c r="F6" s="51">
        <v>12000.0</v>
      </c>
      <c r="G6" s="51">
        <v>9000.0</v>
      </c>
      <c r="H6" s="63">
        <v>0.01087962962962963</v>
      </c>
      <c r="I6" s="53">
        <f t="shared" si="2"/>
        <v>45</v>
      </c>
      <c r="J6" s="53">
        <v>70.0</v>
      </c>
      <c r="K6" s="53">
        <f t="shared" si="1"/>
        <v>8</v>
      </c>
    </row>
    <row r="7" ht="15.75" customHeight="1">
      <c r="A7" s="54">
        <v>5.0</v>
      </c>
      <c r="B7" s="55">
        <v>0.0</v>
      </c>
      <c r="C7" s="55">
        <v>0.0</v>
      </c>
      <c r="D7" s="55">
        <v>5400.0</v>
      </c>
      <c r="E7" s="55">
        <v>8800.0</v>
      </c>
      <c r="F7" s="55">
        <v>16000.0</v>
      </c>
      <c r="G7" s="55">
        <v>14000.0</v>
      </c>
      <c r="H7" s="62">
        <v>0.016319444444444445</v>
      </c>
      <c r="I7" s="57">
        <f t="shared" si="2"/>
        <v>65</v>
      </c>
      <c r="J7" s="57">
        <v>81.0</v>
      </c>
      <c r="K7" s="57">
        <f t="shared" si="1"/>
        <v>11</v>
      </c>
    </row>
    <row r="8" ht="15.75" customHeight="1">
      <c r="A8" s="50">
        <v>6.0</v>
      </c>
      <c r="B8" s="51">
        <v>0.0</v>
      </c>
      <c r="C8" s="51">
        <v>0.0</v>
      </c>
      <c r="D8" s="51">
        <v>8000.0</v>
      </c>
      <c r="E8" s="51">
        <v>14000.0</v>
      </c>
      <c r="F8" s="51">
        <v>26000.0</v>
      </c>
      <c r="G8" s="51">
        <v>22000.0</v>
      </c>
      <c r="H8" s="63">
        <v>0.031828703703703706</v>
      </c>
      <c r="I8" s="53">
        <f t="shared" si="2"/>
        <v>118</v>
      </c>
      <c r="J8" s="53">
        <v>97.0</v>
      </c>
      <c r="K8" s="53">
        <f t="shared" si="1"/>
        <v>16</v>
      </c>
    </row>
    <row r="9" ht="15.75" customHeight="1">
      <c r="A9" s="54">
        <v>7.0</v>
      </c>
      <c r="B9" s="55">
        <v>0.0</v>
      </c>
      <c r="C9" s="55">
        <v>0.0</v>
      </c>
      <c r="D9" s="55">
        <v>12000.0</v>
      </c>
      <c r="E9" s="55">
        <v>20000.0</v>
      </c>
      <c r="F9" s="55">
        <v>38000.0</v>
      </c>
      <c r="G9" s="55">
        <v>38000.0</v>
      </c>
      <c r="H9" s="62">
        <v>0.05775462962962963</v>
      </c>
      <c r="I9" s="57">
        <f t="shared" si="2"/>
        <v>202</v>
      </c>
      <c r="J9" s="57">
        <v>133.0</v>
      </c>
      <c r="K9" s="57">
        <f t="shared" si="1"/>
        <v>36</v>
      </c>
    </row>
    <row r="10" ht="15.75" customHeight="1">
      <c r="A10" s="50">
        <v>8.0</v>
      </c>
      <c r="B10" s="51">
        <v>0.0</v>
      </c>
      <c r="C10" s="51">
        <v>0.0</v>
      </c>
      <c r="D10" s="51">
        <v>18000.0</v>
      </c>
      <c r="E10" s="51">
        <v>28000.0</v>
      </c>
      <c r="F10" s="51">
        <v>54000.0</v>
      </c>
      <c r="G10" s="51">
        <v>70000.0</v>
      </c>
      <c r="H10" s="63">
        <v>0.1300925925925926</v>
      </c>
      <c r="I10" s="53">
        <f t="shared" si="2"/>
        <v>419</v>
      </c>
      <c r="J10" s="53">
        <v>201.0</v>
      </c>
      <c r="K10" s="53">
        <f t="shared" si="1"/>
        <v>68</v>
      </c>
    </row>
    <row r="11" ht="15.75" customHeight="1">
      <c r="A11" s="54">
        <v>9.0</v>
      </c>
      <c r="B11" s="55">
        <v>0.0</v>
      </c>
      <c r="C11" s="55">
        <v>0.0</v>
      </c>
      <c r="D11" s="55">
        <v>28000.0</v>
      </c>
      <c r="E11" s="55">
        <v>40000.0</v>
      </c>
      <c r="F11" s="55">
        <v>74000.0</v>
      </c>
      <c r="G11" s="55">
        <v>120000.0</v>
      </c>
      <c r="H11" s="62">
        <v>0.18206018518518519</v>
      </c>
      <c r="I11" s="57">
        <f t="shared" si="2"/>
        <v>566</v>
      </c>
      <c r="J11" s="57">
        <v>304.0</v>
      </c>
      <c r="K11" s="57">
        <f t="shared" si="1"/>
        <v>103</v>
      </c>
    </row>
    <row r="12" ht="15.75" customHeight="1">
      <c r="A12" s="50">
        <v>10.0</v>
      </c>
      <c r="B12" s="51">
        <v>0.0</v>
      </c>
      <c r="C12" s="51">
        <v>0.0</v>
      </c>
      <c r="D12" s="51">
        <v>42000.0</v>
      </c>
      <c r="E12" s="51">
        <v>54000.0</v>
      </c>
      <c r="F12" s="51">
        <v>100000.0</v>
      </c>
      <c r="G12" s="51">
        <v>180000.0</v>
      </c>
      <c r="H12" s="63">
        <v>0.23668981481481483</v>
      </c>
      <c r="I12" s="53">
        <f t="shared" si="2"/>
        <v>717</v>
      </c>
      <c r="J12" s="53">
        <v>426.0</v>
      </c>
      <c r="K12" s="53">
        <f t="shared" si="1"/>
        <v>122</v>
      </c>
    </row>
    <row r="13" ht="15.75" customHeight="1">
      <c r="A13" s="54">
        <v>11.0</v>
      </c>
      <c r="B13" s="55">
        <v>0.0</v>
      </c>
      <c r="C13" s="55">
        <v>0.0</v>
      </c>
      <c r="D13" s="55">
        <v>62000.0</v>
      </c>
      <c r="E13" s="55">
        <v>94000.0</v>
      </c>
      <c r="F13" s="55">
        <v>180000.0</v>
      </c>
      <c r="G13" s="55">
        <v>280000.0</v>
      </c>
      <c r="H13" s="62">
        <v>0.3076388888888889</v>
      </c>
      <c r="I13" s="57">
        <f t="shared" si="2"/>
        <v>908</v>
      </c>
      <c r="J13" s="57">
        <v>592.0</v>
      </c>
      <c r="K13" s="57">
        <f t="shared" si="1"/>
        <v>166</v>
      </c>
    </row>
    <row r="14" ht="15.75" customHeight="1">
      <c r="A14" s="50">
        <v>12.0</v>
      </c>
      <c r="B14" s="51">
        <v>0.0</v>
      </c>
      <c r="C14" s="51">
        <v>0.0</v>
      </c>
      <c r="D14" s="51">
        <v>94000.0</v>
      </c>
      <c r="E14" s="51">
        <v>160000.0</v>
      </c>
      <c r="F14" s="51">
        <v>280000.0</v>
      </c>
      <c r="G14" s="51">
        <v>400000.0</v>
      </c>
      <c r="H14" s="63">
        <v>0.39988425925925924</v>
      </c>
      <c r="I14" s="53">
        <f t="shared" si="2"/>
        <v>1149</v>
      </c>
      <c r="J14" s="53">
        <v>823.0</v>
      </c>
      <c r="K14" s="53">
        <f t="shared" si="1"/>
        <v>231</v>
      </c>
    </row>
    <row r="15" ht="15.75" customHeight="1">
      <c r="A15" s="54">
        <v>13.0</v>
      </c>
      <c r="B15" s="55">
        <v>0.0</v>
      </c>
      <c r="C15" s="55">
        <v>0.0</v>
      </c>
      <c r="D15" s="55">
        <v>140000.0</v>
      </c>
      <c r="E15" s="55">
        <v>240000.0</v>
      </c>
      <c r="F15" s="55">
        <v>440000.0</v>
      </c>
      <c r="G15" s="55">
        <v>560000.0</v>
      </c>
      <c r="H15" s="62">
        <v>0.5199074074074074</v>
      </c>
      <c r="I15" s="57">
        <f t="shared" si="2"/>
        <v>1455</v>
      </c>
      <c r="J15" s="57">
        <v>1084.0</v>
      </c>
      <c r="K15" s="57">
        <f t="shared" si="1"/>
        <v>261</v>
      </c>
    </row>
    <row r="16" ht="15.75" customHeight="1">
      <c r="A16" s="50">
        <v>14.0</v>
      </c>
      <c r="B16" s="51">
        <v>0.0</v>
      </c>
      <c r="C16" s="51">
        <v>0.0</v>
      </c>
      <c r="D16" s="51">
        <v>200000.0</v>
      </c>
      <c r="E16" s="51">
        <v>420000.0</v>
      </c>
      <c r="F16" s="51">
        <v>820000.0</v>
      </c>
      <c r="G16" s="51">
        <v>740000.0</v>
      </c>
      <c r="H16" s="63">
        <v>0.6758101851851852</v>
      </c>
      <c r="I16" s="53">
        <f t="shared" si="2"/>
        <v>1842</v>
      </c>
      <c r="J16" s="53">
        <v>1444.0</v>
      </c>
      <c r="K16" s="53">
        <f t="shared" si="1"/>
        <v>360</v>
      </c>
    </row>
    <row r="17" ht="15.75" customHeight="1">
      <c r="A17" s="54">
        <v>15.0</v>
      </c>
      <c r="B17" s="55">
        <v>0.0</v>
      </c>
      <c r="C17" s="55">
        <v>0.0</v>
      </c>
      <c r="D17" s="55">
        <v>320000.0</v>
      </c>
      <c r="E17" s="55">
        <v>780000.0</v>
      </c>
      <c r="F17" s="55">
        <v>1400000.0</v>
      </c>
      <c r="G17" s="55">
        <v>1000000.0</v>
      </c>
      <c r="H17" s="62">
        <v>0.9460648148148149</v>
      </c>
      <c r="I17" s="57">
        <f t="shared" si="2"/>
        <v>2493</v>
      </c>
      <c r="J17" s="57">
        <v>1958.0</v>
      </c>
      <c r="K17" s="57">
        <f t="shared" si="1"/>
        <v>514</v>
      </c>
    </row>
    <row r="18" ht="15.75" customHeight="1">
      <c r="A18" s="50">
        <v>16.0</v>
      </c>
      <c r="B18" s="51">
        <v>0.0</v>
      </c>
      <c r="C18" s="51">
        <v>0.0</v>
      </c>
      <c r="D18" s="51">
        <v>460000.0</v>
      </c>
      <c r="E18" s="51">
        <v>1200000.0</v>
      </c>
      <c r="F18" s="51">
        <v>2600000.0</v>
      </c>
      <c r="G18" s="51">
        <v>1600000.0</v>
      </c>
      <c r="H18" s="66">
        <v>1.324537037037037</v>
      </c>
      <c r="I18" s="53">
        <f t="shared" si="2"/>
        <v>3375</v>
      </c>
      <c r="J18" s="53">
        <v>2665.0</v>
      </c>
      <c r="K18" s="53">
        <f t="shared" si="1"/>
        <v>707</v>
      </c>
    </row>
    <row r="19" ht="15.75" customHeight="1">
      <c r="A19" s="54">
        <v>17.0</v>
      </c>
      <c r="B19" s="55">
        <v>0.0</v>
      </c>
      <c r="C19" s="55">
        <v>0.0</v>
      </c>
      <c r="D19" s="55">
        <v>700000.0</v>
      </c>
      <c r="E19" s="55">
        <v>2200000.0</v>
      </c>
      <c r="F19" s="55">
        <v>4400000.0</v>
      </c>
      <c r="G19" s="55">
        <v>3000000.0</v>
      </c>
      <c r="H19" s="56">
        <v>1.8542824074074074</v>
      </c>
      <c r="I19" s="57">
        <f t="shared" si="2"/>
        <v>4568</v>
      </c>
      <c r="J19" s="57">
        <v>3723.0</v>
      </c>
      <c r="K19" s="57">
        <f t="shared" si="1"/>
        <v>1058</v>
      </c>
    </row>
    <row r="20" ht="15.75" customHeight="1">
      <c r="A20" s="50">
        <v>18.0</v>
      </c>
      <c r="B20" s="51">
        <v>0.0</v>
      </c>
      <c r="C20" s="51">
        <v>0.0</v>
      </c>
      <c r="D20" s="51">
        <v>1000000.0</v>
      </c>
      <c r="E20" s="51">
        <v>4000000.0</v>
      </c>
      <c r="F20" s="51">
        <v>7400000.0</v>
      </c>
      <c r="G20" s="51">
        <v>4800000.0</v>
      </c>
      <c r="H20" s="52">
        <v>2.596064814814815</v>
      </c>
      <c r="I20" s="53">
        <f t="shared" si="2"/>
        <v>6184</v>
      </c>
      <c r="J20" s="53">
        <v>5124.0</v>
      </c>
      <c r="K20" s="53">
        <f t="shared" si="1"/>
        <v>1401</v>
      </c>
    </row>
    <row r="21" ht="15.75" customHeight="1">
      <c r="A21" s="54">
        <v>19.0</v>
      </c>
      <c r="B21" s="55">
        <v>0.0</v>
      </c>
      <c r="C21" s="55">
        <v>0.0</v>
      </c>
      <c r="D21" s="55">
        <v>1400000.0</v>
      </c>
      <c r="E21" s="55">
        <v>6800000.0</v>
      </c>
      <c r="F21" s="55">
        <v>1.2E7</v>
      </c>
      <c r="G21" s="55">
        <v>8600000.0</v>
      </c>
      <c r="H21" s="56">
        <v>3.634375</v>
      </c>
      <c r="I21" s="57">
        <f t="shared" si="2"/>
        <v>8370</v>
      </c>
      <c r="J21" s="57">
        <v>7137.0</v>
      </c>
      <c r="K21" s="57">
        <f t="shared" si="1"/>
        <v>2013</v>
      </c>
    </row>
    <row r="22" ht="15.75" customHeight="1">
      <c r="A22" s="50">
        <v>20.0</v>
      </c>
      <c r="B22" s="51">
        <v>0.0</v>
      </c>
      <c r="C22" s="51">
        <v>0.0</v>
      </c>
      <c r="D22" s="51">
        <v>1800000.0</v>
      </c>
      <c r="E22" s="51">
        <v>1.2E7</v>
      </c>
      <c r="F22" s="51">
        <v>2.0E7</v>
      </c>
      <c r="G22" s="51">
        <v>1.0E7</v>
      </c>
      <c r="H22" s="52">
        <v>5.0881944444444445</v>
      </c>
      <c r="I22" s="53">
        <f t="shared" si="2"/>
        <v>11330</v>
      </c>
      <c r="J22" s="53">
        <v>9868.0</v>
      </c>
      <c r="K22" s="53">
        <f t="shared" si="1"/>
        <v>2731</v>
      </c>
    </row>
    <row r="23" ht="15.75" customHeight="1">
      <c r="A23" s="54">
        <v>21.0</v>
      </c>
      <c r="B23" s="55">
        <v>0.0</v>
      </c>
      <c r="C23" s="55">
        <v>0.0</v>
      </c>
      <c r="D23" s="55">
        <v>2400000.0</v>
      </c>
      <c r="E23" s="55">
        <v>1.6E7</v>
      </c>
      <c r="F23" s="55">
        <v>3.0E7</v>
      </c>
      <c r="G23" s="55">
        <v>1.4E7</v>
      </c>
      <c r="H23" s="56">
        <v>6.614583333333333</v>
      </c>
      <c r="I23" s="57">
        <f t="shared" si="2"/>
        <v>14347</v>
      </c>
      <c r="J23" s="57">
        <v>13216.0</v>
      </c>
      <c r="K23" s="57">
        <f t="shared" si="1"/>
        <v>3348</v>
      </c>
    </row>
    <row r="24" ht="15.75" customHeight="1">
      <c r="A24" s="50">
        <v>22.0</v>
      </c>
      <c r="B24" s="51">
        <v>0.0</v>
      </c>
      <c r="C24" s="51">
        <v>0.0</v>
      </c>
      <c r="D24" s="51">
        <v>3000000.0</v>
      </c>
      <c r="E24" s="51">
        <v>2.2E7</v>
      </c>
      <c r="F24" s="51">
        <v>4.0E7</v>
      </c>
      <c r="G24" s="51">
        <v>1.6E7</v>
      </c>
      <c r="H24" s="52">
        <v>8.598958333333334</v>
      </c>
      <c r="I24" s="53">
        <f t="shared" si="2"/>
        <v>18167</v>
      </c>
      <c r="J24" s="53">
        <v>18129.0</v>
      </c>
      <c r="K24" s="53">
        <f t="shared" si="1"/>
        <v>4913</v>
      </c>
    </row>
    <row r="25" ht="15.75" customHeight="1">
      <c r="A25" s="54">
        <v>23.0</v>
      </c>
      <c r="B25" s="55">
        <v>0.0</v>
      </c>
      <c r="C25" s="55">
        <v>0.0</v>
      </c>
      <c r="D25" s="55">
        <v>3400000.0</v>
      </c>
      <c r="E25" s="55">
        <v>2.8E7</v>
      </c>
      <c r="F25" s="55">
        <v>5.2E7</v>
      </c>
      <c r="G25" s="55">
        <v>2.0E7</v>
      </c>
      <c r="H25" s="56">
        <v>11.178587962962963</v>
      </c>
      <c r="I25" s="57">
        <f t="shared" si="2"/>
        <v>23004</v>
      </c>
      <c r="J25" s="57">
        <v>23821.0</v>
      </c>
      <c r="K25" s="57">
        <f t="shared" si="1"/>
        <v>5692</v>
      </c>
    </row>
    <row r="26" ht="15.75" customHeight="1">
      <c r="A26" s="50">
        <v>24.0</v>
      </c>
      <c r="B26" s="51">
        <v>0.0</v>
      </c>
      <c r="C26" s="51">
        <v>0.0</v>
      </c>
      <c r="D26" s="51">
        <v>4000000.0</v>
      </c>
      <c r="E26" s="51">
        <v>3.4E7</v>
      </c>
      <c r="F26" s="51">
        <v>6.4E7</v>
      </c>
      <c r="G26" s="51">
        <v>2.2E7</v>
      </c>
      <c r="H26" s="52">
        <v>15.650115740740741</v>
      </c>
      <c r="I26" s="53">
        <f t="shared" si="2"/>
        <v>31139</v>
      </c>
      <c r="J26" s="53">
        <v>32712.0</v>
      </c>
      <c r="K26" s="53">
        <f t="shared" si="1"/>
        <v>8891</v>
      </c>
    </row>
    <row r="27" ht="15.75" customHeight="1">
      <c r="A27" s="41">
        <v>25.0</v>
      </c>
      <c r="B27" s="42">
        <v>0.0</v>
      </c>
      <c r="C27" s="42">
        <v>0.0</v>
      </c>
      <c r="D27" s="42">
        <v>4200000.0</v>
      </c>
      <c r="E27" s="42">
        <v>3.8E7</v>
      </c>
      <c r="F27" s="42">
        <v>7.2E7</v>
      </c>
      <c r="G27" s="42">
        <v>2.6E7</v>
      </c>
      <c r="H27" s="46">
        <v>21.910069444444446</v>
      </c>
      <c r="I27" s="44">
        <f t="shared" si="2"/>
        <v>42150</v>
      </c>
      <c r="J27" s="44">
        <v>44820.0</v>
      </c>
      <c r="K27" s="44">
        <f t="shared" si="1"/>
        <v>12108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240</v>
      </c>
      <c r="D28" s="70">
        <f t="shared" si="3"/>
        <v>23297000</v>
      </c>
      <c r="E28" s="70">
        <f t="shared" si="3"/>
        <v>166072000</v>
      </c>
      <c r="F28" s="70">
        <f t="shared" si="3"/>
        <v>307852800</v>
      </c>
      <c r="G28" s="58">
        <f t="shared" si="3"/>
        <v>129443000</v>
      </c>
      <c r="H28" s="59">
        <f t="shared" si="3"/>
        <v>81.97476852</v>
      </c>
      <c r="I28" s="58">
        <f t="shared" si="3"/>
        <v>172659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254</v>
      </c>
      <c r="I1" s="2" t="s">
        <v>255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200.0</v>
      </c>
      <c r="F3" s="55">
        <v>0.0</v>
      </c>
      <c r="G3" s="55">
        <v>0.0</v>
      </c>
      <c r="H3" s="62">
        <v>0.0</v>
      </c>
      <c r="I3" s="57">
        <v>0.0</v>
      </c>
      <c r="J3" s="57">
        <v>5.0</v>
      </c>
      <c r="K3" s="57">
        <f t="shared" ref="K3:K27" si="1">J3-J2</f>
        <v>5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300.0</v>
      </c>
      <c r="F4" s="51">
        <v>120.0</v>
      </c>
      <c r="G4" s="51">
        <v>620.0</v>
      </c>
      <c r="H4" s="63">
        <v>0.005555555555555556</v>
      </c>
      <c r="I4" s="53">
        <f t="shared" ref="I4:I27" si="2">ROUNDUP(2620.519149007*H4^(-0.1001302038)*H4,0)</f>
        <v>25</v>
      </c>
      <c r="J4" s="53">
        <v>8.0</v>
      </c>
      <c r="K4" s="53">
        <f t="shared" si="1"/>
        <v>3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1800.0</v>
      </c>
      <c r="F5" s="55">
        <v>280.0</v>
      </c>
      <c r="G5" s="55">
        <v>940.0</v>
      </c>
      <c r="H5" s="62">
        <v>0.009027777777777777</v>
      </c>
      <c r="I5" s="57">
        <f t="shared" si="2"/>
        <v>38</v>
      </c>
      <c r="J5" s="57">
        <v>11.0</v>
      </c>
      <c r="K5" s="57">
        <f t="shared" si="1"/>
        <v>3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2800.0</v>
      </c>
      <c r="F6" s="51">
        <v>420.0</v>
      </c>
      <c r="G6" s="51">
        <v>1400.0</v>
      </c>
      <c r="H6" s="63">
        <v>0.01087962962962963</v>
      </c>
      <c r="I6" s="53">
        <f t="shared" si="2"/>
        <v>45</v>
      </c>
      <c r="J6" s="53">
        <v>14.0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4200.0</v>
      </c>
      <c r="F7" s="55">
        <v>620.0</v>
      </c>
      <c r="G7" s="55">
        <v>2000.0</v>
      </c>
      <c r="H7" s="62">
        <v>0.012268518518518519</v>
      </c>
      <c r="I7" s="57">
        <f t="shared" si="2"/>
        <v>50</v>
      </c>
      <c r="J7" s="57">
        <v>17.0</v>
      </c>
      <c r="K7" s="57">
        <f t="shared" si="1"/>
        <v>3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9000.0</v>
      </c>
      <c r="F8" s="51">
        <v>1400.0</v>
      </c>
      <c r="G8" s="51">
        <v>3200.0</v>
      </c>
      <c r="H8" s="63">
        <v>0.016319444444444445</v>
      </c>
      <c r="I8" s="53">
        <f t="shared" si="2"/>
        <v>65</v>
      </c>
      <c r="J8" s="53">
        <v>22.0</v>
      </c>
      <c r="K8" s="53">
        <f t="shared" si="1"/>
        <v>5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12000.0</v>
      </c>
      <c r="F9" s="55">
        <v>2000.0</v>
      </c>
      <c r="G9" s="55">
        <v>5000.0</v>
      </c>
      <c r="H9" s="62">
        <v>0.024421296296296295</v>
      </c>
      <c r="I9" s="57">
        <f t="shared" si="2"/>
        <v>93</v>
      </c>
      <c r="J9" s="57">
        <v>32.0</v>
      </c>
      <c r="K9" s="57">
        <f t="shared" si="1"/>
        <v>10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18000.0</v>
      </c>
      <c r="F10" s="51">
        <v>2600.0</v>
      </c>
      <c r="G10" s="51">
        <v>8800.0</v>
      </c>
      <c r="H10" s="63">
        <v>0.03900462962962963</v>
      </c>
      <c r="I10" s="53">
        <f t="shared" si="2"/>
        <v>142</v>
      </c>
      <c r="J10" s="53">
        <v>50.0</v>
      </c>
      <c r="K10" s="53">
        <f t="shared" si="1"/>
        <v>18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26000.0</v>
      </c>
      <c r="F11" s="55">
        <v>3800.0</v>
      </c>
      <c r="G11" s="55">
        <v>16000.0</v>
      </c>
      <c r="H11" s="62">
        <v>0.05462962962962963</v>
      </c>
      <c r="I11" s="57">
        <f t="shared" si="2"/>
        <v>192</v>
      </c>
      <c r="J11" s="57">
        <v>78.0</v>
      </c>
      <c r="K11" s="57">
        <f t="shared" si="1"/>
        <v>28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36000.0</v>
      </c>
      <c r="F12" s="51">
        <v>5400.0</v>
      </c>
      <c r="G12" s="51">
        <v>26000.0</v>
      </c>
      <c r="H12" s="63">
        <v>0.07106481481481482</v>
      </c>
      <c r="I12" s="53">
        <f t="shared" si="2"/>
        <v>243</v>
      </c>
      <c r="J12" s="53">
        <v>119.0</v>
      </c>
      <c r="K12" s="53">
        <f t="shared" si="1"/>
        <v>41</v>
      </c>
    </row>
    <row r="13" ht="15.75" customHeight="1">
      <c r="A13" s="54">
        <v>11.0</v>
      </c>
      <c r="B13" s="55">
        <v>0.0</v>
      </c>
      <c r="C13" s="55">
        <v>0.0</v>
      </c>
      <c r="D13" s="55">
        <v>0.0</v>
      </c>
      <c r="E13" s="55">
        <v>50000.0</v>
      </c>
      <c r="F13" s="55">
        <v>7600.0</v>
      </c>
      <c r="G13" s="55">
        <v>42000.0</v>
      </c>
      <c r="H13" s="62">
        <v>0.09236111111111112</v>
      </c>
      <c r="I13" s="57">
        <f t="shared" si="2"/>
        <v>308</v>
      </c>
      <c r="J13" s="57">
        <v>169.0</v>
      </c>
      <c r="K13" s="57">
        <f t="shared" si="1"/>
        <v>50</v>
      </c>
    </row>
    <row r="14" ht="15.75" customHeight="1">
      <c r="A14" s="50">
        <v>12.0</v>
      </c>
      <c r="B14" s="51">
        <v>0.0</v>
      </c>
      <c r="C14" s="51">
        <v>0.0</v>
      </c>
      <c r="D14" s="51">
        <v>0.0</v>
      </c>
      <c r="E14" s="51">
        <v>86000.0</v>
      </c>
      <c r="F14" s="51">
        <v>12000.0</v>
      </c>
      <c r="G14" s="51">
        <v>62000.0</v>
      </c>
      <c r="H14" s="63">
        <v>0.11986111111111111</v>
      </c>
      <c r="I14" s="53">
        <f t="shared" si="2"/>
        <v>389</v>
      </c>
      <c r="J14" s="53">
        <v>235.0</v>
      </c>
      <c r="K14" s="53">
        <f t="shared" si="1"/>
        <v>66</v>
      </c>
    </row>
    <row r="15" ht="15.75" customHeight="1">
      <c r="A15" s="54">
        <v>13.0</v>
      </c>
      <c r="B15" s="55">
        <v>0.0</v>
      </c>
      <c r="C15" s="55">
        <v>0.0</v>
      </c>
      <c r="D15" s="55">
        <v>0.0</v>
      </c>
      <c r="E15" s="55">
        <v>140000.0</v>
      </c>
      <c r="F15" s="55">
        <v>20000.0</v>
      </c>
      <c r="G15" s="55">
        <v>90000.0</v>
      </c>
      <c r="H15" s="62">
        <v>0.15601851851851853</v>
      </c>
      <c r="I15" s="57">
        <f t="shared" si="2"/>
        <v>493</v>
      </c>
      <c r="J15" s="57">
        <v>320.0</v>
      </c>
      <c r="K15" s="57">
        <f t="shared" si="1"/>
        <v>85</v>
      </c>
    </row>
    <row r="16" ht="15.75" customHeight="1">
      <c r="A16" s="50">
        <v>14.0</v>
      </c>
      <c r="B16" s="51">
        <v>0.0</v>
      </c>
      <c r="C16" s="51">
        <v>0.0</v>
      </c>
      <c r="D16" s="51">
        <v>0.0</v>
      </c>
      <c r="E16" s="51">
        <v>220000.0</v>
      </c>
      <c r="F16" s="51">
        <v>32000.0</v>
      </c>
      <c r="G16" s="51">
        <v>120000.0</v>
      </c>
      <c r="H16" s="63">
        <v>0.20277777777777778</v>
      </c>
      <c r="I16" s="53">
        <f t="shared" si="2"/>
        <v>624</v>
      </c>
      <c r="J16" s="53">
        <v>432.0</v>
      </c>
      <c r="K16" s="53">
        <f t="shared" si="1"/>
        <v>112</v>
      </c>
    </row>
    <row r="17" ht="15.75" customHeight="1">
      <c r="A17" s="54">
        <v>15.0</v>
      </c>
      <c r="B17" s="55">
        <v>0.0</v>
      </c>
      <c r="C17" s="55">
        <v>0.0</v>
      </c>
      <c r="D17" s="55">
        <v>0.0</v>
      </c>
      <c r="E17" s="55">
        <v>380000.0</v>
      </c>
      <c r="F17" s="55">
        <v>56000.0</v>
      </c>
      <c r="G17" s="55">
        <v>180000.0</v>
      </c>
      <c r="H17" s="62">
        <v>0.28391203703703705</v>
      </c>
      <c r="I17" s="57">
        <f t="shared" si="2"/>
        <v>844</v>
      </c>
      <c r="J17" s="57">
        <v>587.0</v>
      </c>
      <c r="K17" s="57">
        <f t="shared" si="1"/>
        <v>155</v>
      </c>
    </row>
    <row r="18" ht="15.75" customHeight="1">
      <c r="A18" s="50">
        <v>16.0</v>
      </c>
      <c r="B18" s="51">
        <v>0.0</v>
      </c>
      <c r="C18" s="51">
        <v>0.0</v>
      </c>
      <c r="D18" s="51">
        <v>0.0</v>
      </c>
      <c r="E18" s="51">
        <v>660000.0</v>
      </c>
      <c r="F18" s="51">
        <v>100000.0</v>
      </c>
      <c r="G18" s="51">
        <v>240000.0</v>
      </c>
      <c r="H18" s="66">
        <v>0.3974537037037037</v>
      </c>
      <c r="I18" s="53">
        <f t="shared" si="2"/>
        <v>1143</v>
      </c>
      <c r="J18" s="53">
        <v>803.0</v>
      </c>
      <c r="K18" s="53">
        <f t="shared" si="1"/>
        <v>216</v>
      </c>
    </row>
    <row r="19" ht="15.75" customHeight="1">
      <c r="A19" s="54">
        <v>17.0</v>
      </c>
      <c r="B19" s="55">
        <v>0.0</v>
      </c>
      <c r="C19" s="55">
        <v>0.0</v>
      </c>
      <c r="D19" s="55">
        <v>0.0</v>
      </c>
      <c r="E19" s="55">
        <v>1200000.0</v>
      </c>
      <c r="F19" s="55">
        <v>180000.0</v>
      </c>
      <c r="G19" s="55">
        <v>360000.0</v>
      </c>
      <c r="H19" s="56">
        <v>0.5563657407407407</v>
      </c>
      <c r="I19" s="57">
        <f t="shared" si="2"/>
        <v>1547</v>
      </c>
      <c r="J19" s="57">
        <v>1085.0</v>
      </c>
      <c r="K19" s="57">
        <f t="shared" si="1"/>
        <v>282</v>
      </c>
    </row>
    <row r="20" ht="15.75" customHeight="1">
      <c r="A20" s="50">
        <v>18.0</v>
      </c>
      <c r="B20" s="51">
        <v>0.0</v>
      </c>
      <c r="C20" s="51">
        <v>0.0</v>
      </c>
      <c r="D20" s="51">
        <v>0.0</v>
      </c>
      <c r="E20" s="51">
        <v>2000000.0</v>
      </c>
      <c r="F20" s="51">
        <v>320000.0</v>
      </c>
      <c r="G20" s="51">
        <v>640000.0</v>
      </c>
      <c r="H20" s="52">
        <v>0.7788194444444444</v>
      </c>
      <c r="I20" s="53">
        <f t="shared" si="2"/>
        <v>2093</v>
      </c>
      <c r="J20" s="53">
        <v>1539.0</v>
      </c>
      <c r="K20" s="53">
        <f t="shared" si="1"/>
        <v>454</v>
      </c>
    </row>
    <row r="21" ht="15.75" customHeight="1">
      <c r="A21" s="54">
        <v>19.0</v>
      </c>
      <c r="B21" s="55">
        <v>0.0</v>
      </c>
      <c r="C21" s="55">
        <v>0.0</v>
      </c>
      <c r="D21" s="55">
        <v>0.0</v>
      </c>
      <c r="E21" s="55">
        <v>3800000.0</v>
      </c>
      <c r="F21" s="55">
        <v>540000.0</v>
      </c>
      <c r="G21" s="55">
        <v>1200000.0</v>
      </c>
      <c r="H21" s="56">
        <v>1.0903935185185185</v>
      </c>
      <c r="I21" s="57">
        <f t="shared" si="2"/>
        <v>2833</v>
      </c>
      <c r="J21" s="57">
        <v>2090.0</v>
      </c>
      <c r="K21" s="57">
        <f t="shared" si="1"/>
        <v>551</v>
      </c>
    </row>
    <row r="22" ht="15.75" customHeight="1">
      <c r="A22" s="50">
        <v>20.0</v>
      </c>
      <c r="B22" s="51">
        <v>0.0</v>
      </c>
      <c r="C22" s="51">
        <v>0.0</v>
      </c>
      <c r="D22" s="51">
        <v>0.0</v>
      </c>
      <c r="E22" s="51">
        <v>6400000.0</v>
      </c>
      <c r="F22" s="51">
        <v>900000.0</v>
      </c>
      <c r="G22" s="51">
        <v>2000000.0</v>
      </c>
      <c r="H22" s="52">
        <v>1.5265046296296296</v>
      </c>
      <c r="I22" s="53">
        <f t="shared" si="2"/>
        <v>3835</v>
      </c>
      <c r="J22" s="53">
        <v>2905.0</v>
      </c>
      <c r="K22" s="53">
        <f t="shared" si="1"/>
        <v>815</v>
      </c>
    </row>
    <row r="23" ht="15.75" customHeight="1">
      <c r="A23" s="54">
        <v>21.0</v>
      </c>
      <c r="B23" s="55">
        <v>0.0</v>
      </c>
      <c r="C23" s="55">
        <v>0.0</v>
      </c>
      <c r="D23" s="55">
        <v>0.0</v>
      </c>
      <c r="E23" s="55">
        <v>1.0E7</v>
      </c>
      <c r="F23" s="55">
        <v>1400000.0</v>
      </c>
      <c r="G23" s="55">
        <v>2400000.0</v>
      </c>
      <c r="H23" s="56">
        <v>1.984375</v>
      </c>
      <c r="I23" s="57">
        <f t="shared" si="2"/>
        <v>4856</v>
      </c>
      <c r="J23" s="57">
        <v>4053.0</v>
      </c>
      <c r="K23" s="57">
        <f t="shared" si="1"/>
        <v>1148</v>
      </c>
    </row>
    <row r="24" ht="15.75" customHeight="1">
      <c r="A24" s="50">
        <v>22.0</v>
      </c>
      <c r="B24" s="51">
        <v>0.0</v>
      </c>
      <c r="C24" s="51">
        <v>0.0</v>
      </c>
      <c r="D24" s="51">
        <v>0.0</v>
      </c>
      <c r="E24" s="51">
        <v>1.4E7</v>
      </c>
      <c r="F24" s="51">
        <v>2200000.0</v>
      </c>
      <c r="G24" s="51">
        <v>3000000.0</v>
      </c>
      <c r="H24" s="52">
        <v>2.5797453703703703</v>
      </c>
      <c r="I24" s="53">
        <f t="shared" si="2"/>
        <v>6149</v>
      </c>
      <c r="J24" s="53">
        <v>5448.0</v>
      </c>
      <c r="K24" s="53">
        <f t="shared" si="1"/>
        <v>1395</v>
      </c>
    </row>
    <row r="25" ht="15.75" customHeight="1">
      <c r="A25" s="54">
        <v>23.0</v>
      </c>
      <c r="B25" s="55">
        <v>0.0</v>
      </c>
      <c r="C25" s="55">
        <v>0.0</v>
      </c>
      <c r="D25" s="55">
        <v>0.0</v>
      </c>
      <c r="E25" s="55">
        <v>2.0E7</v>
      </c>
      <c r="F25" s="55">
        <v>3000000.0</v>
      </c>
      <c r="G25" s="55">
        <v>3600000.0</v>
      </c>
      <c r="H25" s="56">
        <v>3.353587962962963</v>
      </c>
      <c r="I25" s="57">
        <f t="shared" si="2"/>
        <v>7786</v>
      </c>
      <c r="J25" s="57">
        <v>7140.0</v>
      </c>
      <c r="K25" s="57">
        <f t="shared" si="1"/>
        <v>1692</v>
      </c>
    </row>
    <row r="26" ht="15.75" customHeight="1">
      <c r="A26" s="50">
        <v>24.0</v>
      </c>
      <c r="B26" s="51">
        <v>0.0</v>
      </c>
      <c r="C26" s="51">
        <v>0.0</v>
      </c>
      <c r="D26" s="51">
        <v>0.0</v>
      </c>
      <c r="E26" s="51">
        <v>2.6E7</v>
      </c>
      <c r="F26" s="51">
        <v>3800000.0</v>
      </c>
      <c r="G26" s="51">
        <v>4400000.0</v>
      </c>
      <c r="H26" s="52">
        <v>4.695023148148148</v>
      </c>
      <c r="I26" s="53">
        <f t="shared" si="2"/>
        <v>10539</v>
      </c>
      <c r="J26" s="53">
        <v>9821.0</v>
      </c>
      <c r="K26" s="53">
        <f t="shared" si="1"/>
        <v>2681</v>
      </c>
    </row>
    <row r="27" ht="15.75" customHeight="1">
      <c r="A27" s="41">
        <v>25.0</v>
      </c>
      <c r="B27" s="42">
        <v>0.0</v>
      </c>
      <c r="C27" s="42">
        <v>0.0</v>
      </c>
      <c r="D27" s="42">
        <v>0.0</v>
      </c>
      <c r="E27" s="42">
        <v>3.8E7</v>
      </c>
      <c r="F27" s="42">
        <v>4800000.0</v>
      </c>
      <c r="G27" s="42">
        <v>5000000.0</v>
      </c>
      <c r="H27" s="46">
        <v>6.573032407407408</v>
      </c>
      <c r="I27" s="44">
        <f t="shared" si="2"/>
        <v>14265</v>
      </c>
      <c r="J27" s="44">
        <v>13123.0</v>
      </c>
      <c r="K27" s="44">
        <f t="shared" si="1"/>
        <v>3302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0</v>
      </c>
      <c r="D28" s="70">
        <f t="shared" si="3"/>
        <v>0</v>
      </c>
      <c r="E28" s="70">
        <f t="shared" si="3"/>
        <v>123046300</v>
      </c>
      <c r="F28" s="70">
        <f t="shared" si="3"/>
        <v>17384240</v>
      </c>
      <c r="G28" s="58">
        <f t="shared" si="3"/>
        <v>23398380</v>
      </c>
      <c r="H28" s="59">
        <f t="shared" si="3"/>
        <v>24.63340278</v>
      </c>
      <c r="I28" s="58">
        <f t="shared" si="3"/>
        <v>58597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4" width="11.38"/>
    <col customWidth="1" min="5" max="5" width="11.38"/>
    <col customWidth="1" hidden="1" min="6" max="6" width="11.38"/>
    <col customWidth="1" min="7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256</v>
      </c>
      <c r="I1" s="2" t="s">
        <v>257</v>
      </c>
      <c r="J1" s="2" t="s">
        <v>15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  <c r="L2" s="53">
        <v>0.0</v>
      </c>
    </row>
    <row r="3" ht="15.75" customHeight="1">
      <c r="A3" s="54">
        <v>1.0</v>
      </c>
      <c r="B3" s="55">
        <v>0.0</v>
      </c>
      <c r="C3" s="55">
        <v>380.0</v>
      </c>
      <c r="D3" s="55">
        <v>0.0</v>
      </c>
      <c r="E3" s="55">
        <v>90.0</v>
      </c>
      <c r="F3" s="55">
        <v>0.0</v>
      </c>
      <c r="G3" s="55">
        <v>0.0</v>
      </c>
      <c r="H3" s="56">
        <v>0.0</v>
      </c>
      <c r="I3" s="57">
        <v>0.0</v>
      </c>
      <c r="J3" s="57">
        <v>0.0</v>
      </c>
      <c r="K3" s="57">
        <v>32.0</v>
      </c>
      <c r="L3" s="57">
        <f t="shared" ref="L3:L27" si="1">K3-K2</f>
        <v>32</v>
      </c>
    </row>
    <row r="4" ht="15.75" customHeight="1">
      <c r="A4" s="50">
        <v>2.0</v>
      </c>
      <c r="B4" s="51">
        <v>0.0</v>
      </c>
      <c r="C4" s="51">
        <v>26000.0</v>
      </c>
      <c r="D4" s="51">
        <v>0.0</v>
      </c>
      <c r="E4" s="51">
        <v>6000.0</v>
      </c>
      <c r="F4" s="51">
        <v>0.0</v>
      </c>
      <c r="G4" s="51">
        <v>10000.0</v>
      </c>
      <c r="H4" s="52">
        <v>0.0625</v>
      </c>
      <c r="I4" s="53">
        <f t="shared" ref="I4:I27" si="2">ROUNDUP(2620.519149007*H4^(-0.1001302038)*H4,0)</f>
        <v>217</v>
      </c>
      <c r="J4" s="53">
        <v>100.0</v>
      </c>
      <c r="K4" s="53">
        <v>34.0</v>
      </c>
      <c r="L4" s="53">
        <f t="shared" si="1"/>
        <v>2</v>
      </c>
    </row>
    <row r="5" ht="15.75" customHeight="1">
      <c r="A5" s="54">
        <v>3.0</v>
      </c>
      <c r="B5" s="55">
        <v>0.0</v>
      </c>
      <c r="C5" s="55">
        <v>42000.0</v>
      </c>
      <c r="D5" s="55">
        <v>0.0</v>
      </c>
      <c r="E5" s="55">
        <v>9400.0</v>
      </c>
      <c r="F5" s="55">
        <v>0.0</v>
      </c>
      <c r="G5" s="55">
        <v>16000.0</v>
      </c>
      <c r="H5" s="56">
        <v>0.07222222222222222</v>
      </c>
      <c r="I5" s="57">
        <f t="shared" si="2"/>
        <v>247</v>
      </c>
      <c r="J5" s="57">
        <v>500.0</v>
      </c>
      <c r="K5" s="57">
        <v>38.0</v>
      </c>
      <c r="L5" s="57">
        <f t="shared" si="1"/>
        <v>4</v>
      </c>
    </row>
    <row r="6" ht="15.75" customHeight="1">
      <c r="A6" s="50">
        <v>4.0</v>
      </c>
      <c r="B6" s="51">
        <v>0.0</v>
      </c>
      <c r="C6" s="51">
        <v>50000.0</v>
      </c>
      <c r="D6" s="51">
        <v>0.0</v>
      </c>
      <c r="E6" s="51">
        <v>10000.0</v>
      </c>
      <c r="F6" s="51">
        <v>0.0</v>
      </c>
      <c r="G6" s="51">
        <v>20000.0</v>
      </c>
      <c r="H6" s="52">
        <v>0.10300925925925926</v>
      </c>
      <c r="I6" s="53">
        <f t="shared" si="2"/>
        <v>339</v>
      </c>
      <c r="J6" s="53">
        <v>1000.0</v>
      </c>
      <c r="K6" s="53">
        <v>42.0</v>
      </c>
      <c r="L6" s="53">
        <f t="shared" si="1"/>
        <v>4</v>
      </c>
    </row>
    <row r="7" ht="15.75" customHeight="1">
      <c r="A7" s="54">
        <v>5.0</v>
      </c>
      <c r="B7" s="55">
        <v>0.0</v>
      </c>
      <c r="C7" s="55">
        <v>76000.0</v>
      </c>
      <c r="D7" s="55">
        <v>0.0</v>
      </c>
      <c r="E7" s="55">
        <v>16000.0</v>
      </c>
      <c r="F7" s="55">
        <v>0.0</v>
      </c>
      <c r="G7" s="55">
        <v>28000.0</v>
      </c>
      <c r="H7" s="56">
        <v>0.1300925925925926</v>
      </c>
      <c r="I7" s="57">
        <f t="shared" si="2"/>
        <v>419</v>
      </c>
      <c r="J7" s="57">
        <v>2000.0</v>
      </c>
      <c r="K7" s="57">
        <v>46.0</v>
      </c>
      <c r="L7" s="57">
        <f t="shared" si="1"/>
        <v>4</v>
      </c>
    </row>
    <row r="8" ht="15.75" customHeight="1">
      <c r="A8" s="50">
        <v>6.0</v>
      </c>
      <c r="B8" s="51">
        <v>0.0</v>
      </c>
      <c r="C8" s="51">
        <v>100000.0</v>
      </c>
      <c r="D8" s="51">
        <v>0.0</v>
      </c>
      <c r="E8" s="51">
        <v>24000.0</v>
      </c>
      <c r="F8" s="51">
        <v>0.0</v>
      </c>
      <c r="G8" s="51">
        <v>36000.0</v>
      </c>
      <c r="H8" s="52">
        <v>0.1625</v>
      </c>
      <c r="I8" s="53">
        <f t="shared" si="2"/>
        <v>511</v>
      </c>
      <c r="J8" s="53">
        <v>3500.0</v>
      </c>
      <c r="K8" s="53">
        <v>55.0</v>
      </c>
      <c r="L8" s="53">
        <f t="shared" si="1"/>
        <v>9</v>
      </c>
    </row>
    <row r="9" ht="15.75" customHeight="1">
      <c r="A9" s="54">
        <v>7.0</v>
      </c>
      <c r="B9" s="55">
        <v>0.0</v>
      </c>
      <c r="C9" s="55">
        <v>120000.0</v>
      </c>
      <c r="D9" s="55">
        <v>0.0</v>
      </c>
      <c r="E9" s="55">
        <v>28000.0</v>
      </c>
      <c r="F9" s="55">
        <v>0.0</v>
      </c>
      <c r="G9" s="55">
        <v>50000.0</v>
      </c>
      <c r="H9" s="56">
        <v>0.19502314814814814</v>
      </c>
      <c r="I9" s="57">
        <f t="shared" si="2"/>
        <v>602</v>
      </c>
      <c r="J9" s="57">
        <v>5000.0</v>
      </c>
      <c r="K9" s="57">
        <v>73.0</v>
      </c>
      <c r="L9" s="57">
        <f t="shared" si="1"/>
        <v>18</v>
      </c>
    </row>
    <row r="10" ht="15.75" customHeight="1">
      <c r="A10" s="50">
        <v>8.0</v>
      </c>
      <c r="B10" s="51">
        <v>0.0</v>
      </c>
      <c r="C10" s="51">
        <v>160000.0</v>
      </c>
      <c r="D10" s="51">
        <v>0.0</v>
      </c>
      <c r="E10" s="51">
        <v>36000.0</v>
      </c>
      <c r="F10" s="51">
        <v>0.0</v>
      </c>
      <c r="G10" s="51">
        <v>74000.0</v>
      </c>
      <c r="H10" s="52">
        <v>0.2275462962962963</v>
      </c>
      <c r="I10" s="53">
        <f t="shared" si="2"/>
        <v>692</v>
      </c>
      <c r="J10" s="53">
        <v>8000.0</v>
      </c>
      <c r="K10" s="53">
        <v>107.0</v>
      </c>
      <c r="L10" s="53">
        <f t="shared" si="1"/>
        <v>34</v>
      </c>
    </row>
    <row r="11" ht="15.75" customHeight="1">
      <c r="A11" s="54">
        <v>9.0</v>
      </c>
      <c r="B11" s="55">
        <v>0.0</v>
      </c>
      <c r="C11" s="55">
        <v>220000.0</v>
      </c>
      <c r="D11" s="55">
        <v>0.0</v>
      </c>
      <c r="E11" s="55">
        <v>50000.0</v>
      </c>
      <c r="F11" s="55">
        <v>0.0</v>
      </c>
      <c r="G11" s="55">
        <v>78000.0</v>
      </c>
      <c r="H11" s="56">
        <v>0.23668981481481483</v>
      </c>
      <c r="I11" s="57">
        <f t="shared" si="2"/>
        <v>717</v>
      </c>
      <c r="J11" s="57">
        <v>10000.0</v>
      </c>
      <c r="K11" s="57">
        <v>156.0</v>
      </c>
      <c r="L11" s="57">
        <f t="shared" si="1"/>
        <v>49</v>
      </c>
    </row>
    <row r="12" ht="15.75" customHeight="1">
      <c r="A12" s="50">
        <v>10.0</v>
      </c>
      <c r="B12" s="51">
        <v>0.0</v>
      </c>
      <c r="C12" s="51">
        <v>320000.0</v>
      </c>
      <c r="D12" s="51">
        <v>0.0</v>
      </c>
      <c r="E12" s="51">
        <v>68000.0</v>
      </c>
      <c r="F12" s="51">
        <v>0.0</v>
      </c>
      <c r="G12" s="51">
        <v>140000.0</v>
      </c>
      <c r="H12" s="52">
        <v>0.24849537037037037</v>
      </c>
      <c r="I12" s="53">
        <f t="shared" si="2"/>
        <v>749</v>
      </c>
      <c r="J12" s="53">
        <v>15000.0</v>
      </c>
      <c r="K12" s="53">
        <v>219.0</v>
      </c>
      <c r="L12" s="53">
        <f t="shared" si="1"/>
        <v>63</v>
      </c>
    </row>
    <row r="13" ht="15.75" customHeight="1">
      <c r="A13" s="54">
        <v>11.0</v>
      </c>
      <c r="B13" s="55">
        <v>0.0</v>
      </c>
      <c r="C13" s="55">
        <v>400000.0</v>
      </c>
      <c r="D13" s="55">
        <v>0.0</v>
      </c>
      <c r="E13" s="55">
        <v>90000.0</v>
      </c>
      <c r="F13" s="55">
        <v>0.0</v>
      </c>
      <c r="G13" s="55">
        <v>220000.0</v>
      </c>
      <c r="H13" s="56">
        <v>0.25381944444444443</v>
      </c>
      <c r="I13" s="57">
        <f t="shared" si="2"/>
        <v>764</v>
      </c>
      <c r="J13" s="57">
        <v>20000.0</v>
      </c>
      <c r="K13" s="57">
        <v>302.0</v>
      </c>
      <c r="L13" s="57">
        <f t="shared" si="1"/>
        <v>83</v>
      </c>
    </row>
    <row r="14" ht="15.75" customHeight="1">
      <c r="A14" s="50">
        <v>12.0</v>
      </c>
      <c r="B14" s="51">
        <v>0.0</v>
      </c>
      <c r="C14" s="51">
        <v>660000.0</v>
      </c>
      <c r="D14" s="51">
        <v>0.0</v>
      </c>
      <c r="E14" s="51">
        <v>140000.0</v>
      </c>
      <c r="F14" s="51">
        <v>0.0</v>
      </c>
      <c r="G14" s="51">
        <v>320000.0</v>
      </c>
      <c r="H14" s="52">
        <v>0.27997685185185184</v>
      </c>
      <c r="I14" s="53">
        <f t="shared" si="2"/>
        <v>834</v>
      </c>
      <c r="J14" s="53">
        <v>25000.0</v>
      </c>
      <c r="K14" s="53">
        <v>411.0</v>
      </c>
      <c r="L14" s="53">
        <f t="shared" si="1"/>
        <v>109</v>
      </c>
    </row>
    <row r="15" ht="15.75" customHeight="1">
      <c r="A15" s="54">
        <v>13.0</v>
      </c>
      <c r="B15" s="55">
        <v>0.0</v>
      </c>
      <c r="C15" s="55">
        <v>840000.0</v>
      </c>
      <c r="D15" s="55">
        <v>0.0</v>
      </c>
      <c r="E15" s="55">
        <v>180000.0</v>
      </c>
      <c r="F15" s="55">
        <v>0.0</v>
      </c>
      <c r="G15" s="55">
        <v>440000.0</v>
      </c>
      <c r="H15" s="56">
        <v>0.32488425925925923</v>
      </c>
      <c r="I15" s="57">
        <f t="shared" si="2"/>
        <v>953</v>
      </c>
      <c r="J15" s="57">
        <v>30000.0</v>
      </c>
      <c r="K15" s="57">
        <v>560.0</v>
      </c>
      <c r="L15" s="57">
        <f t="shared" si="1"/>
        <v>149</v>
      </c>
    </row>
    <row r="16" ht="15.75" customHeight="1">
      <c r="A16" s="50">
        <v>14.0</v>
      </c>
      <c r="B16" s="51">
        <v>0.0</v>
      </c>
      <c r="C16" s="51">
        <v>1200000.0</v>
      </c>
      <c r="D16" s="51">
        <v>0.0</v>
      </c>
      <c r="E16" s="51">
        <v>240000.0</v>
      </c>
      <c r="F16" s="51">
        <v>0.0</v>
      </c>
      <c r="G16" s="51">
        <v>640000.0</v>
      </c>
      <c r="H16" s="52">
        <v>0.33796296296296297</v>
      </c>
      <c r="I16" s="53">
        <f t="shared" si="2"/>
        <v>988</v>
      </c>
      <c r="J16" s="53">
        <v>40000.0</v>
      </c>
      <c r="K16" s="53">
        <v>734.0</v>
      </c>
      <c r="L16" s="53">
        <f t="shared" si="1"/>
        <v>174</v>
      </c>
    </row>
    <row r="17" ht="15.75" customHeight="1">
      <c r="A17" s="54">
        <v>15.0</v>
      </c>
      <c r="B17" s="55">
        <v>0.0</v>
      </c>
      <c r="C17" s="55">
        <v>1200000.0</v>
      </c>
      <c r="D17" s="55">
        <v>0.0</v>
      </c>
      <c r="E17" s="55">
        <v>280000.0</v>
      </c>
      <c r="F17" s="55">
        <v>0.0</v>
      </c>
      <c r="G17" s="55">
        <v>860000.0</v>
      </c>
      <c r="H17" s="56">
        <v>0.47303240740740743</v>
      </c>
      <c r="I17" s="57">
        <f t="shared" si="2"/>
        <v>1337</v>
      </c>
      <c r="J17" s="57">
        <v>55000.0</v>
      </c>
      <c r="K17" s="57">
        <v>1006.0</v>
      </c>
      <c r="L17" s="57">
        <f t="shared" si="1"/>
        <v>272</v>
      </c>
    </row>
    <row r="18" ht="15.75" customHeight="1">
      <c r="A18" s="50">
        <v>16.0</v>
      </c>
      <c r="B18" s="51">
        <v>0.0</v>
      </c>
      <c r="C18" s="51">
        <v>2400000.0</v>
      </c>
      <c r="D18" s="51">
        <v>0.0</v>
      </c>
      <c r="E18" s="51">
        <v>500000.0</v>
      </c>
      <c r="F18" s="51">
        <v>0.0</v>
      </c>
      <c r="G18" s="51">
        <v>1200000.0</v>
      </c>
      <c r="H18" s="52">
        <v>0.6622685185185185</v>
      </c>
      <c r="I18" s="53">
        <f t="shared" si="2"/>
        <v>1809</v>
      </c>
      <c r="J18" s="53">
        <v>65000.0</v>
      </c>
      <c r="K18" s="53">
        <v>1342.0</v>
      </c>
      <c r="L18" s="53">
        <f t="shared" si="1"/>
        <v>336</v>
      </c>
    </row>
    <row r="19" ht="15.75" customHeight="1">
      <c r="A19" s="54">
        <v>17.0</v>
      </c>
      <c r="B19" s="55">
        <v>0.0</v>
      </c>
      <c r="C19" s="55">
        <v>4000000.0</v>
      </c>
      <c r="D19" s="55">
        <v>0.0</v>
      </c>
      <c r="E19" s="55">
        <v>940000.0</v>
      </c>
      <c r="F19" s="55">
        <v>0.0</v>
      </c>
      <c r="G19" s="55">
        <v>2000000.0</v>
      </c>
      <c r="H19" s="56">
        <v>0.9271990740740741</v>
      </c>
      <c r="I19" s="57">
        <f t="shared" si="2"/>
        <v>2449</v>
      </c>
      <c r="J19" s="57">
        <v>75000.0</v>
      </c>
      <c r="K19" s="57">
        <v>1841.0</v>
      </c>
      <c r="L19" s="57">
        <f t="shared" si="1"/>
        <v>499</v>
      </c>
    </row>
    <row r="20" ht="15.75" customHeight="1">
      <c r="A20" s="50">
        <v>18.0</v>
      </c>
      <c r="B20" s="51">
        <v>0.0</v>
      </c>
      <c r="C20" s="51">
        <v>7400000.0</v>
      </c>
      <c r="D20" s="51">
        <v>0.0</v>
      </c>
      <c r="E20" s="51">
        <v>1600000.0</v>
      </c>
      <c r="F20" s="51">
        <v>0.0</v>
      </c>
      <c r="G20" s="51">
        <v>3400000.0</v>
      </c>
      <c r="H20" s="52">
        <v>1.2980208333333334</v>
      </c>
      <c r="I20" s="53">
        <f t="shared" si="2"/>
        <v>3314</v>
      </c>
      <c r="J20" s="53">
        <v>90000.0</v>
      </c>
      <c r="K20" s="53">
        <v>2572.0</v>
      </c>
      <c r="L20" s="53">
        <f t="shared" si="1"/>
        <v>731</v>
      </c>
    </row>
    <row r="21" ht="15.75" customHeight="1">
      <c r="A21" s="54">
        <v>19.0</v>
      </c>
      <c r="B21" s="55">
        <v>0.0</v>
      </c>
      <c r="C21" s="55">
        <v>1.2E7</v>
      </c>
      <c r="D21" s="55">
        <v>0.0</v>
      </c>
      <c r="E21" s="55">
        <v>2800000.0</v>
      </c>
      <c r="F21" s="55">
        <v>0.0</v>
      </c>
      <c r="G21" s="55">
        <v>6000000.0</v>
      </c>
      <c r="H21" s="56">
        <v>1.8172453703703704</v>
      </c>
      <c r="I21" s="57">
        <f t="shared" si="2"/>
        <v>4486</v>
      </c>
      <c r="J21" s="57">
        <v>110000.0</v>
      </c>
      <c r="K21" s="57">
        <v>3507.0</v>
      </c>
      <c r="L21" s="57">
        <f t="shared" si="1"/>
        <v>935</v>
      </c>
    </row>
    <row r="22" ht="15.75" customHeight="1">
      <c r="A22" s="50">
        <v>20.0</v>
      </c>
      <c r="B22" s="51">
        <v>0.0</v>
      </c>
      <c r="C22" s="51">
        <v>2.0E7</v>
      </c>
      <c r="D22" s="51">
        <v>0.0</v>
      </c>
      <c r="E22" s="51">
        <v>4600000.0</v>
      </c>
      <c r="F22" s="51">
        <v>0.0</v>
      </c>
      <c r="G22" s="51">
        <v>9200000.0</v>
      </c>
      <c r="H22" s="52">
        <v>2.4961805555555556</v>
      </c>
      <c r="I22" s="53">
        <f t="shared" si="2"/>
        <v>5969</v>
      </c>
      <c r="J22" s="53">
        <v>130000.0</v>
      </c>
      <c r="K22" s="53">
        <v>4956.0</v>
      </c>
      <c r="L22" s="53">
        <f t="shared" si="1"/>
        <v>1449</v>
      </c>
    </row>
    <row r="23" ht="15.75" customHeight="1">
      <c r="A23" s="54">
        <v>21.0</v>
      </c>
      <c r="B23" s="55">
        <v>0.0</v>
      </c>
      <c r="C23" s="55">
        <v>3.4E7</v>
      </c>
      <c r="D23" s="55">
        <v>0.0</v>
      </c>
      <c r="E23" s="55">
        <v>7600000.0</v>
      </c>
      <c r="F23" s="55">
        <v>0.0</v>
      </c>
      <c r="G23" s="55">
        <v>1.2E7</v>
      </c>
      <c r="H23" s="56">
        <v>3.3072916666666665</v>
      </c>
      <c r="I23" s="57">
        <f t="shared" si="2"/>
        <v>7689</v>
      </c>
      <c r="J23" s="57">
        <v>150000.0</v>
      </c>
      <c r="K23" s="57">
        <v>6636.0</v>
      </c>
      <c r="L23" s="57">
        <f t="shared" si="1"/>
        <v>1680</v>
      </c>
    </row>
    <row r="24" ht="15.75" customHeight="1">
      <c r="A24" s="50">
        <v>22.0</v>
      </c>
      <c r="B24" s="51">
        <v>0.0</v>
      </c>
      <c r="C24" s="51">
        <v>5.2E7</v>
      </c>
      <c r="D24" s="51">
        <v>0.0</v>
      </c>
      <c r="E24" s="51">
        <v>1.2E7</v>
      </c>
      <c r="F24" s="51">
        <v>0.0</v>
      </c>
      <c r="G24" s="51">
        <v>1.6E7</v>
      </c>
      <c r="H24" s="52">
        <v>4.299537037037037</v>
      </c>
      <c r="I24" s="53">
        <f t="shared" si="2"/>
        <v>9737</v>
      </c>
      <c r="J24" s="53">
        <v>180000.0</v>
      </c>
      <c r="K24" s="53">
        <v>9078.0</v>
      </c>
      <c r="L24" s="53">
        <f t="shared" si="1"/>
        <v>2442</v>
      </c>
    </row>
    <row r="25" ht="15.75" customHeight="1">
      <c r="A25" s="54">
        <v>23.0</v>
      </c>
      <c r="B25" s="55">
        <v>0.0</v>
      </c>
      <c r="C25" s="55">
        <v>7.0E7</v>
      </c>
      <c r="D25" s="55">
        <v>0.0</v>
      </c>
      <c r="E25" s="55">
        <v>1.6E7</v>
      </c>
      <c r="F25" s="55">
        <v>0.0</v>
      </c>
      <c r="G25" s="55">
        <v>2.0E7</v>
      </c>
      <c r="H25" s="56">
        <v>5.589351851851852</v>
      </c>
      <c r="I25" s="57">
        <f t="shared" si="2"/>
        <v>12329</v>
      </c>
      <c r="J25" s="57">
        <v>220000.0</v>
      </c>
      <c r="K25" s="57">
        <v>11955.0</v>
      </c>
      <c r="L25" s="57">
        <f t="shared" si="1"/>
        <v>2877</v>
      </c>
    </row>
    <row r="26" ht="15.75" customHeight="1">
      <c r="A26" s="50">
        <v>24.0</v>
      </c>
      <c r="B26" s="51">
        <v>0.0</v>
      </c>
      <c r="C26" s="51">
        <v>9.0E7</v>
      </c>
      <c r="D26" s="51">
        <v>0.0</v>
      </c>
      <c r="E26" s="51">
        <v>2.0E7</v>
      </c>
      <c r="F26" s="51">
        <v>0.0</v>
      </c>
      <c r="G26" s="51">
        <v>2.2E7</v>
      </c>
      <c r="H26" s="52">
        <v>7.825104166666667</v>
      </c>
      <c r="I26" s="53">
        <f t="shared" si="2"/>
        <v>16689</v>
      </c>
      <c r="J26" s="53">
        <v>250000.0</v>
      </c>
      <c r="K26" s="53">
        <v>16400.0</v>
      </c>
      <c r="L26" s="53">
        <f t="shared" si="1"/>
        <v>4445</v>
      </c>
    </row>
    <row r="27" ht="15.75" customHeight="1">
      <c r="A27" s="41">
        <v>25.0</v>
      </c>
      <c r="B27" s="42">
        <v>0.0</v>
      </c>
      <c r="C27" s="42">
        <v>1.2E8</v>
      </c>
      <c r="D27" s="42">
        <v>0.0</v>
      </c>
      <c r="E27" s="42">
        <v>2.4E7</v>
      </c>
      <c r="F27" s="42">
        <v>0.0</v>
      </c>
      <c r="G27" s="42">
        <v>2.6E7</v>
      </c>
      <c r="H27" s="46">
        <v>10.955092592592592</v>
      </c>
      <c r="I27" s="44">
        <f t="shared" si="2"/>
        <v>22590</v>
      </c>
      <c r="J27" s="44">
        <v>280000.0</v>
      </c>
      <c r="K27" s="44">
        <v>22020.0</v>
      </c>
      <c r="L27" s="44">
        <f t="shared" si="1"/>
        <v>5620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417214380</v>
      </c>
      <c r="D28" s="70">
        <f t="shared" si="3"/>
        <v>0</v>
      </c>
      <c r="E28" s="70">
        <f t="shared" si="3"/>
        <v>91217490</v>
      </c>
      <c r="F28" s="70">
        <f t="shared" si="3"/>
        <v>0</v>
      </c>
      <c r="G28" s="58">
        <f t="shared" si="3"/>
        <v>120732000</v>
      </c>
      <c r="H28" s="59">
        <f t="shared" si="3"/>
        <v>42.2850463</v>
      </c>
      <c r="I28" s="58">
        <f t="shared" si="3"/>
        <v>96430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hidden="1" min="2" max="2" width="11.38"/>
    <col customWidth="1" min="3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258</v>
      </c>
      <c r="I1" s="2" t="s">
        <v>259</v>
      </c>
      <c r="J1" s="2" t="s">
        <v>15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1600.0</v>
      </c>
      <c r="H2" s="52">
        <v>0.0</v>
      </c>
      <c r="I2" s="53">
        <v>0.0</v>
      </c>
      <c r="J2" s="53">
        <v>0.0</v>
      </c>
      <c r="K2" s="53">
        <v>0.0</v>
      </c>
      <c r="L2" s="53">
        <v>0.0</v>
      </c>
    </row>
    <row r="3" ht="15.75" customHeight="1">
      <c r="A3" s="54">
        <v>1.0</v>
      </c>
      <c r="B3" s="55">
        <v>0.0</v>
      </c>
      <c r="C3" s="55">
        <v>940.0</v>
      </c>
      <c r="D3" s="55">
        <v>280.0</v>
      </c>
      <c r="E3" s="55">
        <v>1200.0</v>
      </c>
      <c r="F3" s="55">
        <v>0.0</v>
      </c>
      <c r="G3" s="55">
        <v>0.0</v>
      </c>
      <c r="H3" s="56">
        <v>0.0</v>
      </c>
      <c r="I3" s="57">
        <v>0.0</v>
      </c>
      <c r="J3" s="57">
        <v>0.0</v>
      </c>
      <c r="K3" s="57">
        <v>34.0</v>
      </c>
      <c r="L3" s="57">
        <f t="shared" ref="L3:L27" si="1">K3-K2</f>
        <v>34</v>
      </c>
    </row>
    <row r="4" ht="15.75" customHeight="1">
      <c r="A4" s="50">
        <v>2.0</v>
      </c>
      <c r="B4" s="51">
        <v>0.0</v>
      </c>
      <c r="C4" s="51">
        <v>9000.0</v>
      </c>
      <c r="D4" s="51">
        <v>440.0</v>
      </c>
      <c r="E4" s="51">
        <v>0.0</v>
      </c>
      <c r="F4" s="51">
        <v>14000.0</v>
      </c>
      <c r="G4" s="51">
        <v>10000.0</v>
      </c>
      <c r="H4" s="52">
        <v>0.062488425925925926</v>
      </c>
      <c r="I4" s="53">
        <f t="shared" ref="I4:I27" si="2">ROUNDUP(2620.519149007*H4^(-0.1001302038)*H4,0)</f>
        <v>217</v>
      </c>
      <c r="J4" s="53">
        <v>100.0</v>
      </c>
      <c r="K4" s="53">
        <v>36.0</v>
      </c>
      <c r="L4" s="53">
        <f t="shared" si="1"/>
        <v>2</v>
      </c>
    </row>
    <row r="5" ht="15.75" customHeight="1">
      <c r="A5" s="54">
        <v>3.0</v>
      </c>
      <c r="B5" s="55">
        <v>0.0</v>
      </c>
      <c r="C5" s="55">
        <v>14000.0</v>
      </c>
      <c r="D5" s="55">
        <v>640.0</v>
      </c>
      <c r="E5" s="55">
        <v>0.0</v>
      </c>
      <c r="F5" s="55">
        <v>20000.0</v>
      </c>
      <c r="G5" s="55">
        <v>16000.0</v>
      </c>
      <c r="H5" s="56">
        <v>0.06491898148148148</v>
      </c>
      <c r="I5" s="57">
        <f t="shared" si="2"/>
        <v>224</v>
      </c>
      <c r="J5" s="57">
        <v>500.0</v>
      </c>
      <c r="K5" s="57">
        <v>39.0</v>
      </c>
      <c r="L5" s="57">
        <f t="shared" si="1"/>
        <v>3</v>
      </c>
    </row>
    <row r="6" ht="15.75" customHeight="1">
      <c r="A6" s="50">
        <v>4.0</v>
      </c>
      <c r="B6" s="51">
        <v>0.0</v>
      </c>
      <c r="C6" s="51">
        <v>16000.0</v>
      </c>
      <c r="D6" s="51">
        <v>960.0</v>
      </c>
      <c r="E6" s="51">
        <v>0.0</v>
      </c>
      <c r="F6" s="51">
        <v>26000.0</v>
      </c>
      <c r="G6" s="51">
        <v>20000.0</v>
      </c>
      <c r="H6" s="52">
        <v>0.10300925925925926</v>
      </c>
      <c r="I6" s="53">
        <f t="shared" si="2"/>
        <v>339</v>
      </c>
      <c r="J6" s="53">
        <v>1000.0</v>
      </c>
      <c r="K6" s="53">
        <v>43.0</v>
      </c>
      <c r="L6" s="53">
        <f t="shared" si="1"/>
        <v>4</v>
      </c>
    </row>
    <row r="7" ht="15.75" customHeight="1">
      <c r="A7" s="54">
        <v>5.0</v>
      </c>
      <c r="B7" s="55">
        <v>0.0</v>
      </c>
      <c r="C7" s="55">
        <v>26000.0</v>
      </c>
      <c r="D7" s="55">
        <v>1400.0</v>
      </c>
      <c r="E7" s="55">
        <v>0.0</v>
      </c>
      <c r="F7" s="55">
        <v>38000.0</v>
      </c>
      <c r="G7" s="55">
        <v>28000.0</v>
      </c>
      <c r="H7" s="56">
        <v>0.1300925925925926</v>
      </c>
      <c r="I7" s="57">
        <f t="shared" si="2"/>
        <v>419</v>
      </c>
      <c r="J7" s="57">
        <v>2000.0</v>
      </c>
      <c r="K7" s="57">
        <v>49.0</v>
      </c>
      <c r="L7" s="57">
        <f t="shared" si="1"/>
        <v>6</v>
      </c>
    </row>
    <row r="8" ht="15.75" customHeight="1">
      <c r="A8" s="50">
        <v>6.0</v>
      </c>
      <c r="B8" s="51">
        <v>0.0</v>
      </c>
      <c r="C8" s="51">
        <v>36000.0</v>
      </c>
      <c r="D8" s="51">
        <v>2200.0</v>
      </c>
      <c r="E8" s="51">
        <v>0.0</v>
      </c>
      <c r="F8" s="51">
        <v>54000.0</v>
      </c>
      <c r="G8" s="51">
        <v>36000.0</v>
      </c>
      <c r="H8" s="52">
        <v>0.1625</v>
      </c>
      <c r="I8" s="53">
        <f t="shared" si="2"/>
        <v>511</v>
      </c>
      <c r="J8" s="53">
        <v>3500.0</v>
      </c>
      <c r="K8" s="53">
        <v>58.0</v>
      </c>
      <c r="L8" s="53">
        <f t="shared" si="1"/>
        <v>9</v>
      </c>
    </row>
    <row r="9" ht="15.75" customHeight="1">
      <c r="A9" s="54">
        <v>7.0</v>
      </c>
      <c r="B9" s="55">
        <v>0.0</v>
      </c>
      <c r="C9" s="55">
        <v>44000.0</v>
      </c>
      <c r="D9" s="55">
        <v>3200.0</v>
      </c>
      <c r="E9" s="55">
        <v>0.0</v>
      </c>
      <c r="F9" s="55">
        <v>66000.0</v>
      </c>
      <c r="G9" s="55">
        <v>50000.0</v>
      </c>
      <c r="H9" s="56">
        <v>0.19502314814814814</v>
      </c>
      <c r="I9" s="57">
        <f t="shared" si="2"/>
        <v>602</v>
      </c>
      <c r="J9" s="57">
        <v>5000.0</v>
      </c>
      <c r="K9" s="57">
        <v>80.0</v>
      </c>
      <c r="L9" s="57">
        <f t="shared" si="1"/>
        <v>22</v>
      </c>
    </row>
    <row r="10" ht="15.75" customHeight="1">
      <c r="A10" s="50">
        <v>8.0</v>
      </c>
      <c r="B10" s="51">
        <v>0.0</v>
      </c>
      <c r="C10" s="51">
        <v>54000.0</v>
      </c>
      <c r="D10" s="51">
        <v>4800.0</v>
      </c>
      <c r="E10" s="51">
        <v>0.0</v>
      </c>
      <c r="F10" s="51">
        <v>80000.0</v>
      </c>
      <c r="G10" s="51">
        <v>74000.0</v>
      </c>
      <c r="H10" s="52">
        <v>0.2275462962962963</v>
      </c>
      <c r="I10" s="53">
        <f t="shared" si="2"/>
        <v>692</v>
      </c>
      <c r="J10" s="53">
        <v>8000.0</v>
      </c>
      <c r="K10" s="53">
        <v>124.0</v>
      </c>
      <c r="L10" s="53">
        <f t="shared" si="1"/>
        <v>44</v>
      </c>
    </row>
    <row r="11" ht="15.75" customHeight="1">
      <c r="A11" s="54">
        <v>9.0</v>
      </c>
      <c r="B11" s="55">
        <v>0.0</v>
      </c>
      <c r="C11" s="55">
        <v>72000.0</v>
      </c>
      <c r="D11" s="55">
        <v>7600.0</v>
      </c>
      <c r="E11" s="55">
        <v>0.0</v>
      </c>
      <c r="F11" s="55">
        <v>120000.0</v>
      </c>
      <c r="G11" s="55">
        <v>88000.0</v>
      </c>
      <c r="H11" s="56">
        <v>0.23668981481481483</v>
      </c>
      <c r="I11" s="57">
        <f t="shared" si="2"/>
        <v>717</v>
      </c>
      <c r="J11" s="57">
        <v>10000.0</v>
      </c>
      <c r="K11" s="57">
        <v>184.0</v>
      </c>
      <c r="L11" s="57">
        <f t="shared" si="1"/>
        <v>60</v>
      </c>
    </row>
    <row r="12" ht="15.75" customHeight="1">
      <c r="A12" s="50">
        <v>10.0</v>
      </c>
      <c r="B12" s="51">
        <v>0.0</v>
      </c>
      <c r="C12" s="51">
        <v>100000.0</v>
      </c>
      <c r="D12" s="51">
        <v>12000.0</v>
      </c>
      <c r="E12" s="51">
        <v>0.0</v>
      </c>
      <c r="F12" s="51">
        <v>160000.0</v>
      </c>
      <c r="G12" s="51">
        <v>160000.0</v>
      </c>
      <c r="H12" s="52">
        <v>0.24849537037037037</v>
      </c>
      <c r="I12" s="53">
        <f t="shared" si="2"/>
        <v>749</v>
      </c>
      <c r="J12" s="53">
        <v>15000.0</v>
      </c>
      <c r="K12" s="53">
        <v>263.0</v>
      </c>
      <c r="L12" s="53">
        <f t="shared" si="1"/>
        <v>79</v>
      </c>
    </row>
    <row r="13" ht="15.75" customHeight="1">
      <c r="A13" s="54">
        <v>11.0</v>
      </c>
      <c r="B13" s="55">
        <v>0.0</v>
      </c>
      <c r="C13" s="55">
        <v>140000.0</v>
      </c>
      <c r="D13" s="55">
        <v>18000.0</v>
      </c>
      <c r="E13" s="55">
        <v>0.0</v>
      </c>
      <c r="F13" s="55">
        <v>200000.0</v>
      </c>
      <c r="G13" s="55">
        <v>240000.0</v>
      </c>
      <c r="H13" s="56">
        <v>0.25381944444444443</v>
      </c>
      <c r="I13" s="57">
        <f t="shared" si="2"/>
        <v>764</v>
      </c>
      <c r="J13" s="57">
        <v>20000.0</v>
      </c>
      <c r="K13" s="57">
        <v>375.0</v>
      </c>
      <c r="L13" s="57">
        <f t="shared" si="1"/>
        <v>112</v>
      </c>
    </row>
    <row r="14" ht="15.75" customHeight="1">
      <c r="A14" s="50">
        <v>12.0</v>
      </c>
      <c r="B14" s="51">
        <v>0.0</v>
      </c>
      <c r="C14" s="51">
        <v>200000.0</v>
      </c>
      <c r="D14" s="51">
        <v>24000.0</v>
      </c>
      <c r="E14" s="51">
        <v>0.0</v>
      </c>
      <c r="F14" s="51">
        <v>320000.0</v>
      </c>
      <c r="G14" s="51">
        <v>360000.0</v>
      </c>
      <c r="H14" s="52">
        <v>0.27997685185185184</v>
      </c>
      <c r="I14" s="53">
        <f t="shared" si="2"/>
        <v>834</v>
      </c>
      <c r="J14" s="53">
        <v>25000.0</v>
      </c>
      <c r="K14" s="53">
        <v>503.0</v>
      </c>
      <c r="L14" s="53">
        <f t="shared" si="1"/>
        <v>128</v>
      </c>
    </row>
    <row r="15" ht="15.75" customHeight="1">
      <c r="A15" s="54">
        <v>13.0</v>
      </c>
      <c r="B15" s="55">
        <v>0.0</v>
      </c>
      <c r="C15" s="55">
        <v>280000.0</v>
      </c>
      <c r="D15" s="55">
        <v>36000.0</v>
      </c>
      <c r="E15" s="55">
        <v>0.0</v>
      </c>
      <c r="F15" s="55">
        <v>440000.0</v>
      </c>
      <c r="G15" s="55">
        <v>520000.0</v>
      </c>
      <c r="H15" s="56">
        <v>0.32488425925925923</v>
      </c>
      <c r="I15" s="57">
        <f t="shared" si="2"/>
        <v>953</v>
      </c>
      <c r="J15" s="57">
        <v>30000.0</v>
      </c>
      <c r="K15" s="57">
        <v>677.0</v>
      </c>
      <c r="L15" s="57">
        <f t="shared" si="1"/>
        <v>174</v>
      </c>
    </row>
    <row r="16" ht="15.75" customHeight="1">
      <c r="A16" s="50">
        <v>14.0</v>
      </c>
      <c r="B16" s="51">
        <v>0.0</v>
      </c>
      <c r="C16" s="51">
        <v>340000.0</v>
      </c>
      <c r="D16" s="51">
        <v>58000.0</v>
      </c>
      <c r="E16" s="51">
        <v>0.0</v>
      </c>
      <c r="F16" s="51">
        <v>540000.0</v>
      </c>
      <c r="G16" s="51">
        <v>720000.0</v>
      </c>
      <c r="H16" s="52">
        <v>0.4224537037037037</v>
      </c>
      <c r="I16" s="53">
        <f t="shared" si="2"/>
        <v>1207</v>
      </c>
      <c r="J16" s="53">
        <v>40000.0</v>
      </c>
      <c r="K16" s="53">
        <v>901.0</v>
      </c>
      <c r="L16" s="53">
        <f t="shared" si="1"/>
        <v>224</v>
      </c>
    </row>
    <row r="17" ht="15.75" customHeight="1">
      <c r="A17" s="54">
        <v>15.0</v>
      </c>
      <c r="B17" s="55">
        <v>0.0</v>
      </c>
      <c r="C17" s="55">
        <v>480000.0</v>
      </c>
      <c r="D17" s="55">
        <v>86000.0</v>
      </c>
      <c r="E17" s="55">
        <v>0.0</v>
      </c>
      <c r="F17" s="55">
        <v>720000.0</v>
      </c>
      <c r="G17" s="55">
        <v>980000.0</v>
      </c>
      <c r="H17" s="56">
        <v>0.5913194444444444</v>
      </c>
      <c r="I17" s="57">
        <f t="shared" si="2"/>
        <v>1634</v>
      </c>
      <c r="J17" s="57">
        <v>55000.0</v>
      </c>
      <c r="K17" s="57">
        <v>1241.0</v>
      </c>
      <c r="L17" s="57">
        <f t="shared" si="1"/>
        <v>340</v>
      </c>
    </row>
    <row r="18" ht="15.75" customHeight="1">
      <c r="A18" s="50">
        <v>16.0</v>
      </c>
      <c r="B18" s="51">
        <v>0.0</v>
      </c>
      <c r="C18" s="51">
        <v>880000.0</v>
      </c>
      <c r="D18" s="51">
        <v>120000.0</v>
      </c>
      <c r="E18" s="51">
        <v>0.0</v>
      </c>
      <c r="F18" s="51">
        <v>1200000.0</v>
      </c>
      <c r="G18" s="51">
        <v>1400000.0</v>
      </c>
      <c r="H18" s="52">
        <v>0.8278935185185186</v>
      </c>
      <c r="I18" s="53">
        <f t="shared" si="2"/>
        <v>2211</v>
      </c>
      <c r="J18" s="53">
        <v>65000.0</v>
      </c>
      <c r="K18" s="53">
        <v>1700.0</v>
      </c>
      <c r="L18" s="53">
        <f t="shared" si="1"/>
        <v>459</v>
      </c>
    </row>
    <row r="19" ht="15.75" customHeight="1">
      <c r="A19" s="54">
        <v>17.0</v>
      </c>
      <c r="B19" s="55">
        <v>0.0</v>
      </c>
      <c r="C19" s="55">
        <v>1400000.0</v>
      </c>
      <c r="D19" s="55">
        <v>180000.0</v>
      </c>
      <c r="E19" s="55">
        <v>0.0</v>
      </c>
      <c r="F19" s="55">
        <v>2200000.0</v>
      </c>
      <c r="G19" s="55">
        <v>2000000.0</v>
      </c>
      <c r="H19" s="56">
        <v>1.1590277777777778</v>
      </c>
      <c r="I19" s="57">
        <f t="shared" si="2"/>
        <v>2993</v>
      </c>
      <c r="J19" s="57">
        <v>75000.0</v>
      </c>
      <c r="K19" s="57">
        <v>2274.0</v>
      </c>
      <c r="L19" s="57">
        <f t="shared" si="1"/>
        <v>574</v>
      </c>
    </row>
    <row r="20" ht="15.75" customHeight="1">
      <c r="A20" s="50">
        <v>18.0</v>
      </c>
      <c r="B20" s="51">
        <v>0.0</v>
      </c>
      <c r="C20" s="51">
        <v>2600000.0</v>
      </c>
      <c r="D20" s="51">
        <v>280000.0</v>
      </c>
      <c r="E20" s="51">
        <v>0.0</v>
      </c>
      <c r="F20" s="51">
        <v>3800000.0</v>
      </c>
      <c r="G20" s="51">
        <v>3800000.0</v>
      </c>
      <c r="H20" s="52">
        <v>1.6225694444444445</v>
      </c>
      <c r="I20" s="53">
        <f t="shared" si="2"/>
        <v>4051</v>
      </c>
      <c r="J20" s="53">
        <v>90000.0</v>
      </c>
      <c r="K20" s="53">
        <v>3154.0</v>
      </c>
      <c r="L20" s="53">
        <f t="shared" si="1"/>
        <v>880</v>
      </c>
    </row>
    <row r="21" ht="15.75" customHeight="1">
      <c r="A21" s="54">
        <v>19.0</v>
      </c>
      <c r="B21" s="55">
        <v>0.0</v>
      </c>
      <c r="C21" s="55">
        <v>4400000.0</v>
      </c>
      <c r="D21" s="55">
        <v>400000.0</v>
      </c>
      <c r="E21" s="55">
        <v>0.0</v>
      </c>
      <c r="F21" s="55">
        <v>6800000.0</v>
      </c>
      <c r="G21" s="55">
        <v>6800000.0</v>
      </c>
      <c r="H21" s="56">
        <v>2.2715277777777776</v>
      </c>
      <c r="I21" s="57">
        <f t="shared" si="2"/>
        <v>5484</v>
      </c>
      <c r="J21" s="57">
        <v>110000.0</v>
      </c>
      <c r="K21" s="57">
        <v>4364.0</v>
      </c>
      <c r="L21" s="57">
        <f t="shared" si="1"/>
        <v>1210</v>
      </c>
    </row>
    <row r="22" ht="15.75" customHeight="1">
      <c r="A22" s="50">
        <v>20.0</v>
      </c>
      <c r="B22" s="51">
        <v>0.0</v>
      </c>
      <c r="C22" s="51">
        <v>7400000.0</v>
      </c>
      <c r="D22" s="51">
        <v>540000.0</v>
      </c>
      <c r="E22" s="51">
        <v>0.0</v>
      </c>
      <c r="F22" s="51">
        <v>1.0E7</v>
      </c>
      <c r="G22" s="51">
        <v>1.0E7</v>
      </c>
      <c r="H22" s="52">
        <v>3.1800925925925925</v>
      </c>
      <c r="I22" s="53">
        <f t="shared" si="2"/>
        <v>7422</v>
      </c>
      <c r="J22" s="53">
        <v>130000.0</v>
      </c>
      <c r="K22" s="53">
        <v>6195.0</v>
      </c>
      <c r="L22" s="53">
        <f t="shared" si="1"/>
        <v>1831</v>
      </c>
    </row>
    <row r="23" ht="15.75" customHeight="1">
      <c r="A23" s="54">
        <v>21.0</v>
      </c>
      <c r="B23" s="55">
        <v>0.0</v>
      </c>
      <c r="C23" s="55">
        <v>1.2E7</v>
      </c>
      <c r="D23" s="55">
        <v>740000.0</v>
      </c>
      <c r="E23" s="55">
        <v>0.0</v>
      </c>
      <c r="F23" s="55">
        <v>1.8E7</v>
      </c>
      <c r="G23" s="55">
        <v>1.4E7</v>
      </c>
      <c r="H23" s="56">
        <v>4.134143518518519</v>
      </c>
      <c r="I23" s="57">
        <f t="shared" si="2"/>
        <v>9399</v>
      </c>
      <c r="J23" s="57">
        <v>150000.0</v>
      </c>
      <c r="K23" s="57">
        <v>8289.0</v>
      </c>
      <c r="L23" s="57">
        <f t="shared" si="1"/>
        <v>2094</v>
      </c>
    </row>
    <row r="24" ht="15.75" customHeight="1">
      <c r="A24" s="50">
        <v>22.0</v>
      </c>
      <c r="B24" s="51">
        <v>0.0</v>
      </c>
      <c r="C24" s="51">
        <v>1.8E7</v>
      </c>
      <c r="D24" s="51">
        <v>940000.0</v>
      </c>
      <c r="E24" s="51">
        <v>0.0</v>
      </c>
      <c r="F24" s="51">
        <v>2.8E7</v>
      </c>
      <c r="G24" s="51">
        <v>1.8E7</v>
      </c>
      <c r="H24" s="52">
        <v>5.374421296296297</v>
      </c>
      <c r="I24" s="53">
        <f t="shared" si="2"/>
        <v>11902</v>
      </c>
      <c r="J24" s="53">
        <v>180000.0</v>
      </c>
      <c r="K24" s="53">
        <v>11195.0</v>
      </c>
      <c r="L24" s="53">
        <f t="shared" si="1"/>
        <v>2906</v>
      </c>
    </row>
    <row r="25" ht="15.75" customHeight="1">
      <c r="A25" s="54">
        <v>23.0</v>
      </c>
      <c r="B25" s="55">
        <v>0.0</v>
      </c>
      <c r="C25" s="55">
        <v>2.4E7</v>
      </c>
      <c r="D25" s="55">
        <v>1200000.0</v>
      </c>
      <c r="E25" s="55">
        <v>0.0</v>
      </c>
      <c r="F25" s="55">
        <v>3.8E7</v>
      </c>
      <c r="G25" s="55">
        <v>2.0E7</v>
      </c>
      <c r="H25" s="56">
        <v>6.986689814814815</v>
      </c>
      <c r="I25" s="57">
        <f t="shared" si="2"/>
        <v>15071</v>
      </c>
      <c r="J25" s="57">
        <v>220000.0</v>
      </c>
      <c r="K25" s="57">
        <v>14877.0</v>
      </c>
      <c r="L25" s="57">
        <f t="shared" si="1"/>
        <v>3682</v>
      </c>
    </row>
    <row r="26" ht="15.75" customHeight="1">
      <c r="A26" s="50">
        <v>24.0</v>
      </c>
      <c r="B26" s="51">
        <v>0.0</v>
      </c>
      <c r="C26" s="51">
        <v>3.2E7</v>
      </c>
      <c r="D26" s="51">
        <v>1400000.0</v>
      </c>
      <c r="E26" s="51">
        <v>0.0</v>
      </c>
      <c r="F26" s="51">
        <v>4.8E7</v>
      </c>
      <c r="G26" s="51">
        <v>2.6E7</v>
      </c>
      <c r="H26" s="52">
        <v>9.78136574074074</v>
      </c>
      <c r="I26" s="53">
        <f t="shared" si="2"/>
        <v>20400</v>
      </c>
      <c r="J26" s="53">
        <v>250000.0</v>
      </c>
      <c r="K26" s="53">
        <v>20451.0</v>
      </c>
      <c r="L26" s="53">
        <f t="shared" si="1"/>
        <v>5574</v>
      </c>
    </row>
    <row r="27" ht="15.75" customHeight="1">
      <c r="A27" s="41">
        <v>25.0</v>
      </c>
      <c r="B27" s="42">
        <v>0.0</v>
      </c>
      <c r="C27" s="42">
        <v>3.8E7</v>
      </c>
      <c r="D27" s="42">
        <v>1400000.0</v>
      </c>
      <c r="E27" s="42">
        <v>0.0</v>
      </c>
      <c r="F27" s="42">
        <v>5.8E7</v>
      </c>
      <c r="G27" s="42">
        <v>3.0E7</v>
      </c>
      <c r="H27" s="46">
        <v>13.69386574074074</v>
      </c>
      <c r="I27" s="44">
        <f t="shared" si="2"/>
        <v>27613</v>
      </c>
      <c r="J27" s="44">
        <v>280000.0</v>
      </c>
      <c r="K27" s="44">
        <v>27470.0</v>
      </c>
      <c r="L27" s="44">
        <f t="shared" si="1"/>
        <v>7019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142491940</v>
      </c>
      <c r="D28" s="70">
        <f t="shared" si="3"/>
        <v>7455520</v>
      </c>
      <c r="E28" s="70">
        <f t="shared" si="3"/>
        <v>1200</v>
      </c>
      <c r="F28" s="70">
        <f t="shared" si="3"/>
        <v>216798000</v>
      </c>
      <c r="G28" s="58">
        <f t="shared" si="3"/>
        <v>135303600</v>
      </c>
      <c r="H28" s="59">
        <f t="shared" si="3"/>
        <v>52.33481481</v>
      </c>
      <c r="I28" s="58">
        <f t="shared" si="3"/>
        <v>116408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hidden="1" min="4" max="4" width="8.38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69</v>
      </c>
      <c r="I1" s="2" t="s">
        <v>12</v>
      </c>
      <c r="J1" s="5" t="s">
        <v>13</v>
      </c>
      <c r="K1" s="5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4200000.0</v>
      </c>
      <c r="F3" s="55">
        <v>8000000.0</v>
      </c>
      <c r="G3" s="55">
        <v>0.0</v>
      </c>
      <c r="H3" s="56">
        <v>0.0</v>
      </c>
      <c r="I3" s="57">
        <v>0.0</v>
      </c>
      <c r="J3" s="57">
        <v>1480.0</v>
      </c>
      <c r="K3" s="57">
        <f t="shared" ref="K3:K12" si="1">J3-J2</f>
        <v>1480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7000000.0</v>
      </c>
      <c r="F4" s="51">
        <v>1.2E7</v>
      </c>
      <c r="G4" s="51">
        <v>7000000.0</v>
      </c>
      <c r="H4" s="52">
        <v>3.816087962962963</v>
      </c>
      <c r="I4" s="53">
        <f t="shared" ref="I4:I12" si="2">ROUNDUP(2620.519149007*H4^(-0.1001302038)*H4,0)</f>
        <v>8746</v>
      </c>
      <c r="J4" s="53">
        <v>2038.0</v>
      </c>
      <c r="K4" s="53">
        <f t="shared" si="1"/>
        <v>558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1.0E7</v>
      </c>
      <c r="F5" s="55">
        <v>2.2E7</v>
      </c>
      <c r="G5" s="55">
        <v>9000000.0</v>
      </c>
      <c r="H5" s="56">
        <v>4.96099537037037</v>
      </c>
      <c r="I5" s="57">
        <f t="shared" si="2"/>
        <v>11075</v>
      </c>
      <c r="J5" s="57">
        <v>2662.0</v>
      </c>
      <c r="K5" s="57">
        <f t="shared" si="1"/>
        <v>624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1.6E7</v>
      </c>
      <c r="F6" s="51">
        <v>3.2E7</v>
      </c>
      <c r="G6" s="51">
        <v>1.0E7</v>
      </c>
      <c r="H6" s="52">
        <v>6.449189814814815</v>
      </c>
      <c r="I6" s="53">
        <f t="shared" si="2"/>
        <v>14023</v>
      </c>
      <c r="J6" s="53">
        <v>3460.0</v>
      </c>
      <c r="K6" s="53">
        <f t="shared" si="1"/>
        <v>798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2.2E7</v>
      </c>
      <c r="F7" s="55">
        <v>4.4E7</v>
      </c>
      <c r="G7" s="55">
        <v>1.4E7</v>
      </c>
      <c r="H7" s="56">
        <v>8.384027777777778</v>
      </c>
      <c r="I7" s="57">
        <f t="shared" si="2"/>
        <v>17758</v>
      </c>
      <c r="J7" s="57">
        <v>4578.0</v>
      </c>
      <c r="K7" s="57">
        <f t="shared" si="1"/>
        <v>1118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3.0E7</v>
      </c>
      <c r="F8" s="51">
        <v>5.6E7</v>
      </c>
      <c r="G8" s="51">
        <v>1.6E7</v>
      </c>
      <c r="H8" s="52">
        <v>11.737615740740742</v>
      </c>
      <c r="I8" s="53">
        <f t="shared" si="2"/>
        <v>24037</v>
      </c>
      <c r="J8" s="53">
        <v>6387.0</v>
      </c>
      <c r="K8" s="53">
        <f t="shared" si="1"/>
        <v>1809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3.6E7</v>
      </c>
      <c r="F9" s="55">
        <v>6.8E7</v>
      </c>
      <c r="G9" s="55">
        <v>1.8E7</v>
      </c>
      <c r="H9" s="56">
        <v>16.43252314814815</v>
      </c>
      <c r="I9" s="57">
        <f t="shared" si="2"/>
        <v>32536</v>
      </c>
      <c r="J9" s="57">
        <v>8942.0</v>
      </c>
      <c r="K9" s="57">
        <f t="shared" si="1"/>
        <v>2555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4.2E7</v>
      </c>
      <c r="F10" s="51">
        <v>7.8E7</v>
      </c>
      <c r="G10" s="51">
        <v>2.0E7</v>
      </c>
      <c r="H10" s="52">
        <v>23.005555555555556</v>
      </c>
      <c r="I10" s="53">
        <f t="shared" si="2"/>
        <v>44042</v>
      </c>
      <c r="J10" s="53">
        <v>12514.0</v>
      </c>
      <c r="K10" s="53">
        <f t="shared" si="1"/>
        <v>3572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4.4E7</v>
      </c>
      <c r="F11" s="55">
        <v>8.6E7</v>
      </c>
      <c r="G11" s="55">
        <v>2.4E7</v>
      </c>
      <c r="H11" s="56">
        <v>32.207754629629626</v>
      </c>
      <c r="I11" s="57">
        <f t="shared" si="2"/>
        <v>59615</v>
      </c>
      <c r="J11" s="57">
        <v>17255.0</v>
      </c>
      <c r="K11" s="57">
        <f t="shared" si="1"/>
        <v>4741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4.8E7</v>
      </c>
      <c r="F12" s="51">
        <v>9.2E7</v>
      </c>
      <c r="G12" s="51">
        <v>2.6E7</v>
      </c>
      <c r="H12" s="52">
        <v>45.09085648148148</v>
      </c>
      <c r="I12" s="53">
        <f t="shared" si="2"/>
        <v>80696</v>
      </c>
      <c r="J12" s="53">
        <v>24495.0</v>
      </c>
      <c r="K12" s="53">
        <f t="shared" si="1"/>
        <v>7240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259200000</v>
      </c>
      <c r="F13" s="58">
        <f t="shared" si="3"/>
        <v>498000000</v>
      </c>
      <c r="G13" s="58">
        <f t="shared" si="3"/>
        <v>148200000</v>
      </c>
      <c r="H13" s="59">
        <f t="shared" si="3"/>
        <v>152.0846065</v>
      </c>
      <c r="I13" s="58">
        <f t="shared" si="3"/>
        <v>292528</v>
      </c>
      <c r="J13" s="60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3" width="12.63"/>
    <col customWidth="1" min="4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260</v>
      </c>
      <c r="I1" s="2" t="s">
        <v>261</v>
      </c>
      <c r="J1" s="2" t="s">
        <v>15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2000.0</v>
      </c>
      <c r="H2" s="52">
        <v>0.0</v>
      </c>
      <c r="I2" s="53">
        <v>0.0</v>
      </c>
      <c r="J2" s="53">
        <v>0.0</v>
      </c>
      <c r="K2" s="53">
        <v>0.0</v>
      </c>
      <c r="L2" s="53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280.0</v>
      </c>
      <c r="E3" s="55">
        <v>1800.0</v>
      </c>
      <c r="F3" s="55">
        <v>480.0</v>
      </c>
      <c r="G3" s="55">
        <v>0.0</v>
      </c>
      <c r="H3" s="56">
        <v>0.0</v>
      </c>
      <c r="I3" s="57">
        <v>0.0</v>
      </c>
      <c r="J3" s="57">
        <v>0.0</v>
      </c>
      <c r="K3" s="57">
        <v>35.0</v>
      </c>
      <c r="L3" s="57">
        <f t="shared" ref="L3:L27" si="1">K3-K2</f>
        <v>35</v>
      </c>
    </row>
    <row r="4" ht="15.75" customHeight="1">
      <c r="A4" s="50">
        <v>2.0</v>
      </c>
      <c r="B4" s="51">
        <v>0.0</v>
      </c>
      <c r="C4" s="51">
        <v>0.0</v>
      </c>
      <c r="D4" s="51">
        <v>440.0</v>
      </c>
      <c r="E4" s="51">
        <v>18000.0</v>
      </c>
      <c r="F4" s="51">
        <v>4400.0</v>
      </c>
      <c r="G4" s="51">
        <v>10000.0</v>
      </c>
      <c r="H4" s="52">
        <v>0.0625</v>
      </c>
      <c r="I4" s="53">
        <f t="shared" ref="I4:I27" si="2">ROUNDUP(2620.519149007*H4^(-0.1001302038)*H4,0)</f>
        <v>217</v>
      </c>
      <c r="J4" s="53">
        <v>100.0</v>
      </c>
      <c r="K4" s="53">
        <v>38.0</v>
      </c>
      <c r="L4" s="53">
        <f t="shared" si="1"/>
        <v>3</v>
      </c>
    </row>
    <row r="5" ht="15.75" customHeight="1">
      <c r="A5" s="54">
        <v>3.0</v>
      </c>
      <c r="B5" s="55">
        <v>0.0</v>
      </c>
      <c r="C5" s="55">
        <v>0.0</v>
      </c>
      <c r="D5" s="55">
        <v>640.0</v>
      </c>
      <c r="E5" s="55">
        <v>28000.0</v>
      </c>
      <c r="F5" s="55">
        <v>7000.0</v>
      </c>
      <c r="G5" s="55">
        <v>16000.0</v>
      </c>
      <c r="H5" s="56">
        <v>0.07222222222222222</v>
      </c>
      <c r="I5" s="57">
        <f t="shared" si="2"/>
        <v>247</v>
      </c>
      <c r="J5" s="57">
        <v>500.0</v>
      </c>
      <c r="K5" s="57">
        <v>42.0</v>
      </c>
      <c r="L5" s="57">
        <f t="shared" si="1"/>
        <v>4</v>
      </c>
    </row>
    <row r="6" ht="15.75" customHeight="1">
      <c r="A6" s="50">
        <v>4.0</v>
      </c>
      <c r="B6" s="51">
        <v>0.0</v>
      </c>
      <c r="C6" s="51">
        <v>0.0</v>
      </c>
      <c r="D6" s="51">
        <v>960.0</v>
      </c>
      <c r="E6" s="51">
        <v>34000.0</v>
      </c>
      <c r="F6" s="51">
        <v>8400.0</v>
      </c>
      <c r="G6" s="51">
        <v>20000.0</v>
      </c>
      <c r="H6" s="52">
        <v>0.10300925925925926</v>
      </c>
      <c r="I6" s="53">
        <f t="shared" si="2"/>
        <v>339</v>
      </c>
      <c r="J6" s="53">
        <v>1000.0</v>
      </c>
      <c r="K6" s="53">
        <v>48.0</v>
      </c>
      <c r="L6" s="53">
        <f t="shared" si="1"/>
        <v>6</v>
      </c>
    </row>
    <row r="7" ht="15.75" customHeight="1">
      <c r="A7" s="54">
        <v>5.0</v>
      </c>
      <c r="B7" s="55">
        <v>0.0</v>
      </c>
      <c r="C7" s="55">
        <v>0.0</v>
      </c>
      <c r="D7" s="55">
        <v>1400.0</v>
      </c>
      <c r="E7" s="55">
        <v>50000.0</v>
      </c>
      <c r="F7" s="55">
        <v>12000.0</v>
      </c>
      <c r="G7" s="55">
        <v>28000.0</v>
      </c>
      <c r="H7" s="56">
        <v>0.13008101851851853</v>
      </c>
      <c r="I7" s="57">
        <f t="shared" si="2"/>
        <v>419</v>
      </c>
      <c r="J7" s="57">
        <v>2000.0</v>
      </c>
      <c r="K7" s="57">
        <v>55.0</v>
      </c>
      <c r="L7" s="57">
        <f t="shared" si="1"/>
        <v>7</v>
      </c>
    </row>
    <row r="8" ht="15.75" customHeight="1">
      <c r="A8" s="50">
        <v>6.0</v>
      </c>
      <c r="B8" s="51">
        <v>0.0</v>
      </c>
      <c r="C8" s="51">
        <v>0.0</v>
      </c>
      <c r="D8" s="51">
        <v>2200.0</v>
      </c>
      <c r="E8" s="51">
        <v>70000.0</v>
      </c>
      <c r="F8" s="51">
        <v>18000.0</v>
      </c>
      <c r="G8" s="51">
        <v>36000.0</v>
      </c>
      <c r="H8" s="52">
        <v>0.1625</v>
      </c>
      <c r="I8" s="53">
        <f t="shared" si="2"/>
        <v>511</v>
      </c>
      <c r="J8" s="53">
        <v>3500.0</v>
      </c>
      <c r="K8" s="53">
        <v>65.0</v>
      </c>
      <c r="L8" s="53">
        <f t="shared" si="1"/>
        <v>10</v>
      </c>
    </row>
    <row r="9" ht="15.75" customHeight="1">
      <c r="A9" s="54">
        <v>7.0</v>
      </c>
      <c r="B9" s="55">
        <v>0.0</v>
      </c>
      <c r="C9" s="55">
        <v>0.0</v>
      </c>
      <c r="D9" s="55">
        <v>3200.0</v>
      </c>
      <c r="E9" s="55">
        <v>86000.0</v>
      </c>
      <c r="F9" s="55">
        <v>22000.0</v>
      </c>
      <c r="G9" s="55">
        <v>50000.0</v>
      </c>
      <c r="H9" s="56">
        <v>0.19502314814814814</v>
      </c>
      <c r="I9" s="57">
        <f t="shared" si="2"/>
        <v>602</v>
      </c>
      <c r="J9" s="57">
        <v>5000.0</v>
      </c>
      <c r="K9" s="57">
        <v>92.0</v>
      </c>
      <c r="L9" s="57">
        <f t="shared" si="1"/>
        <v>27</v>
      </c>
    </row>
    <row r="10" ht="15.75" customHeight="1">
      <c r="A10" s="50">
        <v>8.0</v>
      </c>
      <c r="B10" s="51">
        <v>0.0</v>
      </c>
      <c r="C10" s="51">
        <v>0.0</v>
      </c>
      <c r="D10" s="51">
        <v>4800.0</v>
      </c>
      <c r="E10" s="51">
        <v>120000.0</v>
      </c>
      <c r="F10" s="51">
        <v>26000.0</v>
      </c>
      <c r="G10" s="51">
        <v>70000.0</v>
      </c>
      <c r="H10" s="52">
        <v>0.2275462962962963</v>
      </c>
      <c r="I10" s="53">
        <f t="shared" si="2"/>
        <v>692</v>
      </c>
      <c r="J10" s="53">
        <v>8000.0</v>
      </c>
      <c r="K10" s="53">
        <v>144.0</v>
      </c>
      <c r="L10" s="53">
        <f t="shared" si="1"/>
        <v>52</v>
      </c>
    </row>
    <row r="11" ht="15.75" customHeight="1">
      <c r="A11" s="54">
        <v>9.0</v>
      </c>
      <c r="B11" s="55">
        <v>0.0</v>
      </c>
      <c r="C11" s="55">
        <v>0.0</v>
      </c>
      <c r="D11" s="55">
        <v>7200.0</v>
      </c>
      <c r="E11" s="55">
        <v>140000.0</v>
      </c>
      <c r="F11" s="55">
        <v>36000.0</v>
      </c>
      <c r="G11" s="55">
        <v>94000.0</v>
      </c>
      <c r="H11" s="56">
        <v>0.23668981481481483</v>
      </c>
      <c r="I11" s="57">
        <f t="shared" si="2"/>
        <v>717</v>
      </c>
      <c r="J11" s="57">
        <v>10000.0</v>
      </c>
      <c r="K11" s="57">
        <v>218.0</v>
      </c>
      <c r="L11" s="57">
        <f t="shared" si="1"/>
        <v>74</v>
      </c>
    </row>
    <row r="12" ht="15.75" customHeight="1">
      <c r="A12" s="50">
        <v>10.0</v>
      </c>
      <c r="B12" s="51">
        <v>0.0</v>
      </c>
      <c r="C12" s="51">
        <v>0.0</v>
      </c>
      <c r="D12" s="51">
        <v>12000.0</v>
      </c>
      <c r="E12" s="51">
        <v>220000.0</v>
      </c>
      <c r="F12" s="51">
        <v>50000.0</v>
      </c>
      <c r="G12" s="51">
        <v>160000.0</v>
      </c>
      <c r="H12" s="52">
        <v>0.24849537037037037</v>
      </c>
      <c r="I12" s="53">
        <f t="shared" si="2"/>
        <v>749</v>
      </c>
      <c r="J12" s="53">
        <v>15000.0</v>
      </c>
      <c r="K12" s="53">
        <v>312.0</v>
      </c>
      <c r="L12" s="53">
        <f t="shared" si="1"/>
        <v>94</v>
      </c>
    </row>
    <row r="13" ht="15.75" customHeight="1">
      <c r="A13" s="54">
        <v>11.0</v>
      </c>
      <c r="B13" s="55">
        <v>0.0</v>
      </c>
      <c r="C13" s="55">
        <v>0.0</v>
      </c>
      <c r="D13" s="55">
        <v>18000.0</v>
      </c>
      <c r="E13" s="55">
        <v>260000.0</v>
      </c>
      <c r="F13" s="55">
        <v>68000.0</v>
      </c>
      <c r="G13" s="55">
        <v>260000.0</v>
      </c>
      <c r="H13" s="56">
        <v>0.25381944444444443</v>
      </c>
      <c r="I13" s="57">
        <f t="shared" si="2"/>
        <v>764</v>
      </c>
      <c r="J13" s="57">
        <v>20000.0</v>
      </c>
      <c r="K13" s="57">
        <v>435.0</v>
      </c>
      <c r="L13" s="57">
        <f t="shared" si="1"/>
        <v>123</v>
      </c>
    </row>
    <row r="14" ht="15.75" customHeight="1">
      <c r="A14" s="50">
        <v>12.0</v>
      </c>
      <c r="B14" s="51">
        <v>0.0</v>
      </c>
      <c r="C14" s="51">
        <v>0.0</v>
      </c>
      <c r="D14" s="51">
        <v>26000.0</v>
      </c>
      <c r="E14" s="51">
        <v>420000.0</v>
      </c>
      <c r="F14" s="51">
        <v>120000.0</v>
      </c>
      <c r="G14" s="51">
        <v>380000.0</v>
      </c>
      <c r="H14" s="52">
        <v>0.3</v>
      </c>
      <c r="I14" s="53">
        <f t="shared" si="2"/>
        <v>887</v>
      </c>
      <c r="J14" s="53">
        <v>25000.0</v>
      </c>
      <c r="K14" s="53">
        <v>596.0</v>
      </c>
      <c r="L14" s="53">
        <f t="shared" si="1"/>
        <v>161</v>
      </c>
    </row>
    <row r="15" ht="15.75" customHeight="1">
      <c r="A15" s="54">
        <v>13.0</v>
      </c>
      <c r="B15" s="55">
        <v>0.0</v>
      </c>
      <c r="C15" s="55">
        <v>0.0</v>
      </c>
      <c r="D15" s="55">
        <v>36000.0</v>
      </c>
      <c r="E15" s="55">
        <v>580000.0</v>
      </c>
      <c r="F15" s="55">
        <v>140000.0</v>
      </c>
      <c r="G15" s="55">
        <v>540000.0</v>
      </c>
      <c r="H15" s="56">
        <v>0.3836805555555556</v>
      </c>
      <c r="I15" s="57">
        <f t="shared" si="2"/>
        <v>1107</v>
      </c>
      <c r="J15" s="57">
        <v>30000.0</v>
      </c>
      <c r="K15" s="57">
        <v>807.0</v>
      </c>
      <c r="L15" s="57">
        <f t="shared" si="1"/>
        <v>211</v>
      </c>
    </row>
    <row r="16" ht="15.75" customHeight="1">
      <c r="A16" s="50">
        <v>14.0</v>
      </c>
      <c r="B16" s="51">
        <v>0.0</v>
      </c>
      <c r="C16" s="51">
        <v>0.0</v>
      </c>
      <c r="D16" s="51">
        <v>58000.0</v>
      </c>
      <c r="E16" s="51">
        <v>700000.0</v>
      </c>
      <c r="F16" s="51">
        <v>180000.0</v>
      </c>
      <c r="G16" s="51">
        <v>740000.0</v>
      </c>
      <c r="H16" s="52">
        <v>0.5068287037037037</v>
      </c>
      <c r="I16" s="53">
        <f t="shared" si="2"/>
        <v>1422</v>
      </c>
      <c r="J16" s="53">
        <v>35000.0</v>
      </c>
      <c r="K16" s="53">
        <v>1096.0</v>
      </c>
      <c r="L16" s="53">
        <f t="shared" si="1"/>
        <v>289</v>
      </c>
    </row>
    <row r="17" ht="15.75" customHeight="1">
      <c r="A17" s="54">
        <v>15.0</v>
      </c>
      <c r="B17" s="55">
        <v>0.0</v>
      </c>
      <c r="C17" s="55">
        <v>0.0</v>
      </c>
      <c r="D17" s="55">
        <v>82000.0</v>
      </c>
      <c r="E17" s="55">
        <v>1000000.0</v>
      </c>
      <c r="F17" s="55">
        <v>280000.0</v>
      </c>
      <c r="G17" s="55">
        <v>1000000.0</v>
      </c>
      <c r="H17" s="56">
        <v>0.7096064814814815</v>
      </c>
      <c r="I17" s="57">
        <f t="shared" si="2"/>
        <v>1925</v>
      </c>
      <c r="J17" s="57">
        <v>55000.0</v>
      </c>
      <c r="K17" s="57">
        <v>1483.0</v>
      </c>
      <c r="L17" s="57">
        <f t="shared" si="1"/>
        <v>387</v>
      </c>
    </row>
    <row r="18" ht="15.75" customHeight="1">
      <c r="A18" s="50">
        <v>16.0</v>
      </c>
      <c r="B18" s="51">
        <v>0.0</v>
      </c>
      <c r="C18" s="51">
        <v>0.0</v>
      </c>
      <c r="D18" s="51">
        <v>120000.0</v>
      </c>
      <c r="E18" s="51">
        <v>2000000.0</v>
      </c>
      <c r="F18" s="51">
        <v>480000.0</v>
      </c>
      <c r="G18" s="51">
        <v>1400000.0</v>
      </c>
      <c r="H18" s="52">
        <v>0.9934027777777777</v>
      </c>
      <c r="I18" s="53">
        <f t="shared" si="2"/>
        <v>2605</v>
      </c>
      <c r="J18" s="53">
        <v>65000.0</v>
      </c>
      <c r="K18" s="53">
        <v>1986.0</v>
      </c>
      <c r="L18" s="53">
        <f t="shared" si="1"/>
        <v>503</v>
      </c>
    </row>
    <row r="19" ht="15.75" customHeight="1">
      <c r="A19" s="54">
        <v>17.0</v>
      </c>
      <c r="B19" s="55">
        <v>0.0</v>
      </c>
      <c r="C19" s="55">
        <v>0.0</v>
      </c>
      <c r="D19" s="55">
        <v>180000.0</v>
      </c>
      <c r="E19" s="55">
        <v>3400000.0</v>
      </c>
      <c r="F19" s="55">
        <v>880000.0</v>
      </c>
      <c r="G19" s="55">
        <v>2200000.0</v>
      </c>
      <c r="H19" s="56">
        <v>1.1990625</v>
      </c>
      <c r="I19" s="57">
        <f t="shared" si="2"/>
        <v>3086</v>
      </c>
      <c r="J19" s="57">
        <v>75000.0</v>
      </c>
      <c r="K19" s="57">
        <v>2723.0</v>
      </c>
      <c r="L19" s="57">
        <f t="shared" si="1"/>
        <v>737</v>
      </c>
    </row>
    <row r="20" ht="15.75" customHeight="1">
      <c r="A20" s="50">
        <v>18.0</v>
      </c>
      <c r="B20" s="51">
        <v>0.0</v>
      </c>
      <c r="C20" s="51">
        <v>0.0</v>
      </c>
      <c r="D20" s="51">
        <v>280000.0</v>
      </c>
      <c r="E20" s="51">
        <v>5800000.0</v>
      </c>
      <c r="F20" s="51">
        <v>1600000.0</v>
      </c>
      <c r="G20" s="51">
        <v>4000000.0</v>
      </c>
      <c r="H20" s="52">
        <v>1.9469907407407407</v>
      </c>
      <c r="I20" s="53">
        <f t="shared" si="2"/>
        <v>4773</v>
      </c>
      <c r="J20" s="53">
        <v>90000.0</v>
      </c>
      <c r="K20" s="53">
        <v>3858.0</v>
      </c>
      <c r="L20" s="53">
        <f t="shared" si="1"/>
        <v>1135</v>
      </c>
    </row>
    <row r="21" ht="15.75" customHeight="1">
      <c r="A21" s="54">
        <v>19.0</v>
      </c>
      <c r="B21" s="55">
        <v>0.0</v>
      </c>
      <c r="C21" s="55">
        <v>0.0</v>
      </c>
      <c r="D21" s="55">
        <v>400000.0</v>
      </c>
      <c r="E21" s="55">
        <v>1.2E7</v>
      </c>
      <c r="F21" s="55">
        <v>2600000.0</v>
      </c>
      <c r="G21" s="55">
        <v>7000000.0</v>
      </c>
      <c r="H21" s="56">
        <v>2.725810185185185</v>
      </c>
      <c r="I21" s="57">
        <f t="shared" si="2"/>
        <v>6461</v>
      </c>
      <c r="J21" s="57">
        <v>110000.0</v>
      </c>
      <c r="K21" s="57">
        <v>5316.0</v>
      </c>
      <c r="L21" s="57">
        <f t="shared" si="1"/>
        <v>1458</v>
      </c>
    </row>
    <row r="22" ht="15.75" customHeight="1">
      <c r="A22" s="50">
        <v>20.0</v>
      </c>
      <c r="B22" s="51">
        <v>0.0</v>
      </c>
      <c r="C22" s="51">
        <v>0.0</v>
      </c>
      <c r="D22" s="51">
        <v>540000.0</v>
      </c>
      <c r="E22" s="51">
        <v>1.8E7</v>
      </c>
      <c r="F22" s="51">
        <v>4600000.0</v>
      </c>
      <c r="G22" s="51">
        <v>1.2E7</v>
      </c>
      <c r="H22" s="52">
        <v>3.816087962962963</v>
      </c>
      <c r="I22" s="53">
        <f t="shared" si="2"/>
        <v>8746</v>
      </c>
      <c r="J22" s="53">
        <v>130000.0</v>
      </c>
      <c r="K22" s="53">
        <v>7419.0</v>
      </c>
      <c r="L22" s="53">
        <f t="shared" si="1"/>
        <v>2103</v>
      </c>
    </row>
    <row r="23" ht="15.75" customHeight="1">
      <c r="A23" s="54">
        <v>21.0</v>
      </c>
      <c r="B23" s="55">
        <v>0.0</v>
      </c>
      <c r="C23" s="55">
        <v>0.0</v>
      </c>
      <c r="D23" s="55">
        <v>720000.0</v>
      </c>
      <c r="E23" s="55">
        <v>2.8E7</v>
      </c>
      <c r="F23" s="55">
        <v>7200000.0</v>
      </c>
      <c r="G23" s="55">
        <v>1.4E7</v>
      </c>
      <c r="H23" s="56">
        <v>4.5443287037037035</v>
      </c>
      <c r="I23" s="57">
        <f t="shared" si="2"/>
        <v>10234</v>
      </c>
      <c r="J23" s="57">
        <v>150000.0</v>
      </c>
      <c r="K23" s="57">
        <v>10898.0</v>
      </c>
      <c r="L23" s="57">
        <f t="shared" si="1"/>
        <v>3479</v>
      </c>
    </row>
    <row r="24" ht="15.75" customHeight="1">
      <c r="A24" s="50">
        <v>22.0</v>
      </c>
      <c r="B24" s="51">
        <v>0.0</v>
      </c>
      <c r="C24" s="51">
        <v>0.0</v>
      </c>
      <c r="D24" s="51">
        <v>960000.0</v>
      </c>
      <c r="E24" s="51">
        <v>4.2E7</v>
      </c>
      <c r="F24" s="51">
        <v>1.0E7</v>
      </c>
      <c r="G24" s="51">
        <v>2.0E7</v>
      </c>
      <c r="H24" s="52">
        <v>6.449189814814815</v>
      </c>
      <c r="I24" s="53">
        <f t="shared" si="2"/>
        <v>14023</v>
      </c>
      <c r="J24" s="53">
        <v>180000.0</v>
      </c>
      <c r="K24" s="53">
        <v>13429.0</v>
      </c>
      <c r="L24" s="53">
        <f t="shared" si="1"/>
        <v>2531</v>
      </c>
    </row>
    <row r="25" ht="15.75" customHeight="1">
      <c r="A25" s="54">
        <v>23.0</v>
      </c>
      <c r="B25" s="55">
        <v>0.0</v>
      </c>
      <c r="C25" s="55">
        <v>0.0</v>
      </c>
      <c r="D25" s="55">
        <v>1200000.0</v>
      </c>
      <c r="E25" s="55">
        <v>5.6E7</v>
      </c>
      <c r="F25" s="55">
        <v>1.4E7</v>
      </c>
      <c r="G25" s="55">
        <v>2.2E7</v>
      </c>
      <c r="H25" s="56">
        <v>8.37193287037037</v>
      </c>
      <c r="I25" s="57">
        <f t="shared" si="2"/>
        <v>17735</v>
      </c>
      <c r="J25" s="57">
        <v>220000.0</v>
      </c>
      <c r="K25" s="57">
        <v>17842.0</v>
      </c>
      <c r="L25" s="57">
        <f t="shared" si="1"/>
        <v>4413</v>
      </c>
    </row>
    <row r="26" ht="15.75" customHeight="1">
      <c r="A26" s="50">
        <v>24.0</v>
      </c>
      <c r="B26" s="51">
        <v>0.0</v>
      </c>
      <c r="C26" s="51">
        <v>0.0</v>
      </c>
      <c r="D26" s="51">
        <v>1400000.0</v>
      </c>
      <c r="E26" s="51">
        <v>7.6E7</v>
      </c>
      <c r="F26" s="51">
        <v>2.0E7</v>
      </c>
      <c r="G26" s="51">
        <v>2.6E7</v>
      </c>
      <c r="H26" s="52">
        <v>11.737615740740742</v>
      </c>
      <c r="I26" s="53">
        <f t="shared" si="2"/>
        <v>24037</v>
      </c>
      <c r="J26" s="53">
        <v>250000.0</v>
      </c>
      <c r="K26" s="53">
        <v>24217.0</v>
      </c>
      <c r="L26" s="53">
        <f t="shared" si="1"/>
        <v>6375</v>
      </c>
    </row>
    <row r="27" ht="15.75" customHeight="1">
      <c r="A27" s="41">
        <v>25.0</v>
      </c>
      <c r="B27" s="42">
        <v>0.0</v>
      </c>
      <c r="C27" s="42">
        <v>0.0</v>
      </c>
      <c r="D27" s="42">
        <v>1400000.0</v>
      </c>
      <c r="E27" s="42">
        <v>9.0E7</v>
      </c>
      <c r="F27" s="42">
        <v>2.2E7</v>
      </c>
      <c r="G27" s="42">
        <v>3.0E7</v>
      </c>
      <c r="H27" s="46">
        <v>16.43252314814815</v>
      </c>
      <c r="I27" s="44">
        <f t="shared" si="2"/>
        <v>32536</v>
      </c>
      <c r="J27" s="44">
        <v>280000.0</v>
      </c>
      <c r="K27" s="44">
        <v>32976.0</v>
      </c>
      <c r="L27" s="44">
        <f t="shared" si="1"/>
        <v>8759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0</v>
      </c>
      <c r="D28" s="70">
        <f t="shared" si="3"/>
        <v>7453120</v>
      </c>
      <c r="E28" s="70">
        <f t="shared" si="3"/>
        <v>336927800</v>
      </c>
      <c r="F28" s="70">
        <f t="shared" si="3"/>
        <v>84332280</v>
      </c>
      <c r="G28" s="58">
        <f t="shared" si="3"/>
        <v>142006000</v>
      </c>
      <c r="H28" s="59">
        <f t="shared" si="3"/>
        <v>61.80894676</v>
      </c>
      <c r="I28" s="58">
        <f t="shared" si="3"/>
        <v>134834</v>
      </c>
      <c r="J28" s="58"/>
      <c r="K28" s="27"/>
      <c r="L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5" width="14.75"/>
    <col customWidth="1" hidden="1" min="6" max="6" width="12.0"/>
    <col customWidth="1" min="7" max="7" width="13.88"/>
    <col customWidth="1" min="8" max="12" width="12.0"/>
    <col customWidth="1" min="13" max="13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262</v>
      </c>
      <c r="I1" s="2" t="s">
        <v>263</v>
      </c>
      <c r="J1" s="3" t="s">
        <v>264</v>
      </c>
      <c r="K1" s="1" t="s">
        <v>13</v>
      </c>
      <c r="L1" s="1" t="s">
        <v>14</v>
      </c>
      <c r="M1" s="4" t="s">
        <v>215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  <c r="L2" s="53">
        <v>0.0</v>
      </c>
      <c r="M2" s="53"/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0.0</v>
      </c>
      <c r="K3" s="57">
        <v>6.0</v>
      </c>
      <c r="L3" s="57">
        <f t="shared" ref="L3:L27" si="1">K3-L2</f>
        <v>6</v>
      </c>
      <c r="M3" s="57"/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24000.0</v>
      </c>
      <c r="F4" s="51">
        <v>0.0</v>
      </c>
      <c r="G4" s="51">
        <v>10000.0</v>
      </c>
      <c r="H4" s="52">
        <v>0.004861111111111111</v>
      </c>
      <c r="I4" s="53">
        <f t="shared" ref="I4:I27" si="2">ROUNDUP(2620.519149007*H4^(-0.1001302038)*H4,0)</f>
        <v>22</v>
      </c>
      <c r="J4" s="53">
        <v>0.0</v>
      </c>
      <c r="K4" s="53">
        <v>8.0</v>
      </c>
      <c r="L4" s="53">
        <f t="shared" si="1"/>
        <v>2</v>
      </c>
      <c r="M4" s="53"/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38000.0</v>
      </c>
      <c r="F5" s="55">
        <v>0.0</v>
      </c>
      <c r="G5" s="55">
        <v>16000.0</v>
      </c>
      <c r="H5" s="56">
        <v>0.00636574074074074</v>
      </c>
      <c r="I5" s="57">
        <f t="shared" si="2"/>
        <v>28</v>
      </c>
      <c r="J5" s="57">
        <v>2.0</v>
      </c>
      <c r="K5" s="57">
        <v>12.0</v>
      </c>
      <c r="L5" s="57">
        <f t="shared" si="1"/>
        <v>10</v>
      </c>
      <c r="M5" s="57"/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44000.0</v>
      </c>
      <c r="F6" s="51">
        <v>0.0</v>
      </c>
      <c r="G6" s="51">
        <v>20000.0</v>
      </c>
      <c r="H6" s="52">
        <v>0.00949074074074074</v>
      </c>
      <c r="I6" s="53">
        <f t="shared" si="2"/>
        <v>40</v>
      </c>
      <c r="J6" s="53">
        <v>7.0</v>
      </c>
      <c r="K6" s="53">
        <v>18.0</v>
      </c>
      <c r="L6" s="53">
        <f t="shared" si="1"/>
        <v>8</v>
      </c>
      <c r="M6" s="53"/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68000.0</v>
      </c>
      <c r="F7" s="55">
        <v>0.0</v>
      </c>
      <c r="G7" s="55">
        <v>28000.0</v>
      </c>
      <c r="H7" s="56">
        <v>0.01423611111111111</v>
      </c>
      <c r="I7" s="57">
        <f t="shared" si="2"/>
        <v>58</v>
      </c>
      <c r="J7" s="57">
        <v>16.0</v>
      </c>
      <c r="K7" s="57">
        <v>26.0</v>
      </c>
      <c r="L7" s="57">
        <f t="shared" si="1"/>
        <v>18</v>
      </c>
      <c r="M7" s="57"/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92000.0</v>
      </c>
      <c r="F8" s="51">
        <v>0.0</v>
      </c>
      <c r="G8" s="51">
        <v>36000.0</v>
      </c>
      <c r="H8" s="52">
        <v>0.02847222222222222</v>
      </c>
      <c r="I8" s="53">
        <f t="shared" si="2"/>
        <v>107</v>
      </c>
      <c r="J8" s="53">
        <v>29.0</v>
      </c>
      <c r="K8" s="53">
        <v>40.0</v>
      </c>
      <c r="L8" s="53">
        <f t="shared" si="1"/>
        <v>22</v>
      </c>
      <c r="M8" s="53"/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120000.0</v>
      </c>
      <c r="F9" s="55">
        <v>0.0</v>
      </c>
      <c r="G9" s="55">
        <v>50000.0</v>
      </c>
      <c r="H9" s="56">
        <v>0.05694444444444444</v>
      </c>
      <c r="I9" s="57">
        <f t="shared" si="2"/>
        <v>199</v>
      </c>
      <c r="J9" s="57">
        <v>46.0</v>
      </c>
      <c r="K9" s="57">
        <v>73.0</v>
      </c>
      <c r="L9" s="57">
        <f t="shared" si="1"/>
        <v>51</v>
      </c>
      <c r="M9" s="57"/>
    </row>
    <row r="10" ht="15.75" customHeight="1">
      <c r="A10" s="50">
        <v>8.0</v>
      </c>
      <c r="B10" s="51">
        <v>0.0</v>
      </c>
      <c r="C10" s="51">
        <v>0.0</v>
      </c>
      <c r="D10" s="51"/>
      <c r="E10" s="51">
        <v>140000.0</v>
      </c>
      <c r="F10" s="51">
        <v>0.0</v>
      </c>
      <c r="G10" s="51">
        <v>72000.0</v>
      </c>
      <c r="H10" s="52">
        <v>0.11377314814814815</v>
      </c>
      <c r="I10" s="53">
        <f t="shared" si="2"/>
        <v>371</v>
      </c>
      <c r="J10" s="53">
        <v>67.0</v>
      </c>
      <c r="K10" s="53">
        <v>137.0</v>
      </c>
      <c r="L10" s="53">
        <f t="shared" si="1"/>
        <v>86</v>
      </c>
      <c r="M10" s="53"/>
    </row>
    <row r="11" ht="15.75" customHeight="1">
      <c r="A11" s="54">
        <v>9.0</v>
      </c>
      <c r="B11" s="55">
        <v>0.0</v>
      </c>
      <c r="C11" s="55">
        <v>0.0</v>
      </c>
      <c r="D11" s="55"/>
      <c r="E11" s="81">
        <v>200000.0</v>
      </c>
      <c r="F11" s="55">
        <v>0.0</v>
      </c>
      <c r="G11" s="55">
        <v>78000.0</v>
      </c>
      <c r="H11" s="56">
        <v>0.15925925925925927</v>
      </c>
      <c r="I11" s="57">
        <f t="shared" si="2"/>
        <v>502</v>
      </c>
      <c r="J11" s="57">
        <v>92.0</v>
      </c>
      <c r="K11" s="57">
        <v>223.0</v>
      </c>
      <c r="L11" s="57">
        <f t="shared" si="1"/>
        <v>137</v>
      </c>
      <c r="M11" s="82" t="s">
        <v>265</v>
      </c>
    </row>
    <row r="12" ht="15.75" customHeight="1">
      <c r="A12" s="50">
        <v>10.0</v>
      </c>
      <c r="B12" s="51">
        <v>0.0</v>
      </c>
      <c r="C12" s="51">
        <v>0.0</v>
      </c>
      <c r="D12" s="83"/>
      <c r="E12" s="81">
        <v>260000.0</v>
      </c>
      <c r="F12" s="51">
        <v>0.0</v>
      </c>
      <c r="G12" s="51">
        <v>140000.0</v>
      </c>
      <c r="H12" s="52">
        <v>0.20706018518518518</v>
      </c>
      <c r="I12" s="53">
        <f t="shared" si="2"/>
        <v>636</v>
      </c>
      <c r="J12" s="53">
        <v>121.0</v>
      </c>
      <c r="K12" s="53">
        <v>327.0</v>
      </c>
      <c r="L12" s="53">
        <f t="shared" si="1"/>
        <v>190</v>
      </c>
      <c r="M12" s="84"/>
    </row>
    <row r="13" ht="15.75" customHeight="1">
      <c r="A13" s="54">
        <v>11.0</v>
      </c>
      <c r="B13" s="55">
        <v>0.0</v>
      </c>
      <c r="C13" s="55">
        <v>0.0</v>
      </c>
      <c r="D13" s="62"/>
      <c r="E13" s="81">
        <v>160000.0</v>
      </c>
      <c r="F13" s="55">
        <v>0.0</v>
      </c>
      <c r="G13" s="55">
        <v>220000.0</v>
      </c>
      <c r="H13" s="56">
        <v>0.269212962962963</v>
      </c>
      <c r="I13" s="57">
        <f t="shared" si="2"/>
        <v>805</v>
      </c>
      <c r="J13" s="57">
        <v>155.0</v>
      </c>
      <c r="K13" s="57">
        <v>473.0</v>
      </c>
      <c r="L13" s="57">
        <f t="shared" si="1"/>
        <v>283</v>
      </c>
      <c r="M13" s="84"/>
    </row>
    <row r="14" ht="15.75" customHeight="1">
      <c r="A14" s="50">
        <v>12.0</v>
      </c>
      <c r="B14" s="51">
        <v>0.0</v>
      </c>
      <c r="C14" s="51">
        <v>0.0</v>
      </c>
      <c r="D14" s="66"/>
      <c r="E14" s="81">
        <v>260000.0</v>
      </c>
      <c r="F14" s="51">
        <v>0.0</v>
      </c>
      <c r="G14" s="51">
        <v>320000.0</v>
      </c>
      <c r="H14" s="52">
        <v>0.34988425925925926</v>
      </c>
      <c r="I14" s="53">
        <f t="shared" si="2"/>
        <v>1019</v>
      </c>
      <c r="J14" s="53">
        <v>194.0</v>
      </c>
      <c r="K14" s="53">
        <v>673.0</v>
      </c>
      <c r="L14" s="53">
        <f t="shared" si="1"/>
        <v>390</v>
      </c>
      <c r="M14" s="85"/>
    </row>
    <row r="15" ht="15.75" customHeight="1">
      <c r="A15" s="54">
        <v>13.0</v>
      </c>
      <c r="B15" s="55">
        <v>0.0</v>
      </c>
      <c r="C15" s="55">
        <v>0.0</v>
      </c>
      <c r="D15" s="55"/>
      <c r="E15" s="55">
        <v>420000.0</v>
      </c>
      <c r="F15" s="55">
        <v>0.0</v>
      </c>
      <c r="G15" s="55">
        <v>460000.0</v>
      </c>
      <c r="H15" s="56">
        <v>0.4548611111111111</v>
      </c>
      <c r="I15" s="57">
        <f t="shared" si="2"/>
        <v>1290</v>
      </c>
      <c r="J15" s="57">
        <v>238.0</v>
      </c>
      <c r="K15" s="57">
        <v>902.0</v>
      </c>
      <c r="L15" s="57">
        <f t="shared" si="1"/>
        <v>512</v>
      </c>
      <c r="M15" s="57"/>
    </row>
    <row r="16" ht="15.75" customHeight="1">
      <c r="A16" s="50">
        <v>14.0</v>
      </c>
      <c r="B16" s="51">
        <v>0.0</v>
      </c>
      <c r="C16" s="51">
        <v>0.0</v>
      </c>
      <c r="D16" s="51"/>
      <c r="E16" s="51">
        <v>660000.0</v>
      </c>
      <c r="F16" s="51">
        <v>0.0</v>
      </c>
      <c r="G16" s="51">
        <v>620000.0</v>
      </c>
      <c r="H16" s="52">
        <v>0.5913194444444444</v>
      </c>
      <c r="I16" s="53">
        <f t="shared" si="2"/>
        <v>1634</v>
      </c>
      <c r="J16" s="53">
        <v>287.0</v>
      </c>
      <c r="K16" s="53">
        <v>1240.0</v>
      </c>
      <c r="L16" s="53">
        <f t="shared" si="1"/>
        <v>728</v>
      </c>
      <c r="M16" s="53"/>
    </row>
    <row r="17" ht="15.75" customHeight="1">
      <c r="A17" s="54">
        <v>15.0</v>
      </c>
      <c r="B17" s="55">
        <v>0.0</v>
      </c>
      <c r="C17" s="55">
        <v>0.0</v>
      </c>
      <c r="D17" s="55"/>
      <c r="E17" s="55">
        <v>1200000.0</v>
      </c>
      <c r="F17" s="55">
        <v>0.0</v>
      </c>
      <c r="G17" s="55">
        <v>840000.0</v>
      </c>
      <c r="H17" s="56">
        <v>0.8278935185185186</v>
      </c>
      <c r="I17" s="57">
        <f t="shared" si="2"/>
        <v>2211</v>
      </c>
      <c r="J17" s="57">
        <v>341.0</v>
      </c>
      <c r="K17" s="57">
        <v>1664.0</v>
      </c>
      <c r="L17" s="57">
        <f t="shared" si="1"/>
        <v>936</v>
      </c>
      <c r="M17" s="57"/>
    </row>
    <row r="18" ht="15.75" customHeight="1">
      <c r="A18" s="50">
        <v>16.0</v>
      </c>
      <c r="B18" s="51">
        <v>0.0</v>
      </c>
      <c r="C18" s="51">
        <v>0.0</v>
      </c>
      <c r="D18" s="51">
        <v>0.0</v>
      </c>
      <c r="E18" s="51">
        <v>2200000.0</v>
      </c>
      <c r="F18" s="51">
        <v>0.0</v>
      </c>
      <c r="G18" s="51">
        <v>1200000.0</v>
      </c>
      <c r="H18" s="52">
        <v>1.1590277777777778</v>
      </c>
      <c r="I18" s="53">
        <f t="shared" si="2"/>
        <v>2993</v>
      </c>
      <c r="J18" s="53">
        <v>400.0</v>
      </c>
      <c r="K18" s="53">
        <v>2324.0</v>
      </c>
      <c r="L18" s="53">
        <f t="shared" si="1"/>
        <v>1388</v>
      </c>
      <c r="M18" s="53"/>
    </row>
    <row r="19" ht="15.75" customHeight="1">
      <c r="A19" s="54">
        <v>17.0</v>
      </c>
      <c r="B19" s="55">
        <v>0.0</v>
      </c>
      <c r="C19" s="55">
        <v>0.0</v>
      </c>
      <c r="D19" s="55">
        <v>0.0</v>
      </c>
      <c r="E19" s="55">
        <v>3600000.0</v>
      </c>
      <c r="F19" s="55">
        <v>0.0</v>
      </c>
      <c r="G19" s="55">
        <v>2000000.0</v>
      </c>
      <c r="H19" s="56">
        <v>1.6225694444444445</v>
      </c>
      <c r="I19" s="57">
        <f t="shared" si="2"/>
        <v>4051</v>
      </c>
      <c r="J19" s="57">
        <v>464.0</v>
      </c>
      <c r="K19" s="57">
        <v>3150.0</v>
      </c>
      <c r="L19" s="57">
        <f t="shared" si="1"/>
        <v>1762</v>
      </c>
      <c r="M19" s="57"/>
    </row>
    <row r="20" ht="15.75" customHeight="1">
      <c r="A20" s="50">
        <v>18.0</v>
      </c>
      <c r="B20" s="51">
        <v>0.0</v>
      </c>
      <c r="C20" s="51">
        <v>0.0</v>
      </c>
      <c r="D20" s="51">
        <v>0.0</v>
      </c>
      <c r="E20" s="51">
        <v>6200000.0</v>
      </c>
      <c r="F20" s="51">
        <v>0.0</v>
      </c>
      <c r="G20" s="51">
        <v>3200000.0</v>
      </c>
      <c r="H20" s="52">
        <v>2.2715277777777776</v>
      </c>
      <c r="I20" s="53">
        <f t="shared" si="2"/>
        <v>5484</v>
      </c>
      <c r="J20" s="53">
        <v>533.0</v>
      </c>
      <c r="K20" s="53">
        <v>4453.0</v>
      </c>
      <c r="L20" s="53">
        <f t="shared" si="1"/>
        <v>2691</v>
      </c>
      <c r="M20" s="53"/>
    </row>
    <row r="21" ht="15.75" customHeight="1">
      <c r="A21" s="54">
        <v>19.0</v>
      </c>
      <c r="B21" s="55">
        <v>0.0</v>
      </c>
      <c r="C21" s="55">
        <v>0.0</v>
      </c>
      <c r="D21" s="55">
        <v>0.0</v>
      </c>
      <c r="E21" s="55">
        <v>1.2E7</v>
      </c>
      <c r="F21" s="55">
        <v>0.0</v>
      </c>
      <c r="G21" s="55">
        <v>5600000.0</v>
      </c>
      <c r="H21" s="56">
        <v>3.1800925925925925</v>
      </c>
      <c r="I21" s="57">
        <f t="shared" si="2"/>
        <v>7422</v>
      </c>
      <c r="J21" s="57">
        <v>607.0</v>
      </c>
      <c r="K21" s="57">
        <v>6206.0</v>
      </c>
      <c r="L21" s="57">
        <f t="shared" si="1"/>
        <v>3515</v>
      </c>
      <c r="M21" s="57"/>
    </row>
    <row r="22" ht="15.75" customHeight="1">
      <c r="A22" s="50">
        <v>20.0</v>
      </c>
      <c r="B22" s="51">
        <v>0.0</v>
      </c>
      <c r="C22" s="51">
        <v>0.0</v>
      </c>
      <c r="D22" s="51">
        <v>0.0</v>
      </c>
      <c r="E22" s="51">
        <v>1.8E7</v>
      </c>
      <c r="F22" s="51">
        <v>0.0</v>
      </c>
      <c r="G22" s="51">
        <v>9400000.0</v>
      </c>
      <c r="H22" s="52">
        <v>4.452199074074074</v>
      </c>
      <c r="I22" s="53">
        <f t="shared" si="2"/>
        <v>10047</v>
      </c>
      <c r="J22" s="53">
        <v>686.0</v>
      </c>
      <c r="K22" s="53">
        <v>8480.0</v>
      </c>
      <c r="L22" s="53">
        <f t="shared" si="1"/>
        <v>4965</v>
      </c>
      <c r="M22" s="53"/>
    </row>
    <row r="23" ht="15.75" customHeight="1">
      <c r="A23" s="54">
        <v>21.0</v>
      </c>
      <c r="B23" s="55">
        <v>0.0</v>
      </c>
      <c r="C23" s="55">
        <v>0.0</v>
      </c>
      <c r="D23" s="55">
        <v>0.0</v>
      </c>
      <c r="E23" s="55">
        <v>3.0E7</v>
      </c>
      <c r="F23" s="55">
        <v>0.0</v>
      </c>
      <c r="G23" s="55">
        <v>1.2E7</v>
      </c>
      <c r="H23" s="56">
        <v>5.787731481481481</v>
      </c>
      <c r="I23" s="57">
        <f t="shared" si="2"/>
        <v>12722</v>
      </c>
      <c r="J23" s="57">
        <v>771.0</v>
      </c>
      <c r="K23" s="57">
        <v>11520.0</v>
      </c>
      <c r="L23" s="57">
        <f t="shared" si="1"/>
        <v>6555</v>
      </c>
      <c r="M23" s="57"/>
    </row>
    <row r="24" ht="15.75" customHeight="1">
      <c r="A24" s="50">
        <v>22.0</v>
      </c>
      <c r="B24" s="51">
        <v>0.0</v>
      </c>
      <c r="C24" s="51">
        <v>0.0</v>
      </c>
      <c r="D24" s="51">
        <v>0.0</v>
      </c>
      <c r="E24" s="51">
        <v>4.6E7</v>
      </c>
      <c r="F24" s="51">
        <v>0.0</v>
      </c>
      <c r="G24" s="51">
        <v>1.6E7</v>
      </c>
      <c r="H24" s="52">
        <v>7.524074074074074</v>
      </c>
      <c r="I24" s="53">
        <f t="shared" si="2"/>
        <v>16110</v>
      </c>
      <c r="J24" s="53">
        <v>862.0</v>
      </c>
      <c r="K24" s="53">
        <v>15809.0</v>
      </c>
      <c r="L24" s="53">
        <f t="shared" si="1"/>
        <v>9254</v>
      </c>
      <c r="M24" s="53"/>
    </row>
    <row r="25" ht="15.75" customHeight="1">
      <c r="A25" s="54">
        <v>23.0</v>
      </c>
      <c r="B25" s="55">
        <v>0.0</v>
      </c>
      <c r="C25" s="55">
        <v>0.0</v>
      </c>
      <c r="D25" s="55">
        <v>0.0</v>
      </c>
      <c r="E25" s="55">
        <v>6.0E7</v>
      </c>
      <c r="F25" s="55">
        <v>0.0</v>
      </c>
      <c r="G25" s="55">
        <v>2.0E7</v>
      </c>
      <c r="H25" s="56">
        <v>9.78136574074074</v>
      </c>
      <c r="I25" s="57">
        <f t="shared" si="2"/>
        <v>20400</v>
      </c>
      <c r="J25" s="57">
        <v>959.0</v>
      </c>
      <c r="K25" s="57">
        <v>20779.0</v>
      </c>
      <c r="L25" s="57">
        <f t="shared" si="1"/>
        <v>11525</v>
      </c>
      <c r="M25" s="57"/>
    </row>
    <row r="26" ht="15.75" customHeight="1">
      <c r="A26" s="50">
        <v>24.0</v>
      </c>
      <c r="B26" s="51">
        <v>0.0</v>
      </c>
      <c r="C26" s="51">
        <v>0.0</v>
      </c>
      <c r="D26" s="51">
        <v>0.0</v>
      </c>
      <c r="E26" s="51">
        <v>7.8E7</v>
      </c>
      <c r="F26" s="51">
        <v>0.0</v>
      </c>
      <c r="G26" s="51">
        <v>2.2E7</v>
      </c>
      <c r="H26" s="52">
        <v>13.69386574074074</v>
      </c>
      <c r="I26" s="53">
        <f t="shared" si="2"/>
        <v>27613</v>
      </c>
      <c r="J26" s="53">
        <v>1062.0</v>
      </c>
      <c r="K26" s="53">
        <v>28548.0</v>
      </c>
      <c r="L26" s="53">
        <f t="shared" si="1"/>
        <v>17023</v>
      </c>
      <c r="M26" s="53"/>
    </row>
    <row r="27" ht="15.75" customHeight="1">
      <c r="A27" s="41">
        <v>25.0</v>
      </c>
      <c r="B27" s="42">
        <v>0.0</v>
      </c>
      <c r="C27" s="42">
        <v>0.0</v>
      </c>
      <c r="D27" s="42">
        <v>0.0</v>
      </c>
      <c r="E27" s="42">
        <v>9.4E7</v>
      </c>
      <c r="F27" s="42">
        <v>0.0</v>
      </c>
      <c r="G27" s="42">
        <v>2.6E7</v>
      </c>
      <c r="H27" s="46">
        <v>19.171296296296298</v>
      </c>
      <c r="I27" s="44">
        <f t="shared" si="2"/>
        <v>37378</v>
      </c>
      <c r="J27" s="44">
        <v>1171.0</v>
      </c>
      <c r="K27" s="44">
        <v>38248.0</v>
      </c>
      <c r="L27" s="44">
        <f t="shared" si="1"/>
        <v>21225</v>
      </c>
      <c r="M27" s="44"/>
    </row>
    <row r="28" ht="15.75" customHeight="1">
      <c r="A28" s="27" t="s">
        <v>65</v>
      </c>
      <c r="B28" s="70">
        <f t="shared" ref="B28:J28" si="3">SUM(B2:B27)</f>
        <v>0</v>
      </c>
      <c r="C28" s="70">
        <f t="shared" si="3"/>
        <v>0</v>
      </c>
      <c r="D28" s="70">
        <f t="shared" si="3"/>
        <v>0</v>
      </c>
      <c r="E28" s="70">
        <f t="shared" si="3"/>
        <v>353686000</v>
      </c>
      <c r="F28" s="70">
        <f t="shared" si="3"/>
        <v>0</v>
      </c>
      <c r="G28" s="58">
        <f t="shared" si="3"/>
        <v>120310000</v>
      </c>
      <c r="H28" s="59">
        <f t="shared" si="3"/>
        <v>71.73738426</v>
      </c>
      <c r="I28" s="58">
        <f t="shared" si="3"/>
        <v>153142</v>
      </c>
      <c r="J28" s="58">
        <f t="shared" si="3"/>
        <v>9110</v>
      </c>
      <c r="K28" s="27"/>
      <c r="L28" s="27"/>
      <c r="M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M11:M14"/>
  </mergeCells>
  <printOptions/>
  <pageMargins bottom="1.0" footer="0.0" header="0.0" left="0.75" right="0.75" top="1.0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2" width="11.38"/>
    <col customWidth="1" hidden="1" min="3" max="4" width="11.38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266</v>
      </c>
      <c r="I1" s="2" t="s">
        <v>267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20000.0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135000.0</v>
      </c>
      <c r="C3" s="55">
        <v>0.0</v>
      </c>
      <c r="D3" s="55">
        <v>0.0</v>
      </c>
      <c r="E3" s="55">
        <v>97600.0</v>
      </c>
      <c r="F3" s="55">
        <v>108400.0</v>
      </c>
      <c r="G3" s="55">
        <v>8200.0</v>
      </c>
      <c r="H3" s="62">
        <v>0.0</v>
      </c>
      <c r="I3" s="57">
        <v>0.0</v>
      </c>
      <c r="J3" s="57">
        <v>54.0</v>
      </c>
      <c r="K3" s="57">
        <f t="shared" ref="K3:K27" si="1">J3-J2</f>
        <v>54</v>
      </c>
    </row>
    <row r="4" ht="15.75" customHeight="1">
      <c r="A4" s="50">
        <v>2.0</v>
      </c>
      <c r="B4" s="51">
        <v>221100.0</v>
      </c>
      <c r="C4" s="51">
        <v>0.0</v>
      </c>
      <c r="D4" s="51">
        <v>0.0</v>
      </c>
      <c r="E4" s="51">
        <v>159200.0</v>
      </c>
      <c r="F4" s="51">
        <v>176900.0</v>
      </c>
      <c r="G4" s="51">
        <v>13400.0</v>
      </c>
      <c r="H4" s="63">
        <v>0.11458333333333333</v>
      </c>
      <c r="I4" s="53">
        <f t="shared" ref="I4:I27" si="2">ROUNDUP(2620.519149007*H4^(-0.1001302038)*H4,0)</f>
        <v>374</v>
      </c>
      <c r="J4" s="53">
        <v>56.0</v>
      </c>
      <c r="K4" s="53">
        <f t="shared" si="1"/>
        <v>2</v>
      </c>
    </row>
    <row r="5" ht="15.75" customHeight="1">
      <c r="A5" s="54">
        <v>3.0</v>
      </c>
      <c r="B5" s="55">
        <v>249600.0</v>
      </c>
      <c r="C5" s="55">
        <v>0.0</v>
      </c>
      <c r="D5" s="55">
        <v>0.0</v>
      </c>
      <c r="E5" s="55">
        <v>179700.0</v>
      </c>
      <c r="F5" s="55">
        <v>199700.0</v>
      </c>
      <c r="G5" s="55">
        <v>14900.0</v>
      </c>
      <c r="H5" s="62">
        <v>0.1701388888888889</v>
      </c>
      <c r="I5" s="57">
        <f t="shared" si="2"/>
        <v>533</v>
      </c>
      <c r="J5" s="57">
        <v>59.0</v>
      </c>
      <c r="K5" s="57">
        <f t="shared" si="1"/>
        <v>3</v>
      </c>
    </row>
    <row r="6" ht="15.75" customHeight="1">
      <c r="A6" s="50">
        <v>4.0</v>
      </c>
      <c r="B6" s="51">
        <v>292400.0</v>
      </c>
      <c r="C6" s="51">
        <v>0.0</v>
      </c>
      <c r="D6" s="51">
        <v>0.0</v>
      </c>
      <c r="E6" s="51">
        <v>210500.0</v>
      </c>
      <c r="F6" s="51">
        <v>233900.0</v>
      </c>
      <c r="G6" s="51">
        <v>17100.0</v>
      </c>
      <c r="H6" s="63">
        <v>0.17824074074074073</v>
      </c>
      <c r="I6" s="53">
        <f t="shared" si="2"/>
        <v>556</v>
      </c>
      <c r="J6" s="53">
        <v>63.0</v>
      </c>
      <c r="K6" s="53">
        <f t="shared" si="1"/>
        <v>4</v>
      </c>
    </row>
    <row r="7" ht="15.75" customHeight="1">
      <c r="A7" s="54">
        <v>5.0</v>
      </c>
      <c r="B7" s="55">
        <v>335200.0</v>
      </c>
      <c r="C7" s="55">
        <v>0.0</v>
      </c>
      <c r="D7" s="55">
        <v>0.0</v>
      </c>
      <c r="E7" s="55">
        <v>241300.0</v>
      </c>
      <c r="F7" s="55">
        <v>268200.0</v>
      </c>
      <c r="G7" s="55">
        <v>20600.0</v>
      </c>
      <c r="H7" s="62">
        <v>0.21180555555555555</v>
      </c>
      <c r="I7" s="57">
        <f t="shared" si="2"/>
        <v>649</v>
      </c>
      <c r="J7" s="57">
        <v>67.0</v>
      </c>
      <c r="K7" s="57">
        <f t="shared" si="1"/>
        <v>4</v>
      </c>
    </row>
    <row r="8" ht="15.75" customHeight="1">
      <c r="A8" s="50">
        <v>6.0</v>
      </c>
      <c r="B8" s="51">
        <v>370800.0</v>
      </c>
      <c r="C8" s="51">
        <v>0.0</v>
      </c>
      <c r="D8" s="51">
        <v>0.0</v>
      </c>
      <c r="E8" s="51">
        <v>267000.0</v>
      </c>
      <c r="F8" s="51">
        <v>296700.0</v>
      </c>
      <c r="G8" s="51">
        <v>22300.0</v>
      </c>
      <c r="H8" s="63">
        <v>0.2337962962962963</v>
      </c>
      <c r="I8" s="53">
        <f t="shared" si="2"/>
        <v>709</v>
      </c>
      <c r="J8" s="53">
        <v>78.0</v>
      </c>
      <c r="K8" s="53">
        <f t="shared" si="1"/>
        <v>11</v>
      </c>
    </row>
    <row r="9" ht="15.75" customHeight="1">
      <c r="A9" s="54">
        <v>7.0</v>
      </c>
      <c r="B9" s="55">
        <v>570500.0</v>
      </c>
      <c r="C9" s="55">
        <v>0.0</v>
      </c>
      <c r="D9" s="55">
        <v>0.0</v>
      </c>
      <c r="E9" s="55">
        <v>410800.0</v>
      </c>
      <c r="F9" s="55">
        <v>456400.0</v>
      </c>
      <c r="G9" s="55">
        <v>34300.0</v>
      </c>
      <c r="H9" s="62">
        <v>0.2569444444444444</v>
      </c>
      <c r="I9" s="57">
        <f t="shared" si="2"/>
        <v>772</v>
      </c>
      <c r="J9" s="57">
        <v>100.0</v>
      </c>
      <c r="K9" s="57">
        <f t="shared" si="1"/>
        <v>22</v>
      </c>
    </row>
    <row r="10" ht="15.75" customHeight="1">
      <c r="A10" s="50">
        <v>8.0</v>
      </c>
      <c r="B10" s="51">
        <v>1426300.0</v>
      </c>
      <c r="C10" s="51">
        <v>0.0</v>
      </c>
      <c r="D10" s="51">
        <v>0.0</v>
      </c>
      <c r="E10" s="51">
        <v>1027000.0</v>
      </c>
      <c r="F10" s="51">
        <v>1141100.0</v>
      </c>
      <c r="G10" s="51">
        <v>85700.0</v>
      </c>
      <c r="H10" s="63">
        <v>0.33449074074074076</v>
      </c>
      <c r="I10" s="53">
        <f t="shared" si="2"/>
        <v>979</v>
      </c>
      <c r="J10" s="53">
        <v>146.0</v>
      </c>
      <c r="K10" s="53">
        <f t="shared" si="1"/>
        <v>46</v>
      </c>
    </row>
    <row r="11" ht="15.75" customHeight="1">
      <c r="A11" s="54">
        <v>9.0</v>
      </c>
      <c r="B11" s="55">
        <v>1854200.0</v>
      </c>
      <c r="C11" s="55">
        <v>0.0</v>
      </c>
      <c r="D11" s="55">
        <v>0.0</v>
      </c>
      <c r="E11" s="55">
        <v>1335000.0</v>
      </c>
      <c r="F11" s="55">
        <v>1483400.0</v>
      </c>
      <c r="G11" s="55">
        <v>113000.0</v>
      </c>
      <c r="H11" s="62">
        <v>0.4340277777777778</v>
      </c>
      <c r="I11" s="57">
        <f t="shared" si="2"/>
        <v>1237</v>
      </c>
      <c r="J11" s="57">
        <v>205.0</v>
      </c>
      <c r="K11" s="57">
        <f t="shared" si="1"/>
        <v>59</v>
      </c>
    </row>
    <row r="12" ht="15.75" customHeight="1">
      <c r="A12" s="50">
        <v>10.0</v>
      </c>
      <c r="B12" s="51">
        <v>2424800.0</v>
      </c>
      <c r="C12" s="51">
        <v>0.0</v>
      </c>
      <c r="D12" s="51">
        <v>0.0</v>
      </c>
      <c r="E12" s="51">
        <v>1745800.0</v>
      </c>
      <c r="F12" s="51">
        <v>1939800.0</v>
      </c>
      <c r="G12" s="51">
        <v>145600.0</v>
      </c>
      <c r="H12" s="63">
        <v>0.5856481481481481</v>
      </c>
      <c r="I12" s="53">
        <f t="shared" si="2"/>
        <v>1620</v>
      </c>
      <c r="J12" s="53">
        <v>290.0</v>
      </c>
      <c r="K12" s="53">
        <f t="shared" si="1"/>
        <v>85</v>
      </c>
    </row>
    <row r="13" ht="15.75" customHeight="1">
      <c r="A13" s="54">
        <v>11.0</v>
      </c>
      <c r="B13" s="55">
        <v>3066600.0</v>
      </c>
      <c r="C13" s="55">
        <v>0.0</v>
      </c>
      <c r="D13" s="55">
        <v>0.0</v>
      </c>
      <c r="E13" s="55">
        <v>2208000.0</v>
      </c>
      <c r="F13" s="55">
        <v>2453300.0</v>
      </c>
      <c r="G13" s="55">
        <v>188400.0</v>
      </c>
      <c r="H13" s="62">
        <v>0.7615740740740741</v>
      </c>
      <c r="I13" s="57">
        <f t="shared" si="2"/>
        <v>2051</v>
      </c>
      <c r="J13" s="57">
        <v>396.0</v>
      </c>
      <c r="K13" s="57">
        <f t="shared" si="1"/>
        <v>106</v>
      </c>
    </row>
    <row r="14" ht="15.75" customHeight="1">
      <c r="A14" s="50">
        <v>12.0</v>
      </c>
      <c r="B14" s="51">
        <v>3993700.0</v>
      </c>
      <c r="C14" s="51">
        <v>0.0</v>
      </c>
      <c r="D14" s="51">
        <v>0.0</v>
      </c>
      <c r="E14" s="51">
        <v>2875500.0</v>
      </c>
      <c r="F14" s="51">
        <v>3195000.0</v>
      </c>
      <c r="G14" s="51">
        <v>239800.0</v>
      </c>
      <c r="H14" s="63">
        <v>0.9895833333333334</v>
      </c>
      <c r="I14" s="53">
        <f t="shared" si="2"/>
        <v>2596</v>
      </c>
      <c r="J14" s="53">
        <v>520.0</v>
      </c>
      <c r="K14" s="53">
        <f t="shared" si="1"/>
        <v>124</v>
      </c>
    </row>
    <row r="15" ht="15.75" customHeight="1">
      <c r="A15" s="54">
        <v>13.0</v>
      </c>
      <c r="B15" s="55">
        <v>5134800.0</v>
      </c>
      <c r="C15" s="55">
        <v>0.0</v>
      </c>
      <c r="D15" s="55">
        <v>0.0</v>
      </c>
      <c r="E15" s="55">
        <v>3697000.0</v>
      </c>
      <c r="F15" s="55">
        <v>4107800.0</v>
      </c>
      <c r="G15" s="55">
        <v>308300.0</v>
      </c>
      <c r="H15" s="62">
        <v>1.2858796296296295</v>
      </c>
      <c r="I15" s="57">
        <f t="shared" si="2"/>
        <v>3286</v>
      </c>
      <c r="J15" s="57">
        <v>694.0</v>
      </c>
      <c r="K15" s="57">
        <f t="shared" si="1"/>
        <v>174</v>
      </c>
    </row>
    <row r="16" ht="15.75" customHeight="1">
      <c r="A16" s="50">
        <v>14.0</v>
      </c>
      <c r="B16" s="51">
        <v>6703800.0</v>
      </c>
      <c r="C16" s="51">
        <v>0.0</v>
      </c>
      <c r="D16" s="51">
        <v>0.0</v>
      </c>
      <c r="E16" s="51">
        <v>4826700.0</v>
      </c>
      <c r="F16" s="51">
        <v>5363000.0</v>
      </c>
      <c r="G16" s="51">
        <v>394000.0</v>
      </c>
      <c r="H16" s="63">
        <v>1.6724537037037037</v>
      </c>
      <c r="I16" s="53">
        <f t="shared" si="2"/>
        <v>4163</v>
      </c>
      <c r="J16" s="53">
        <v>926.0</v>
      </c>
      <c r="K16" s="53">
        <f t="shared" si="1"/>
        <v>232</v>
      </c>
    </row>
    <row r="17" ht="15.75" customHeight="1">
      <c r="A17" s="54">
        <v>15.0</v>
      </c>
      <c r="B17" s="55">
        <v>8344000.0</v>
      </c>
      <c r="C17" s="55">
        <v>0.0</v>
      </c>
      <c r="D17" s="55">
        <v>0.0</v>
      </c>
      <c r="E17" s="55">
        <v>6007700.0</v>
      </c>
      <c r="F17" s="55">
        <v>6675200.0</v>
      </c>
      <c r="G17" s="55">
        <v>496800.0</v>
      </c>
      <c r="H17" s="86">
        <v>2.2314814814814814</v>
      </c>
      <c r="I17" s="57">
        <f t="shared" si="2"/>
        <v>5397</v>
      </c>
      <c r="J17" s="57">
        <v>1266.0</v>
      </c>
      <c r="K17" s="57">
        <f t="shared" si="1"/>
        <v>340</v>
      </c>
    </row>
    <row r="18" ht="15.75" customHeight="1">
      <c r="A18" s="50">
        <v>16.0</v>
      </c>
      <c r="B18" s="51">
        <v>1.08401E7</v>
      </c>
      <c r="C18" s="51">
        <v>0.0</v>
      </c>
      <c r="D18" s="51">
        <v>0.0</v>
      </c>
      <c r="E18" s="51">
        <v>7804900.0</v>
      </c>
      <c r="F18" s="51">
        <v>8672100.0</v>
      </c>
      <c r="G18" s="51">
        <v>651000.0</v>
      </c>
      <c r="H18" s="66">
        <v>2.8125</v>
      </c>
      <c r="I18" s="53">
        <f t="shared" si="2"/>
        <v>6646</v>
      </c>
      <c r="J18" s="53">
        <v>1688.0</v>
      </c>
      <c r="K18" s="53">
        <f t="shared" si="1"/>
        <v>422</v>
      </c>
    </row>
    <row r="19" ht="15.75" customHeight="1">
      <c r="A19" s="54">
        <v>17.0</v>
      </c>
      <c r="B19" s="55">
        <v>1.34075E7</v>
      </c>
      <c r="C19" s="55">
        <v>0.0</v>
      </c>
      <c r="D19" s="55">
        <v>0.0</v>
      </c>
      <c r="E19" s="55">
        <v>9653400.0</v>
      </c>
      <c r="F19" s="55">
        <v>1.0726E7</v>
      </c>
      <c r="G19" s="55">
        <v>805100.0</v>
      </c>
      <c r="H19" s="56">
        <v>3.3206018518518516</v>
      </c>
      <c r="I19" s="57">
        <f t="shared" si="2"/>
        <v>7717</v>
      </c>
      <c r="J19" s="57">
        <v>2306.0</v>
      </c>
      <c r="K19" s="57">
        <f t="shared" si="1"/>
        <v>618</v>
      </c>
    </row>
    <row r="20" ht="15.75" customHeight="1">
      <c r="A20" s="50">
        <v>18.0</v>
      </c>
      <c r="B20" s="51">
        <v>1.59036E7</v>
      </c>
      <c r="C20" s="51">
        <v>0.0</v>
      </c>
      <c r="D20" s="51">
        <v>0.0</v>
      </c>
      <c r="E20" s="51">
        <v>1.14506E7</v>
      </c>
      <c r="F20" s="51">
        <v>1.27229E7</v>
      </c>
      <c r="G20" s="50">
        <v>959300.0</v>
      </c>
      <c r="H20" s="52">
        <v>3.8483796296296298</v>
      </c>
      <c r="I20" s="53">
        <f t="shared" si="2"/>
        <v>8812</v>
      </c>
      <c r="J20" s="53">
        <v>3166.0</v>
      </c>
      <c r="K20" s="53">
        <f t="shared" si="1"/>
        <v>860</v>
      </c>
    </row>
    <row r="21" ht="15.75" customHeight="1">
      <c r="A21" s="54">
        <v>19.0</v>
      </c>
      <c r="B21" s="55">
        <v>1.88276E7</v>
      </c>
      <c r="C21" s="55">
        <v>0.0</v>
      </c>
      <c r="D21" s="55">
        <v>0.0</v>
      </c>
      <c r="E21" s="55">
        <v>1.35558E7</v>
      </c>
      <c r="F21" s="55">
        <v>1.5062E7</v>
      </c>
      <c r="G21" s="55">
        <v>1130600.0</v>
      </c>
      <c r="H21" s="56">
        <v>4.386574074074074</v>
      </c>
      <c r="I21" s="57">
        <f t="shared" si="2"/>
        <v>9914</v>
      </c>
      <c r="J21" s="57">
        <v>4378.0</v>
      </c>
      <c r="K21" s="57">
        <f t="shared" si="1"/>
        <v>1212</v>
      </c>
    </row>
    <row r="22" ht="15.75" customHeight="1">
      <c r="A22" s="50">
        <v>20.0</v>
      </c>
      <c r="B22" s="51">
        <v>2.05392E7</v>
      </c>
      <c r="C22" s="51">
        <v>0.0</v>
      </c>
      <c r="D22" s="51">
        <v>0.0</v>
      </c>
      <c r="E22" s="51">
        <v>1.47882E7</v>
      </c>
      <c r="F22" s="51">
        <v>1.64313E7</v>
      </c>
      <c r="G22" s="51">
        <v>1234000.0</v>
      </c>
      <c r="H22" s="52">
        <v>4.825231481481482</v>
      </c>
      <c r="I22" s="53">
        <f t="shared" si="2"/>
        <v>10802</v>
      </c>
      <c r="J22" s="53">
        <v>6204.0</v>
      </c>
      <c r="K22" s="53">
        <f t="shared" si="1"/>
        <v>1826</v>
      </c>
    </row>
    <row r="23" ht="15.75" customHeight="1">
      <c r="A23" s="54">
        <v>21.0</v>
      </c>
      <c r="B23" s="55">
        <v>2.26073E7</v>
      </c>
      <c r="C23" s="55">
        <v>0.0</v>
      </c>
      <c r="D23" s="55">
        <v>0.0</v>
      </c>
      <c r="E23" s="55">
        <v>1.62773E7</v>
      </c>
      <c r="F23" s="55">
        <v>1.80859E7</v>
      </c>
      <c r="G23" s="55">
        <v>1353300.0</v>
      </c>
      <c r="H23" s="56">
        <v>5.221064814814815</v>
      </c>
      <c r="I23" s="57">
        <f t="shared" si="2"/>
        <v>11596</v>
      </c>
      <c r="J23" s="57">
        <v>8468.0</v>
      </c>
      <c r="K23" s="57">
        <f t="shared" si="1"/>
        <v>2264</v>
      </c>
    </row>
    <row r="24" ht="15.75" customHeight="1">
      <c r="A24" s="50">
        <v>22.0</v>
      </c>
      <c r="B24" s="51">
        <v>2.43189E7</v>
      </c>
      <c r="C24" s="51">
        <v>0.0</v>
      </c>
      <c r="D24" s="51">
        <v>0.0</v>
      </c>
      <c r="E24" s="51">
        <v>1.75096E7</v>
      </c>
      <c r="F24" s="51">
        <v>1.94551E7</v>
      </c>
      <c r="G24" s="51">
        <v>1456100.0</v>
      </c>
      <c r="H24" s="52">
        <v>5.528935185185185</v>
      </c>
      <c r="I24" s="53">
        <f t="shared" si="2"/>
        <v>12209</v>
      </c>
      <c r="J24" s="53">
        <v>11398.0</v>
      </c>
      <c r="K24" s="53">
        <f t="shared" si="1"/>
        <v>2930</v>
      </c>
    </row>
    <row r="25" ht="15.75" customHeight="1">
      <c r="A25" s="54">
        <v>23.0</v>
      </c>
      <c r="B25" s="55">
        <v>2.65297E7</v>
      </c>
      <c r="C25" s="55">
        <v>0.0</v>
      </c>
      <c r="D25" s="55">
        <v>0.0</v>
      </c>
      <c r="E25" s="55">
        <v>1.91014E7</v>
      </c>
      <c r="F25" s="55">
        <v>2.12238E7</v>
      </c>
      <c r="G25" s="55">
        <v>1593100.0</v>
      </c>
      <c r="H25" s="56">
        <v>5.9155092592592595</v>
      </c>
      <c r="I25" s="57">
        <f t="shared" si="2"/>
        <v>12975</v>
      </c>
      <c r="J25" s="57">
        <v>14979.0</v>
      </c>
      <c r="K25" s="57">
        <f t="shared" si="1"/>
        <v>3581</v>
      </c>
    </row>
    <row r="26" ht="15.75" customHeight="1">
      <c r="A26" s="50">
        <v>24.0</v>
      </c>
      <c r="B26" s="51">
        <v>2.90971E7</v>
      </c>
      <c r="C26" s="51">
        <v>0.0</v>
      </c>
      <c r="D26" s="51">
        <v>0.0</v>
      </c>
      <c r="E26" s="51">
        <v>2.09499E7</v>
      </c>
      <c r="F26" s="51">
        <v>2.32777E7</v>
      </c>
      <c r="G26" s="51">
        <v>1747300.0</v>
      </c>
      <c r="H26" s="52">
        <v>6.143518518518518</v>
      </c>
      <c r="I26" s="53">
        <f t="shared" si="2"/>
        <v>13424</v>
      </c>
      <c r="J26" s="53">
        <v>20514.0</v>
      </c>
      <c r="K26" s="53">
        <f t="shared" si="1"/>
        <v>5535</v>
      </c>
    </row>
    <row r="27" ht="15.75" customHeight="1">
      <c r="A27" s="41">
        <v>25.0</v>
      </c>
      <c r="B27" s="42">
        <v>3.28056E7</v>
      </c>
      <c r="C27" s="42">
        <v>0.0</v>
      </c>
      <c r="D27" s="42">
        <v>0.0</v>
      </c>
      <c r="E27" s="42">
        <v>2.362E7</v>
      </c>
      <c r="F27" s="42">
        <v>2.62445E7</v>
      </c>
      <c r="G27" s="42">
        <v>1970000.0</v>
      </c>
      <c r="H27" s="46">
        <v>6.332175925925926</v>
      </c>
      <c r="I27" s="57">
        <f t="shared" si="2"/>
        <v>13794</v>
      </c>
      <c r="J27" s="44">
        <v>27549.0</v>
      </c>
      <c r="K27" s="44">
        <f t="shared" si="1"/>
        <v>7035</v>
      </c>
    </row>
    <row r="28" ht="15.75" customHeight="1">
      <c r="A28" s="27" t="s">
        <v>65</v>
      </c>
      <c r="B28" s="70">
        <f t="shared" ref="B28:I28" si="3">SUM(B2:B27)</f>
        <v>249999400</v>
      </c>
      <c r="C28" s="70">
        <f t="shared" si="3"/>
        <v>0</v>
      </c>
      <c r="D28" s="70">
        <f t="shared" si="3"/>
        <v>0</v>
      </c>
      <c r="E28" s="70">
        <f t="shared" si="3"/>
        <v>179999900</v>
      </c>
      <c r="F28" s="70">
        <f t="shared" si="3"/>
        <v>200000100</v>
      </c>
      <c r="G28" s="58">
        <f t="shared" si="3"/>
        <v>15022200</v>
      </c>
      <c r="H28" s="59">
        <f t="shared" si="3"/>
        <v>57.79513889</v>
      </c>
      <c r="I28" s="58">
        <f t="shared" si="3"/>
        <v>132811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4" width="11.38"/>
    <col customWidth="1" hidden="1" min="5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268</v>
      </c>
      <c r="I1" s="2" t="s">
        <v>269</v>
      </c>
      <c r="J1" s="1" t="s">
        <v>13</v>
      </c>
      <c r="K1" s="1" t="s">
        <v>14</v>
      </c>
    </row>
    <row r="2" ht="15.75" customHeight="1">
      <c r="A2" s="50">
        <v>1.0</v>
      </c>
      <c r="B2" s="51">
        <v>142000.0</v>
      </c>
      <c r="C2" s="51">
        <v>142000.0</v>
      </c>
      <c r="D2" s="51">
        <v>24000.0</v>
      </c>
      <c r="E2" s="51">
        <v>0.0</v>
      </c>
      <c r="F2" s="51">
        <v>0.0</v>
      </c>
      <c r="G2" s="51">
        <v>58000.0</v>
      </c>
      <c r="H2" s="63">
        <v>0.0</v>
      </c>
      <c r="I2" s="53">
        <v>0.0</v>
      </c>
      <c r="J2" s="53">
        <v>18.0</v>
      </c>
      <c r="K2" s="53">
        <v>18.0</v>
      </c>
    </row>
    <row r="3" ht="15.75" customHeight="1">
      <c r="A3" s="54">
        <v>2.0</v>
      </c>
      <c r="B3" s="55">
        <v>232000.0</v>
      </c>
      <c r="C3" s="55">
        <v>232000.0</v>
      </c>
      <c r="D3" s="55">
        <v>40000.0</v>
      </c>
      <c r="E3" s="55"/>
      <c r="F3" s="55"/>
      <c r="G3" s="55">
        <v>94000.0</v>
      </c>
      <c r="H3" s="62">
        <v>0.12430555555555556</v>
      </c>
      <c r="I3" s="57">
        <f t="shared" ref="I3:I26" si="1">ROUNDUP(2620.519149007*H3^(-0.1001302038)*H3,0)</f>
        <v>402</v>
      </c>
      <c r="J3" s="57">
        <v>42.0</v>
      </c>
      <c r="K3" s="57">
        <f t="shared" ref="K3:K26" si="2">J3-J2</f>
        <v>24</v>
      </c>
    </row>
    <row r="4" ht="15.75" customHeight="1">
      <c r="A4" s="50">
        <v>3.0</v>
      </c>
      <c r="B4" s="51">
        <v>262000.0</v>
      </c>
      <c r="C4" s="51">
        <v>262000.0</v>
      </c>
      <c r="D4" s="51">
        <v>44000.0</v>
      </c>
      <c r="E4" s="51"/>
      <c r="F4" s="51"/>
      <c r="G4" s="51">
        <v>104000.0</v>
      </c>
      <c r="H4" s="63">
        <v>0.18055555555555555</v>
      </c>
      <c r="I4" s="53">
        <f t="shared" si="1"/>
        <v>562</v>
      </c>
      <c r="J4" s="53">
        <v>69.0</v>
      </c>
      <c r="K4" s="53">
        <f t="shared" si="2"/>
        <v>27</v>
      </c>
    </row>
    <row r="5" ht="15.75" customHeight="1">
      <c r="A5" s="54">
        <v>4.0</v>
      </c>
      <c r="B5" s="55">
        <v>308000.0</v>
      </c>
      <c r="C5" s="55">
        <v>308000.0</v>
      </c>
      <c r="D5" s="55">
        <v>50000.0</v>
      </c>
      <c r="E5" s="55"/>
      <c r="F5" s="55"/>
      <c r="G5" s="55">
        <v>120000.0</v>
      </c>
      <c r="H5" s="62">
        <v>0.1875</v>
      </c>
      <c r="I5" s="57">
        <f t="shared" si="1"/>
        <v>582</v>
      </c>
      <c r="J5" s="57">
        <v>100.0</v>
      </c>
      <c r="K5" s="57">
        <f t="shared" si="2"/>
        <v>31</v>
      </c>
    </row>
    <row r="6" ht="15.75" customHeight="1">
      <c r="A6" s="50">
        <v>5.0</v>
      </c>
      <c r="B6" s="51">
        <v>352000.0</v>
      </c>
      <c r="C6" s="51">
        <v>352000.0</v>
      </c>
      <c r="D6" s="51">
        <v>58000.0</v>
      </c>
      <c r="E6" s="51"/>
      <c r="F6" s="51"/>
      <c r="G6" s="51">
        <v>144000.0</v>
      </c>
      <c r="H6" s="63">
        <v>0.22013888888888888</v>
      </c>
      <c r="I6" s="53">
        <f t="shared" si="1"/>
        <v>672</v>
      </c>
      <c r="J6" s="53">
        <v>137.0</v>
      </c>
      <c r="K6" s="53">
        <f t="shared" si="2"/>
        <v>37</v>
      </c>
    </row>
    <row r="7" ht="15.75" customHeight="1">
      <c r="A7" s="54">
        <v>6.0</v>
      </c>
      <c r="B7" s="55">
        <v>390000.0</v>
      </c>
      <c r="C7" s="55">
        <v>390000.0</v>
      </c>
      <c r="D7" s="55">
        <v>64000.0</v>
      </c>
      <c r="E7" s="55"/>
      <c r="F7" s="55"/>
      <c r="G7" s="55">
        <v>156000.0</v>
      </c>
      <c r="H7" s="62">
        <v>0.2388888888888889</v>
      </c>
      <c r="I7" s="57">
        <f t="shared" si="1"/>
        <v>723</v>
      </c>
      <c r="J7" s="57">
        <v>177.0</v>
      </c>
      <c r="K7" s="57">
        <f t="shared" si="2"/>
        <v>40</v>
      </c>
    </row>
    <row r="8" ht="15.75" customHeight="1">
      <c r="A8" s="50">
        <v>7.0</v>
      </c>
      <c r="B8" s="51">
        <v>600000.0</v>
      </c>
      <c r="C8" s="51">
        <v>600000.0</v>
      </c>
      <c r="D8" s="51">
        <v>102000.0</v>
      </c>
      <c r="E8" s="51"/>
      <c r="F8" s="51"/>
      <c r="G8" s="51">
        <v>240000.0</v>
      </c>
      <c r="H8" s="63">
        <v>0.25625</v>
      </c>
      <c r="I8" s="53">
        <f t="shared" si="1"/>
        <v>770</v>
      </c>
      <c r="J8" s="53">
        <v>239.0</v>
      </c>
      <c r="K8" s="53">
        <f t="shared" si="2"/>
        <v>62</v>
      </c>
    </row>
    <row r="9" ht="15.75" customHeight="1">
      <c r="A9" s="54">
        <v>8.0</v>
      </c>
      <c r="B9" s="55">
        <v>1500000.0</v>
      </c>
      <c r="C9" s="55">
        <v>1500000.0</v>
      </c>
      <c r="D9" s="55">
        <v>244000.0</v>
      </c>
      <c r="E9" s="55"/>
      <c r="F9" s="55"/>
      <c r="G9" s="55">
        <v>600000.0</v>
      </c>
      <c r="H9" s="62">
        <v>0.3326388888888889</v>
      </c>
      <c r="I9" s="57">
        <f t="shared" si="1"/>
        <v>974</v>
      </c>
      <c r="J9" s="57">
        <v>393.0</v>
      </c>
      <c r="K9" s="57">
        <f t="shared" si="2"/>
        <v>154</v>
      </c>
    </row>
    <row r="10" ht="15.75" customHeight="1">
      <c r="A10" s="50">
        <v>9.0</v>
      </c>
      <c r="B10" s="51">
        <v>1960000.0</v>
      </c>
      <c r="C10" s="51">
        <v>1960000.0</v>
      </c>
      <c r="D10" s="51">
        <v>320000.0</v>
      </c>
      <c r="E10" s="51"/>
      <c r="F10" s="51"/>
      <c r="G10" s="51">
        <v>780000.0</v>
      </c>
      <c r="H10" s="63">
        <v>0.4263888888888889</v>
      </c>
      <c r="I10" s="53">
        <f t="shared" si="1"/>
        <v>1217</v>
      </c>
      <c r="J10" s="53">
        <v>595.0</v>
      </c>
      <c r="K10" s="53">
        <f t="shared" si="2"/>
        <v>202</v>
      </c>
    </row>
    <row r="11" ht="15.75" customHeight="1">
      <c r="A11" s="54">
        <v>10.0</v>
      </c>
      <c r="B11" s="55">
        <v>2560000.0</v>
      </c>
      <c r="C11" s="55">
        <v>2560000.0</v>
      </c>
      <c r="D11" s="55">
        <v>440000.0</v>
      </c>
      <c r="E11" s="55"/>
      <c r="F11" s="55"/>
      <c r="G11" s="55">
        <v>1020000.0</v>
      </c>
      <c r="H11" s="62">
        <v>0.5590277777777778</v>
      </c>
      <c r="I11" s="57">
        <f t="shared" si="1"/>
        <v>1553</v>
      </c>
      <c r="J11" s="57">
        <v>858.0</v>
      </c>
      <c r="K11" s="57">
        <f t="shared" si="2"/>
        <v>263</v>
      </c>
    </row>
    <row r="12" ht="15.75" customHeight="1">
      <c r="A12" s="50">
        <v>11.0</v>
      </c>
      <c r="B12" s="51">
        <v>3220000.0</v>
      </c>
      <c r="C12" s="51">
        <v>3220000.0</v>
      </c>
      <c r="D12" s="51">
        <v>540000.0</v>
      </c>
      <c r="E12" s="51"/>
      <c r="F12" s="51"/>
      <c r="G12" s="51">
        <v>1320000.0</v>
      </c>
      <c r="H12" s="63">
        <v>0.7152777777777778</v>
      </c>
      <c r="I12" s="53">
        <f t="shared" si="1"/>
        <v>1939</v>
      </c>
      <c r="J12" s="53">
        <v>1192.0</v>
      </c>
      <c r="K12" s="53">
        <f t="shared" si="2"/>
        <v>334</v>
      </c>
    </row>
    <row r="13" ht="15.75" customHeight="1">
      <c r="A13" s="54">
        <v>12.0</v>
      </c>
      <c r="B13" s="55">
        <v>4200000.0</v>
      </c>
      <c r="C13" s="55">
        <v>4200000.0</v>
      </c>
      <c r="D13" s="55">
        <v>720000.0</v>
      </c>
      <c r="E13" s="55"/>
      <c r="F13" s="55"/>
      <c r="G13" s="55">
        <v>1680000.0</v>
      </c>
      <c r="H13" s="56">
        <v>0.9145833333333333</v>
      </c>
      <c r="I13" s="57">
        <f t="shared" si="1"/>
        <v>2419</v>
      </c>
      <c r="J13" s="57">
        <v>1625.0</v>
      </c>
      <c r="K13" s="57">
        <f t="shared" si="2"/>
        <v>433</v>
      </c>
    </row>
    <row r="14" ht="15.75" customHeight="1">
      <c r="A14" s="50">
        <v>13.0</v>
      </c>
      <c r="B14" s="51">
        <v>5400000.0</v>
      </c>
      <c r="C14" s="51">
        <v>5400000.0</v>
      </c>
      <c r="D14" s="51">
        <v>900000.0</v>
      </c>
      <c r="E14" s="51"/>
      <c r="F14" s="51"/>
      <c r="G14" s="51">
        <v>2160000.0</v>
      </c>
      <c r="H14" s="52">
        <v>1.179861111111111</v>
      </c>
      <c r="I14" s="53">
        <f t="shared" si="1"/>
        <v>3042</v>
      </c>
      <c r="J14" s="53">
        <v>2181.0</v>
      </c>
      <c r="K14" s="53">
        <f t="shared" si="2"/>
        <v>556</v>
      </c>
    </row>
    <row r="15" ht="15.75" customHeight="1">
      <c r="A15" s="54">
        <v>14.0</v>
      </c>
      <c r="B15" s="55">
        <v>7060000.0</v>
      </c>
      <c r="C15" s="55">
        <v>7060000.0</v>
      </c>
      <c r="D15" s="55">
        <v>1180000.0</v>
      </c>
      <c r="E15" s="55"/>
      <c r="F15" s="55"/>
      <c r="G15" s="55">
        <v>2760000.0</v>
      </c>
      <c r="H15" s="56">
        <v>1.5083333333333333</v>
      </c>
      <c r="I15" s="57">
        <f t="shared" si="1"/>
        <v>3794</v>
      </c>
      <c r="J15" s="57">
        <v>2903.0</v>
      </c>
      <c r="K15" s="57">
        <f t="shared" si="2"/>
        <v>722</v>
      </c>
    </row>
    <row r="16" ht="15.75" customHeight="1">
      <c r="A16" s="50">
        <v>15.0</v>
      </c>
      <c r="B16" s="51">
        <v>8780000.0</v>
      </c>
      <c r="C16" s="51">
        <v>8780000.0</v>
      </c>
      <c r="D16" s="51">
        <v>1460000.0</v>
      </c>
      <c r="E16" s="51"/>
      <c r="F16" s="51"/>
      <c r="G16" s="51">
        <v>3480000.0</v>
      </c>
      <c r="H16" s="52">
        <v>1.992361111111111</v>
      </c>
      <c r="I16" s="53">
        <f t="shared" si="1"/>
        <v>4873</v>
      </c>
      <c r="J16" s="53">
        <v>3805.0</v>
      </c>
      <c r="K16" s="53">
        <f t="shared" si="2"/>
        <v>902</v>
      </c>
    </row>
    <row r="17" ht="15.75" customHeight="1">
      <c r="A17" s="54">
        <v>16.0</v>
      </c>
      <c r="B17" s="55">
        <v>1.14E7</v>
      </c>
      <c r="C17" s="55">
        <v>1.14E7</v>
      </c>
      <c r="D17" s="55">
        <v>1920000.0</v>
      </c>
      <c r="E17" s="55"/>
      <c r="F17" s="55"/>
      <c r="G17" s="55">
        <v>4560000.0</v>
      </c>
      <c r="H17" s="56">
        <v>2.4715277777777778</v>
      </c>
      <c r="I17" s="57">
        <f t="shared" si="1"/>
        <v>5916</v>
      </c>
      <c r="J17" s="57">
        <v>4980.0</v>
      </c>
      <c r="K17" s="57">
        <f t="shared" si="2"/>
        <v>1175</v>
      </c>
    </row>
    <row r="18" ht="15.75" customHeight="1">
      <c r="A18" s="50">
        <v>17.0</v>
      </c>
      <c r="B18" s="51">
        <v>1.41E7</v>
      </c>
      <c r="C18" s="51">
        <v>1.41E7</v>
      </c>
      <c r="D18" s="51">
        <v>2360000.0</v>
      </c>
      <c r="E18" s="51"/>
      <c r="F18" s="51"/>
      <c r="G18" s="51">
        <v>5640000.0</v>
      </c>
      <c r="H18" s="52">
        <v>2.83125</v>
      </c>
      <c r="I18" s="53">
        <f t="shared" si="1"/>
        <v>6686</v>
      </c>
      <c r="J18" s="53">
        <v>6432.0</v>
      </c>
      <c r="K18" s="53">
        <f t="shared" si="2"/>
        <v>1452</v>
      </c>
    </row>
    <row r="19" ht="15.75" customHeight="1">
      <c r="A19" s="54">
        <v>18.0</v>
      </c>
      <c r="B19" s="55">
        <v>1.672E7</v>
      </c>
      <c r="C19" s="55">
        <v>1.672E7</v>
      </c>
      <c r="D19" s="55">
        <v>2800000.0</v>
      </c>
      <c r="E19" s="55"/>
      <c r="F19" s="55"/>
      <c r="G19" s="55">
        <v>6720000.0</v>
      </c>
      <c r="H19" s="56">
        <v>3.3</v>
      </c>
      <c r="I19" s="57">
        <f t="shared" si="1"/>
        <v>7674</v>
      </c>
      <c r="J19" s="57">
        <v>8156.0</v>
      </c>
      <c r="K19" s="57">
        <f t="shared" si="2"/>
        <v>1724</v>
      </c>
    </row>
    <row r="20" ht="15.75" customHeight="1">
      <c r="A20" s="50">
        <v>19.0</v>
      </c>
      <c r="B20" s="51">
        <v>1.98E7</v>
      </c>
      <c r="C20" s="51">
        <v>1.98E7</v>
      </c>
      <c r="D20" s="51">
        <v>3300000.0</v>
      </c>
      <c r="E20" s="51"/>
      <c r="F20" s="51"/>
      <c r="G20" s="51">
        <v>7920000.0</v>
      </c>
      <c r="H20" s="52">
        <v>3.7666666666666666</v>
      </c>
      <c r="I20" s="53">
        <f t="shared" si="1"/>
        <v>8644</v>
      </c>
      <c r="J20" s="53">
        <v>10195.0</v>
      </c>
      <c r="K20" s="53">
        <f t="shared" si="2"/>
        <v>2039</v>
      </c>
    </row>
    <row r="21" ht="15.75" customHeight="1">
      <c r="A21" s="54">
        <v>20.0</v>
      </c>
      <c r="B21" s="55">
        <v>2.16E7</v>
      </c>
      <c r="C21" s="55">
        <v>2.16E7</v>
      </c>
      <c r="D21" s="55">
        <v>3600000.0</v>
      </c>
      <c r="E21" s="55"/>
      <c r="F21" s="55"/>
      <c r="G21" s="55">
        <v>8640000.0</v>
      </c>
      <c r="H21" s="56">
        <v>4.0375</v>
      </c>
      <c r="I21" s="57">
        <f t="shared" si="1"/>
        <v>9201</v>
      </c>
      <c r="J21" s="57">
        <v>12419.0</v>
      </c>
      <c r="K21" s="57">
        <f t="shared" si="2"/>
        <v>2224</v>
      </c>
    </row>
    <row r="22" ht="15.75" customHeight="1">
      <c r="A22" s="50">
        <v>21.0</v>
      </c>
      <c r="B22" s="51">
        <v>2.378E7</v>
      </c>
      <c r="C22" s="51">
        <v>2.378E7</v>
      </c>
      <c r="D22" s="51">
        <v>3960000.0</v>
      </c>
      <c r="E22" s="51"/>
      <c r="F22" s="51"/>
      <c r="G22" s="51">
        <v>9480000.0</v>
      </c>
      <c r="H22" s="52">
        <v>4.317361111111111</v>
      </c>
      <c r="I22" s="53">
        <f t="shared" si="1"/>
        <v>9773</v>
      </c>
      <c r="J22" s="53">
        <v>14866.0</v>
      </c>
      <c r="K22" s="53">
        <f t="shared" si="2"/>
        <v>2447</v>
      </c>
    </row>
    <row r="23" ht="15.75" customHeight="1">
      <c r="A23" s="54">
        <v>22.0</v>
      </c>
      <c r="B23" s="55">
        <v>2.558E7</v>
      </c>
      <c r="C23" s="55">
        <v>2.558E7</v>
      </c>
      <c r="D23" s="55">
        <v>4260000.0</v>
      </c>
      <c r="E23" s="55"/>
      <c r="F23" s="55"/>
      <c r="G23" s="55">
        <v>1.02E7</v>
      </c>
      <c r="H23" s="56">
        <v>4.516666666666667</v>
      </c>
      <c r="I23" s="57">
        <f t="shared" si="1"/>
        <v>10178</v>
      </c>
      <c r="J23" s="57">
        <v>17497.0</v>
      </c>
      <c r="K23" s="57">
        <f t="shared" si="2"/>
        <v>2631</v>
      </c>
    </row>
    <row r="24" ht="15.75" customHeight="1">
      <c r="A24" s="50">
        <v>23.0</v>
      </c>
      <c r="B24" s="51">
        <v>2.79E7</v>
      </c>
      <c r="C24" s="51">
        <v>2.79E7</v>
      </c>
      <c r="D24" s="51">
        <v>4660000.0</v>
      </c>
      <c r="E24" s="51"/>
      <c r="F24" s="51"/>
      <c r="G24" s="51">
        <v>1.116E7</v>
      </c>
      <c r="H24" s="52">
        <v>4.7625</v>
      </c>
      <c r="I24" s="53">
        <f t="shared" si="1"/>
        <v>10675</v>
      </c>
      <c r="J24" s="53">
        <v>20371.0</v>
      </c>
      <c r="K24" s="53">
        <f t="shared" si="2"/>
        <v>2874</v>
      </c>
    </row>
    <row r="25" ht="15.75" customHeight="1">
      <c r="A25" s="54">
        <v>24.0</v>
      </c>
      <c r="B25" s="55">
        <v>3.06E7</v>
      </c>
      <c r="C25" s="55">
        <v>3.06E7</v>
      </c>
      <c r="D25" s="55">
        <v>5100000.0</v>
      </c>
      <c r="E25" s="55"/>
      <c r="F25" s="55"/>
      <c r="G25" s="55">
        <v>1.224E7</v>
      </c>
      <c r="H25" s="56">
        <v>4.896527777777778</v>
      </c>
      <c r="I25" s="57">
        <f t="shared" si="1"/>
        <v>10945</v>
      </c>
      <c r="J25" s="57">
        <v>23522.0</v>
      </c>
      <c r="K25" s="57">
        <f t="shared" si="2"/>
        <v>3151</v>
      </c>
    </row>
    <row r="26" ht="15.75" customHeight="1">
      <c r="A26" s="37">
        <v>25.0</v>
      </c>
      <c r="B26" s="38">
        <v>3.45E7</v>
      </c>
      <c r="C26" s="38">
        <v>3.45E7</v>
      </c>
      <c r="D26" s="38">
        <v>5760000.0</v>
      </c>
      <c r="E26" s="38"/>
      <c r="F26" s="38"/>
      <c r="G26" s="38">
        <v>1.38E7</v>
      </c>
      <c r="H26" s="45">
        <v>4.9840277777777775</v>
      </c>
      <c r="I26" s="53">
        <f t="shared" si="1"/>
        <v>11121</v>
      </c>
      <c r="J26" s="53">
        <v>27075.0</v>
      </c>
      <c r="K26" s="40">
        <f t="shared" si="2"/>
        <v>3553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1.0" footer="0.0" header="0.0" left="0.75" right="0.75" top="1.0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4" width="11.38"/>
    <col customWidth="1" hidden="1" min="5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270</v>
      </c>
      <c r="I1" s="2" t="s">
        <v>271</v>
      </c>
      <c r="J1" s="1" t="s">
        <v>13</v>
      </c>
      <c r="K1" s="1" t="s">
        <v>14</v>
      </c>
    </row>
    <row r="2" ht="15.75" customHeight="1">
      <c r="A2" s="50">
        <v>1.0</v>
      </c>
      <c r="B2" s="51">
        <v>185000.0</v>
      </c>
      <c r="C2" s="87">
        <v>185000.0</v>
      </c>
      <c r="D2" s="87">
        <v>26000.0</v>
      </c>
      <c r="E2" s="88"/>
      <c r="F2" s="88"/>
      <c r="G2" s="87">
        <v>52000.0</v>
      </c>
      <c r="H2" s="89">
        <v>0.0</v>
      </c>
      <c r="I2" s="90">
        <v>0.0</v>
      </c>
      <c r="J2" s="90">
        <v>20.0</v>
      </c>
      <c r="K2" s="90">
        <f>J2</f>
        <v>20</v>
      </c>
    </row>
    <row r="3" ht="15.75" customHeight="1">
      <c r="A3" s="54">
        <v>2.0</v>
      </c>
      <c r="B3" s="91">
        <v>302000.0</v>
      </c>
      <c r="C3" s="92">
        <v>302000.0</v>
      </c>
      <c r="D3" s="92">
        <v>44000.0</v>
      </c>
      <c r="E3" s="93"/>
      <c r="F3" s="93"/>
      <c r="G3" s="92">
        <v>85000.0</v>
      </c>
      <c r="H3" s="94">
        <v>0.12291666666666666</v>
      </c>
      <c r="I3" s="95">
        <f t="shared" ref="I3:I26" si="1">ROUNDUP(2620.519149007*H3^(-0.1001302038)*H3,0)</f>
        <v>398</v>
      </c>
      <c r="J3" s="95">
        <v>47.0</v>
      </c>
      <c r="K3" s="95">
        <f t="shared" ref="K3:K26" si="2">J3-J2</f>
        <v>27</v>
      </c>
    </row>
    <row r="4" ht="15.75" customHeight="1">
      <c r="A4" s="50">
        <v>3.0</v>
      </c>
      <c r="B4" s="96">
        <v>341000.0</v>
      </c>
      <c r="C4" s="97">
        <v>341000.0</v>
      </c>
      <c r="D4" s="97">
        <v>48000.0</v>
      </c>
      <c r="E4" s="98"/>
      <c r="F4" s="98"/>
      <c r="G4" s="97">
        <v>94000.0</v>
      </c>
      <c r="H4" s="99">
        <v>0.18055555555555555</v>
      </c>
      <c r="I4" s="100">
        <f t="shared" si="1"/>
        <v>562</v>
      </c>
      <c r="J4" s="100">
        <v>76.0</v>
      </c>
      <c r="K4" s="100">
        <f t="shared" si="2"/>
        <v>29</v>
      </c>
    </row>
    <row r="5" ht="15.75" customHeight="1">
      <c r="A5" s="54">
        <v>4.0</v>
      </c>
      <c r="B5" s="91">
        <v>400000.0</v>
      </c>
      <c r="C5" s="92">
        <v>400000.0</v>
      </c>
      <c r="D5" s="92">
        <v>55000.0</v>
      </c>
      <c r="E5" s="93"/>
      <c r="F5" s="93"/>
      <c r="G5" s="92">
        <v>108000.0</v>
      </c>
      <c r="H5" s="94">
        <v>0.18819444444444444</v>
      </c>
      <c r="I5" s="95">
        <f t="shared" si="1"/>
        <v>583</v>
      </c>
      <c r="J5" s="95">
        <v>110.0</v>
      </c>
      <c r="K5" s="95">
        <f t="shared" si="2"/>
        <v>34</v>
      </c>
    </row>
    <row r="6" ht="15.75" customHeight="1">
      <c r="A6" s="50">
        <v>5.0</v>
      </c>
      <c r="B6" s="96">
        <v>458000.0</v>
      </c>
      <c r="C6" s="97">
        <v>458000.0</v>
      </c>
      <c r="D6" s="97">
        <v>64000.0</v>
      </c>
      <c r="E6" s="98"/>
      <c r="F6" s="98"/>
      <c r="G6" s="97">
        <v>130000.0</v>
      </c>
      <c r="H6" s="99">
        <v>0.22291666666666668</v>
      </c>
      <c r="I6" s="100">
        <f t="shared" si="1"/>
        <v>679</v>
      </c>
      <c r="J6" s="100">
        <v>151.0</v>
      </c>
      <c r="K6" s="100">
        <f t="shared" si="2"/>
        <v>41</v>
      </c>
    </row>
    <row r="7" ht="15.75" customHeight="1">
      <c r="A7" s="54">
        <v>6.0</v>
      </c>
      <c r="B7" s="91">
        <v>507000.0</v>
      </c>
      <c r="C7" s="92">
        <v>507000.0</v>
      </c>
      <c r="D7" s="92">
        <v>70000.0</v>
      </c>
      <c r="E7" s="93"/>
      <c r="F7" s="93"/>
      <c r="G7" s="92">
        <v>140000.0</v>
      </c>
      <c r="H7" s="94">
        <v>0.24375</v>
      </c>
      <c r="I7" s="95">
        <f t="shared" si="1"/>
        <v>736</v>
      </c>
      <c r="J7" s="95">
        <v>195.0</v>
      </c>
      <c r="K7" s="95">
        <f t="shared" si="2"/>
        <v>44</v>
      </c>
    </row>
    <row r="8" ht="15.75" customHeight="1">
      <c r="A8" s="50">
        <v>7.0</v>
      </c>
      <c r="B8" s="96">
        <v>780000.0</v>
      </c>
      <c r="C8" s="97">
        <v>780000.0</v>
      </c>
      <c r="D8" s="97">
        <v>112000.0</v>
      </c>
      <c r="E8" s="98"/>
      <c r="F8" s="98"/>
      <c r="G8" s="97">
        <v>216000.0</v>
      </c>
      <c r="H8" s="99">
        <v>0.2652777777777778</v>
      </c>
      <c r="I8" s="100">
        <f t="shared" si="1"/>
        <v>794</v>
      </c>
      <c r="J8" s="100">
        <v>163.0</v>
      </c>
      <c r="K8" s="100">
        <f t="shared" si="2"/>
        <v>-32</v>
      </c>
    </row>
    <row r="9" ht="15.75" customHeight="1">
      <c r="A9" s="54">
        <v>8.0</v>
      </c>
      <c r="B9" s="91">
        <v>2000000.0</v>
      </c>
      <c r="C9" s="92">
        <v>2000000.0</v>
      </c>
      <c r="D9" s="92">
        <v>268000.0</v>
      </c>
      <c r="E9" s="93"/>
      <c r="F9" s="93"/>
      <c r="G9" s="92">
        <v>540000.0</v>
      </c>
      <c r="H9" s="94">
        <v>0.3451388888888889</v>
      </c>
      <c r="I9" s="95">
        <f t="shared" si="1"/>
        <v>1007</v>
      </c>
      <c r="J9" s="95">
        <v>433.0</v>
      </c>
      <c r="K9" s="95">
        <f t="shared" si="2"/>
        <v>270</v>
      </c>
    </row>
    <row r="10" ht="15.75" customHeight="1">
      <c r="A10" s="50">
        <v>9.0</v>
      </c>
      <c r="B10" s="96">
        <v>2500000.0</v>
      </c>
      <c r="C10" s="97">
        <v>2500000.0</v>
      </c>
      <c r="D10" s="97">
        <v>352000.0</v>
      </c>
      <c r="E10" s="98"/>
      <c r="F10" s="98"/>
      <c r="G10" s="97">
        <v>702000.0</v>
      </c>
      <c r="H10" s="99">
        <v>0.44583333333333336</v>
      </c>
      <c r="I10" s="100">
        <f t="shared" si="1"/>
        <v>1267</v>
      </c>
      <c r="J10" s="100">
        <v>655.0</v>
      </c>
      <c r="K10" s="100">
        <f t="shared" si="2"/>
        <v>222</v>
      </c>
    </row>
    <row r="11" ht="15.75" customHeight="1">
      <c r="A11" s="54">
        <v>10.0</v>
      </c>
      <c r="B11" s="91">
        <v>3300000.0</v>
      </c>
      <c r="C11" s="92">
        <v>3300000.0</v>
      </c>
      <c r="D11" s="92">
        <v>484000.0</v>
      </c>
      <c r="E11" s="93"/>
      <c r="F11" s="93"/>
      <c r="G11" s="92">
        <v>918000.0</v>
      </c>
      <c r="H11" s="94">
        <v>0.5944444444444444</v>
      </c>
      <c r="I11" s="95">
        <f t="shared" si="1"/>
        <v>1642</v>
      </c>
      <c r="J11" s="95">
        <v>944.0</v>
      </c>
      <c r="K11" s="95">
        <f t="shared" si="2"/>
        <v>289</v>
      </c>
    </row>
    <row r="12" ht="15.75" customHeight="1">
      <c r="A12" s="50">
        <v>11.0</v>
      </c>
      <c r="B12" s="96">
        <v>4200000.0</v>
      </c>
      <c r="C12" s="97">
        <v>4200000.0</v>
      </c>
      <c r="D12" s="97">
        <v>594000.0</v>
      </c>
      <c r="E12" s="98"/>
      <c r="F12" s="98"/>
      <c r="G12" s="97">
        <v>1200000.0</v>
      </c>
      <c r="H12" s="99">
        <v>0.7666666666666667</v>
      </c>
      <c r="I12" s="100">
        <f t="shared" si="1"/>
        <v>2064</v>
      </c>
      <c r="J12" s="100">
        <v>1312.0</v>
      </c>
      <c r="K12" s="100">
        <f t="shared" si="2"/>
        <v>368</v>
      </c>
    </row>
    <row r="13" ht="15.75" customHeight="1">
      <c r="A13" s="54">
        <v>12.0</v>
      </c>
      <c r="B13" s="91">
        <v>5500000.0</v>
      </c>
      <c r="C13" s="92">
        <v>5500000.0</v>
      </c>
      <c r="D13" s="92">
        <v>792000.0</v>
      </c>
      <c r="E13" s="93"/>
      <c r="F13" s="93"/>
      <c r="G13" s="92">
        <v>1500000.0</v>
      </c>
      <c r="H13" s="94">
        <v>0.9881944444444445</v>
      </c>
      <c r="I13" s="95">
        <f t="shared" si="1"/>
        <v>2593</v>
      </c>
      <c r="J13" s="95">
        <v>1788.0</v>
      </c>
      <c r="K13" s="95">
        <f t="shared" si="2"/>
        <v>476</v>
      </c>
    </row>
    <row r="14" ht="15.75" customHeight="1">
      <c r="A14" s="50">
        <v>13.0</v>
      </c>
      <c r="B14" s="96">
        <v>7000000.0</v>
      </c>
      <c r="C14" s="97">
        <v>7000000.0</v>
      </c>
      <c r="D14" s="97">
        <v>990000.0</v>
      </c>
      <c r="E14" s="98"/>
      <c r="F14" s="98"/>
      <c r="G14" s="97">
        <v>1900000.0</v>
      </c>
      <c r="H14" s="99">
        <v>1.2784722222222222</v>
      </c>
      <c r="I14" s="100">
        <f t="shared" si="1"/>
        <v>3269</v>
      </c>
      <c r="J14" s="100">
        <v>2400.0</v>
      </c>
      <c r="K14" s="100">
        <f t="shared" si="2"/>
        <v>612</v>
      </c>
    </row>
    <row r="15" ht="15.75" customHeight="1">
      <c r="A15" s="54">
        <v>14.0</v>
      </c>
      <c r="B15" s="91">
        <v>9200000.0</v>
      </c>
      <c r="C15" s="92">
        <v>9200000.0</v>
      </c>
      <c r="D15" s="92">
        <v>1300000.0</v>
      </c>
      <c r="E15" s="93"/>
      <c r="F15" s="93"/>
      <c r="G15" s="92">
        <v>2500000.0</v>
      </c>
      <c r="H15" s="94">
        <v>1.648611111111111</v>
      </c>
      <c r="I15" s="95">
        <f t="shared" si="1"/>
        <v>4110</v>
      </c>
      <c r="J15" s="95">
        <v>3194.0</v>
      </c>
      <c r="K15" s="95">
        <f t="shared" si="2"/>
        <v>794</v>
      </c>
    </row>
    <row r="16" ht="15.75" customHeight="1">
      <c r="A16" s="50">
        <v>15.0</v>
      </c>
      <c r="B16" s="96">
        <v>1.14E7</v>
      </c>
      <c r="C16" s="97">
        <v>1.14E7</v>
      </c>
      <c r="D16" s="97">
        <v>1600000.0</v>
      </c>
      <c r="E16" s="98"/>
      <c r="F16" s="98"/>
      <c r="G16" s="97">
        <v>3100000.0</v>
      </c>
      <c r="H16" s="99">
        <v>2.1902777777777778</v>
      </c>
      <c r="I16" s="100">
        <f t="shared" si="1"/>
        <v>5307</v>
      </c>
      <c r="J16" s="100">
        <v>4186.0</v>
      </c>
      <c r="K16" s="100">
        <f t="shared" si="2"/>
        <v>992</v>
      </c>
    </row>
    <row r="17" ht="15.75" customHeight="1">
      <c r="A17" s="54">
        <v>16.0</v>
      </c>
      <c r="B17" s="91">
        <v>1.48E7</v>
      </c>
      <c r="C17" s="92">
        <v>1.48E7</v>
      </c>
      <c r="D17" s="92">
        <v>2100000.0</v>
      </c>
      <c r="E17" s="93"/>
      <c r="F17" s="93"/>
      <c r="G17" s="92">
        <v>4100000.0</v>
      </c>
      <c r="H17" s="94">
        <v>2.7416666666666667</v>
      </c>
      <c r="I17" s="95">
        <f t="shared" si="1"/>
        <v>6495</v>
      </c>
      <c r="J17" s="95">
        <v>5478.0</v>
      </c>
      <c r="K17" s="95">
        <f t="shared" si="2"/>
        <v>1292</v>
      </c>
    </row>
    <row r="18" ht="15.75" customHeight="1">
      <c r="A18" s="50">
        <v>17.0</v>
      </c>
      <c r="B18" s="96">
        <v>1.83E7</v>
      </c>
      <c r="C18" s="97">
        <v>1.83E7</v>
      </c>
      <c r="D18" s="97">
        <v>2600000.0</v>
      </c>
      <c r="E18" s="98"/>
      <c r="F18" s="98"/>
      <c r="G18" s="97">
        <v>5100000.0</v>
      </c>
      <c r="H18" s="99">
        <v>3.217361111111111</v>
      </c>
      <c r="I18" s="100">
        <f t="shared" si="1"/>
        <v>7501</v>
      </c>
      <c r="J18" s="100">
        <v>7086.0</v>
      </c>
      <c r="K18" s="100">
        <f t="shared" si="2"/>
        <v>1608</v>
      </c>
    </row>
    <row r="19" ht="15.75" customHeight="1">
      <c r="A19" s="54">
        <v>18.0</v>
      </c>
      <c r="B19" s="91">
        <v>2.17E7</v>
      </c>
      <c r="C19" s="92">
        <v>2.17E7</v>
      </c>
      <c r="D19" s="92">
        <v>3100000.0</v>
      </c>
      <c r="E19" s="93"/>
      <c r="F19" s="93"/>
      <c r="G19" s="92">
        <v>6000000.0</v>
      </c>
      <c r="H19" s="94">
        <v>3.7090277777777776</v>
      </c>
      <c r="I19" s="95">
        <f t="shared" si="1"/>
        <v>8525</v>
      </c>
      <c r="J19" s="95">
        <v>8972.0</v>
      </c>
      <c r="K19" s="95">
        <f t="shared" si="2"/>
        <v>1886</v>
      </c>
    </row>
    <row r="20" ht="15.75" customHeight="1">
      <c r="A20" s="50">
        <v>19.0</v>
      </c>
      <c r="B20" s="96">
        <v>2.57E7</v>
      </c>
      <c r="C20" s="97">
        <v>2.57E7</v>
      </c>
      <c r="D20" s="97">
        <v>3600000.0</v>
      </c>
      <c r="E20" s="98"/>
      <c r="F20" s="98"/>
      <c r="G20" s="97">
        <v>7100000.0</v>
      </c>
      <c r="H20" s="99">
        <v>4.202083333333333</v>
      </c>
      <c r="I20" s="100">
        <f t="shared" si="1"/>
        <v>9538</v>
      </c>
      <c r="J20" s="100">
        <v>11215.0</v>
      </c>
      <c r="K20" s="100">
        <f t="shared" si="2"/>
        <v>2243</v>
      </c>
    </row>
    <row r="21" ht="15.75" customHeight="1">
      <c r="A21" s="54">
        <v>20.0</v>
      </c>
      <c r="B21" s="91">
        <v>2.81E7</v>
      </c>
      <c r="C21" s="92">
        <v>2.81E7</v>
      </c>
      <c r="D21" s="92">
        <v>4000000.0</v>
      </c>
      <c r="E21" s="93"/>
      <c r="F21" s="93"/>
      <c r="G21" s="92">
        <v>7800000.0</v>
      </c>
      <c r="H21" s="94">
        <v>4.595138888888889</v>
      </c>
      <c r="I21" s="95">
        <f t="shared" si="1"/>
        <v>10337</v>
      </c>
      <c r="J21" s="95">
        <v>13661.0</v>
      </c>
      <c r="K21" s="95">
        <f t="shared" si="2"/>
        <v>2446</v>
      </c>
    </row>
    <row r="22" ht="15.75" customHeight="1">
      <c r="A22" s="50">
        <v>21.0</v>
      </c>
      <c r="B22" s="96">
        <v>3.09E7</v>
      </c>
      <c r="C22" s="97">
        <v>3.09E7</v>
      </c>
      <c r="D22" s="97">
        <v>4400000.0</v>
      </c>
      <c r="E22" s="98"/>
      <c r="F22" s="98"/>
      <c r="G22" s="97">
        <v>8500000.0</v>
      </c>
      <c r="H22" s="99">
        <v>4.9430555555555555</v>
      </c>
      <c r="I22" s="100">
        <f t="shared" si="1"/>
        <v>11039</v>
      </c>
      <c r="J22" s="100">
        <v>16353.0</v>
      </c>
      <c r="K22" s="100">
        <f t="shared" si="2"/>
        <v>2692</v>
      </c>
    </row>
    <row r="23" ht="15.75" customHeight="1">
      <c r="A23" s="54">
        <v>22.0</v>
      </c>
      <c r="B23" s="91">
        <v>3.33E7</v>
      </c>
      <c r="C23" s="92">
        <v>3.33E7</v>
      </c>
      <c r="D23" s="92">
        <v>4700000.0</v>
      </c>
      <c r="E23" s="93"/>
      <c r="F23" s="93"/>
      <c r="G23" s="92">
        <v>9200000.0</v>
      </c>
      <c r="H23" s="94">
        <v>5.0472222222222225</v>
      </c>
      <c r="I23" s="95">
        <f t="shared" si="1"/>
        <v>11248</v>
      </c>
      <c r="J23" s="95">
        <v>19247.0</v>
      </c>
      <c r="K23" s="95">
        <f t="shared" si="2"/>
        <v>2894</v>
      </c>
    </row>
    <row r="24" ht="15.75" customHeight="1">
      <c r="A24" s="50">
        <v>23.0</v>
      </c>
      <c r="B24" s="96">
        <v>3.63E7</v>
      </c>
      <c r="C24" s="97">
        <v>3.63E7</v>
      </c>
      <c r="D24" s="97">
        <v>5100000.0</v>
      </c>
      <c r="E24" s="98"/>
      <c r="F24" s="98"/>
      <c r="G24" s="97">
        <v>1.0E7</v>
      </c>
      <c r="H24" s="99">
        <v>5.534027777777778</v>
      </c>
      <c r="I24" s="100">
        <f t="shared" si="1"/>
        <v>12219</v>
      </c>
      <c r="J24" s="100">
        <v>22409.0</v>
      </c>
      <c r="K24" s="100">
        <f t="shared" si="2"/>
        <v>3162</v>
      </c>
    </row>
    <row r="25" ht="15.75" customHeight="1">
      <c r="A25" s="54">
        <v>24.0</v>
      </c>
      <c r="B25" s="91">
        <v>3.98E7</v>
      </c>
      <c r="C25" s="92">
        <v>3.98E7</v>
      </c>
      <c r="D25" s="92">
        <v>5600000.0</v>
      </c>
      <c r="E25" s="93"/>
      <c r="F25" s="93"/>
      <c r="G25" s="92">
        <v>1.1E7</v>
      </c>
      <c r="H25" s="94">
        <v>5.7131944444444445</v>
      </c>
      <c r="I25" s="95">
        <f t="shared" si="1"/>
        <v>12575</v>
      </c>
      <c r="J25" s="95">
        <v>25875.0</v>
      </c>
      <c r="K25" s="95">
        <f t="shared" si="2"/>
        <v>3466</v>
      </c>
    </row>
    <row r="26" ht="15.75" customHeight="1">
      <c r="A26" s="37">
        <v>25.0</v>
      </c>
      <c r="B26" s="96">
        <v>4.49E7</v>
      </c>
      <c r="C26" s="97">
        <v>4.49E7</v>
      </c>
      <c r="D26" s="97">
        <v>6300000.0</v>
      </c>
      <c r="E26" s="98"/>
      <c r="F26" s="98"/>
      <c r="G26" s="97">
        <v>1.2E7</v>
      </c>
      <c r="H26" s="99">
        <v>5.852777777777778</v>
      </c>
      <c r="I26" s="100">
        <f t="shared" si="1"/>
        <v>12851</v>
      </c>
      <c r="J26" s="100">
        <v>28925.0</v>
      </c>
      <c r="K26" s="100">
        <f t="shared" si="2"/>
        <v>3050</v>
      </c>
    </row>
    <row r="27" ht="15.75" customHeight="1">
      <c r="A27" s="27" t="s">
        <v>65</v>
      </c>
      <c r="B27" s="70">
        <f t="shared" ref="B27:I27" si="3">SUM(B2:B26)</f>
        <v>341873000</v>
      </c>
      <c r="C27" s="70">
        <f t="shared" si="3"/>
        <v>341873000</v>
      </c>
      <c r="D27" s="70">
        <f t="shared" si="3"/>
        <v>48299000</v>
      </c>
      <c r="E27" s="70">
        <f t="shared" si="3"/>
        <v>0</v>
      </c>
      <c r="F27" s="70">
        <f t="shared" si="3"/>
        <v>0</v>
      </c>
      <c r="G27" s="58">
        <f t="shared" si="3"/>
        <v>93985000</v>
      </c>
      <c r="H27" s="59">
        <f t="shared" si="3"/>
        <v>55.03680556</v>
      </c>
      <c r="I27" s="58">
        <f t="shared" si="3"/>
        <v>127339</v>
      </c>
      <c r="J27" s="58"/>
      <c r="K27" s="2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5" width="11.38"/>
    <col customWidth="1" min="6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272</v>
      </c>
      <c r="I1" s="2" t="s">
        <v>273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63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40.0</v>
      </c>
      <c r="D3" s="55">
        <v>0.0</v>
      </c>
      <c r="E3" s="55">
        <v>0.0</v>
      </c>
      <c r="F3" s="55">
        <v>60.0</v>
      </c>
      <c r="G3" s="55">
        <v>0.0</v>
      </c>
      <c r="H3" s="62">
        <v>0.0</v>
      </c>
      <c r="I3" s="57">
        <v>0.0</v>
      </c>
      <c r="J3" s="57">
        <v>52.0</v>
      </c>
      <c r="K3" s="57">
        <f t="shared" ref="K3:K27" si="1">J3-J2</f>
        <v>52</v>
      </c>
    </row>
    <row r="4" ht="15.75" customHeight="1">
      <c r="A4" s="50">
        <v>2.0</v>
      </c>
      <c r="B4" s="51">
        <v>0.0</v>
      </c>
      <c r="C4" s="51">
        <v>1000.0</v>
      </c>
      <c r="D4" s="51">
        <v>0.0</v>
      </c>
      <c r="E4" s="51">
        <v>0.0</v>
      </c>
      <c r="F4" s="51">
        <v>2600.0</v>
      </c>
      <c r="G4" s="51">
        <v>1600.0</v>
      </c>
      <c r="H4" s="63">
        <v>0.002777777777777778</v>
      </c>
      <c r="I4" s="53">
        <f t="shared" ref="I4:I27" si="2">ROUNDUP(2620.519149007*H4^(-0.1001302038)*H4,0)</f>
        <v>14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1600.0</v>
      </c>
      <c r="D5" s="55">
        <v>0.0</v>
      </c>
      <c r="E5" s="55">
        <v>0.0</v>
      </c>
      <c r="F5" s="55">
        <v>4000.0</v>
      </c>
      <c r="G5" s="55">
        <v>2400.0</v>
      </c>
      <c r="H5" s="62">
        <v>0.009027777777777777</v>
      </c>
      <c r="I5" s="57">
        <f t="shared" si="2"/>
        <v>38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2400.0</v>
      </c>
      <c r="D6" s="51">
        <v>0.0</v>
      </c>
      <c r="E6" s="51">
        <v>0.0</v>
      </c>
      <c r="F6" s="51">
        <v>6200.0</v>
      </c>
      <c r="G6" s="51">
        <v>3800.0</v>
      </c>
      <c r="H6" s="63">
        <v>0.017708333333333333</v>
      </c>
      <c r="I6" s="53">
        <f t="shared" si="2"/>
        <v>70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3600.0</v>
      </c>
      <c r="D7" s="55">
        <v>0.0</v>
      </c>
      <c r="E7" s="55">
        <v>0.0</v>
      </c>
      <c r="F7" s="55">
        <v>9000.0</v>
      </c>
      <c r="G7" s="55">
        <v>5600.0</v>
      </c>
      <c r="H7" s="62">
        <v>0.020370370370370372</v>
      </c>
      <c r="I7" s="57">
        <f t="shared" si="2"/>
        <v>79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5200.0</v>
      </c>
      <c r="D8" s="51">
        <v>0.0</v>
      </c>
      <c r="E8" s="51">
        <v>0.0</v>
      </c>
      <c r="F8" s="51">
        <v>12000.0</v>
      </c>
      <c r="G8" s="51">
        <v>8400.0</v>
      </c>
      <c r="H8" s="63">
        <v>0.040625</v>
      </c>
      <c r="I8" s="53">
        <f t="shared" si="2"/>
        <v>147</v>
      </c>
      <c r="J8" s="53">
        <v>73.0</v>
      </c>
      <c r="K8" s="53">
        <f t="shared" si="1"/>
        <v>9</v>
      </c>
    </row>
    <row r="9" ht="15.75" customHeight="1">
      <c r="A9" s="54">
        <v>7.0</v>
      </c>
      <c r="B9" s="55">
        <v>0.0</v>
      </c>
      <c r="C9" s="55">
        <v>7200.0</v>
      </c>
      <c r="D9" s="55">
        <v>0.0</v>
      </c>
      <c r="E9" s="55">
        <v>0.0</v>
      </c>
      <c r="F9" s="55">
        <v>18000.0</v>
      </c>
      <c r="G9" s="55">
        <v>14000.0</v>
      </c>
      <c r="H9" s="62">
        <v>0.0650462962962963</v>
      </c>
      <c r="I9" s="57">
        <f t="shared" si="2"/>
        <v>225</v>
      </c>
      <c r="J9" s="57">
        <v>93.0</v>
      </c>
      <c r="K9" s="57">
        <f t="shared" si="1"/>
        <v>20</v>
      </c>
    </row>
    <row r="10" ht="15.75" customHeight="1">
      <c r="A10" s="50">
        <v>8.0</v>
      </c>
      <c r="B10" s="51">
        <v>0.0</v>
      </c>
      <c r="C10" s="51">
        <v>10000.0</v>
      </c>
      <c r="D10" s="51">
        <v>0.0</v>
      </c>
      <c r="E10" s="51">
        <v>0.0</v>
      </c>
      <c r="F10" s="51">
        <v>24000.0</v>
      </c>
      <c r="G10" s="51">
        <v>22000.0</v>
      </c>
      <c r="H10" s="63">
        <v>0.09756944444444444</v>
      </c>
      <c r="I10" s="53">
        <f t="shared" si="2"/>
        <v>323</v>
      </c>
      <c r="J10" s="53">
        <v>127.0</v>
      </c>
      <c r="K10" s="53">
        <f t="shared" si="1"/>
        <v>34</v>
      </c>
    </row>
    <row r="11" ht="15.75" customHeight="1">
      <c r="A11" s="54">
        <v>9.0</v>
      </c>
      <c r="B11" s="55">
        <v>0.0</v>
      </c>
      <c r="C11" s="55">
        <v>14000.0</v>
      </c>
      <c r="D11" s="55">
        <v>0.0</v>
      </c>
      <c r="E11" s="55">
        <v>0.0</v>
      </c>
      <c r="F11" s="55">
        <v>36000.0</v>
      </c>
      <c r="G11" s="55">
        <v>40000.0</v>
      </c>
      <c r="H11" s="62">
        <v>0.11377314814814815</v>
      </c>
      <c r="I11" s="57">
        <f t="shared" si="2"/>
        <v>371</v>
      </c>
      <c r="J11" s="57">
        <v>180.0</v>
      </c>
      <c r="K11" s="57">
        <f t="shared" si="1"/>
        <v>53</v>
      </c>
    </row>
    <row r="12" ht="15.75" customHeight="1">
      <c r="A12" s="50">
        <v>10.0</v>
      </c>
      <c r="B12" s="51">
        <v>0.0</v>
      </c>
      <c r="C12" s="51">
        <v>20000.0</v>
      </c>
      <c r="D12" s="51">
        <v>0.0</v>
      </c>
      <c r="E12" s="51">
        <v>0.0</v>
      </c>
      <c r="F12" s="51">
        <v>50000.0</v>
      </c>
      <c r="G12" s="51">
        <v>70000.0</v>
      </c>
      <c r="H12" s="63">
        <v>0.11840277777777777</v>
      </c>
      <c r="I12" s="53">
        <f t="shared" si="2"/>
        <v>385</v>
      </c>
      <c r="J12" s="53">
        <v>240.0</v>
      </c>
      <c r="K12" s="53">
        <f t="shared" si="1"/>
        <v>60</v>
      </c>
    </row>
    <row r="13" ht="15.75" customHeight="1">
      <c r="A13" s="54">
        <v>11.0</v>
      </c>
      <c r="B13" s="55">
        <v>0.0</v>
      </c>
      <c r="C13" s="55">
        <v>28000.0</v>
      </c>
      <c r="D13" s="55">
        <v>0.0</v>
      </c>
      <c r="E13" s="55">
        <v>0.0</v>
      </c>
      <c r="F13" s="55">
        <v>70000.0</v>
      </c>
      <c r="G13" s="55">
        <v>120000.0</v>
      </c>
      <c r="H13" s="62">
        <v>0.15381944444444445</v>
      </c>
      <c r="I13" s="57">
        <f t="shared" si="2"/>
        <v>487</v>
      </c>
      <c r="J13" s="57">
        <v>323.0</v>
      </c>
      <c r="K13" s="57">
        <f t="shared" si="1"/>
        <v>83</v>
      </c>
    </row>
    <row r="14" ht="15.75" customHeight="1">
      <c r="A14" s="50">
        <v>12.0</v>
      </c>
      <c r="B14" s="51">
        <v>0.0</v>
      </c>
      <c r="C14" s="51">
        <v>48000.0</v>
      </c>
      <c r="D14" s="51">
        <v>0.0</v>
      </c>
      <c r="E14" s="51">
        <v>0.0</v>
      </c>
      <c r="F14" s="51">
        <v>120000.0</v>
      </c>
      <c r="G14" s="51">
        <v>180000.0</v>
      </c>
      <c r="H14" s="63">
        <v>0.2</v>
      </c>
      <c r="I14" s="53">
        <f t="shared" si="2"/>
        <v>616</v>
      </c>
      <c r="J14" s="53">
        <v>431.0</v>
      </c>
      <c r="K14" s="53">
        <f t="shared" si="1"/>
        <v>108</v>
      </c>
    </row>
    <row r="15" ht="15.75" customHeight="1">
      <c r="A15" s="54">
        <v>13.0</v>
      </c>
      <c r="B15" s="55">
        <v>0.0</v>
      </c>
      <c r="C15" s="55">
        <v>74000.0</v>
      </c>
      <c r="D15" s="55">
        <v>0.0</v>
      </c>
      <c r="E15" s="55">
        <v>0.0</v>
      </c>
      <c r="F15" s="55">
        <v>180000.0</v>
      </c>
      <c r="G15" s="55">
        <v>240000.0</v>
      </c>
      <c r="H15" s="62">
        <v>0.2599537037037037</v>
      </c>
      <c r="I15" s="57">
        <f t="shared" si="2"/>
        <v>780</v>
      </c>
      <c r="J15" s="57">
        <v>570.0</v>
      </c>
      <c r="K15" s="57">
        <f t="shared" si="1"/>
        <v>139</v>
      </c>
    </row>
    <row r="16" ht="15.75" customHeight="1">
      <c r="A16" s="50">
        <v>14.0</v>
      </c>
      <c r="B16" s="51">
        <v>0.0</v>
      </c>
      <c r="C16" s="51">
        <v>120000.0</v>
      </c>
      <c r="D16" s="51">
        <v>0.0</v>
      </c>
      <c r="E16" s="51">
        <v>0.0</v>
      </c>
      <c r="F16" s="51">
        <v>300000.0</v>
      </c>
      <c r="G16" s="51">
        <v>320000.0</v>
      </c>
      <c r="H16" s="63">
        <v>0.33796296296296297</v>
      </c>
      <c r="I16" s="53">
        <f t="shared" si="2"/>
        <v>988</v>
      </c>
      <c r="J16" s="53">
        <v>764.0</v>
      </c>
      <c r="K16" s="53">
        <f t="shared" si="1"/>
        <v>194</v>
      </c>
    </row>
    <row r="17" ht="15.75" customHeight="1">
      <c r="A17" s="54">
        <v>15.0</v>
      </c>
      <c r="B17" s="55">
        <v>0.0</v>
      </c>
      <c r="C17" s="55">
        <v>200000.0</v>
      </c>
      <c r="D17" s="55">
        <v>0.0</v>
      </c>
      <c r="E17" s="55">
        <v>0.0</v>
      </c>
      <c r="F17" s="55">
        <v>540000.0</v>
      </c>
      <c r="G17" s="55">
        <v>440000.0</v>
      </c>
      <c r="H17" s="62">
        <v>0.47303240740740743</v>
      </c>
      <c r="I17" s="57">
        <f t="shared" si="2"/>
        <v>1337</v>
      </c>
      <c r="J17" s="57">
        <v>1020.0</v>
      </c>
      <c r="K17" s="57">
        <f t="shared" si="1"/>
        <v>256</v>
      </c>
    </row>
    <row r="18" ht="15.75" customHeight="1">
      <c r="A18" s="50">
        <v>16.0</v>
      </c>
      <c r="B18" s="51">
        <v>0.0</v>
      </c>
      <c r="C18" s="51">
        <v>360000.0</v>
      </c>
      <c r="D18" s="51">
        <v>0.0</v>
      </c>
      <c r="E18" s="51">
        <v>0.0</v>
      </c>
      <c r="F18" s="51">
        <v>920000.0</v>
      </c>
      <c r="G18" s="51">
        <v>620000.0</v>
      </c>
      <c r="H18" s="66">
        <v>0.6622685185185185</v>
      </c>
      <c r="I18" s="53">
        <f t="shared" si="2"/>
        <v>1809</v>
      </c>
      <c r="J18" s="53">
        <v>1388.0</v>
      </c>
      <c r="K18" s="53">
        <f t="shared" si="1"/>
        <v>368</v>
      </c>
    </row>
    <row r="19" ht="15.75" customHeight="1">
      <c r="A19" s="54">
        <v>17.0</v>
      </c>
      <c r="B19" s="55">
        <v>0.0</v>
      </c>
      <c r="C19" s="55">
        <v>680000.0</v>
      </c>
      <c r="D19" s="55">
        <v>0.0</v>
      </c>
      <c r="E19" s="55">
        <v>0.0</v>
      </c>
      <c r="F19" s="55">
        <v>1600000.0</v>
      </c>
      <c r="G19" s="55">
        <v>1000000.0</v>
      </c>
      <c r="H19" s="56">
        <v>0.9271990740740741</v>
      </c>
      <c r="I19" s="57">
        <f t="shared" si="2"/>
        <v>2449</v>
      </c>
      <c r="J19" s="57">
        <v>1852.0</v>
      </c>
      <c r="K19" s="57">
        <f t="shared" si="1"/>
        <v>464</v>
      </c>
    </row>
    <row r="20" ht="15.75" customHeight="1">
      <c r="A20" s="50">
        <v>18.0</v>
      </c>
      <c r="B20" s="51">
        <v>0.0</v>
      </c>
      <c r="C20" s="51">
        <v>1200000.0</v>
      </c>
      <c r="D20" s="51">
        <v>0.0</v>
      </c>
      <c r="E20" s="51">
        <v>0.0</v>
      </c>
      <c r="F20" s="51">
        <v>2800000.0</v>
      </c>
      <c r="G20" s="51">
        <v>1800000.0</v>
      </c>
      <c r="H20" s="52">
        <v>1.2980324074074074</v>
      </c>
      <c r="I20" s="53">
        <f t="shared" si="2"/>
        <v>3314</v>
      </c>
      <c r="J20" s="53">
        <v>2541.0</v>
      </c>
      <c r="K20" s="53">
        <f t="shared" si="1"/>
        <v>689</v>
      </c>
    </row>
    <row r="21" ht="15.75" customHeight="1">
      <c r="A21" s="54">
        <v>19.0</v>
      </c>
      <c r="B21" s="55">
        <v>0.0</v>
      </c>
      <c r="C21" s="55">
        <v>2000000.0</v>
      </c>
      <c r="D21" s="55">
        <v>0.0</v>
      </c>
      <c r="E21" s="55">
        <v>0.0</v>
      </c>
      <c r="F21" s="55">
        <v>5000000.0</v>
      </c>
      <c r="G21" s="55">
        <v>3000000.0</v>
      </c>
      <c r="H21" s="56">
        <v>1.8172453703703704</v>
      </c>
      <c r="I21" s="57">
        <f t="shared" si="2"/>
        <v>4486</v>
      </c>
      <c r="J21" s="57">
        <v>3516.0</v>
      </c>
      <c r="K21" s="57">
        <f t="shared" si="1"/>
        <v>975</v>
      </c>
    </row>
    <row r="22" ht="15.75" customHeight="1">
      <c r="A22" s="50">
        <v>20.0</v>
      </c>
      <c r="B22" s="51">
        <v>0.0</v>
      </c>
      <c r="C22" s="51">
        <v>3400000.0</v>
      </c>
      <c r="D22" s="51">
        <v>0.0</v>
      </c>
      <c r="E22" s="51">
        <v>0.0</v>
      </c>
      <c r="F22" s="51">
        <v>8200000.0</v>
      </c>
      <c r="G22" s="51">
        <v>5200000.0</v>
      </c>
      <c r="H22" s="52">
        <v>2.5440972222222222</v>
      </c>
      <c r="I22" s="53">
        <f t="shared" si="2"/>
        <v>6072</v>
      </c>
      <c r="J22" s="53">
        <v>4980.0</v>
      </c>
      <c r="K22" s="53">
        <f t="shared" si="1"/>
        <v>1464</v>
      </c>
    </row>
    <row r="23" ht="15.75" customHeight="1">
      <c r="A23" s="54">
        <v>21.0</v>
      </c>
      <c r="B23" s="55">
        <v>0.0</v>
      </c>
      <c r="C23" s="55">
        <v>5600000.0</v>
      </c>
      <c r="D23" s="55">
        <v>0.0</v>
      </c>
      <c r="E23" s="55">
        <v>0.0</v>
      </c>
      <c r="F23" s="55">
        <v>1.4E7</v>
      </c>
      <c r="G23" s="55">
        <v>6600000.0</v>
      </c>
      <c r="H23" s="56">
        <v>3.3072916666666665</v>
      </c>
      <c r="I23" s="57">
        <f t="shared" si="2"/>
        <v>7689</v>
      </c>
      <c r="J23" s="57">
        <v>6790.0</v>
      </c>
      <c r="K23" s="57">
        <f t="shared" si="1"/>
        <v>1810</v>
      </c>
    </row>
    <row r="24" ht="15.75" customHeight="1">
      <c r="A24" s="50">
        <v>22.0</v>
      </c>
      <c r="B24" s="51">
        <v>0.0</v>
      </c>
      <c r="C24" s="51">
        <v>8000000.0</v>
      </c>
      <c r="D24" s="51">
        <v>0.0</v>
      </c>
      <c r="E24" s="51">
        <v>0.0</v>
      </c>
      <c r="F24" s="51">
        <v>2.0E7</v>
      </c>
      <c r="G24" s="51">
        <v>8400000.0</v>
      </c>
      <c r="H24" s="52">
        <v>4.299537037037037</v>
      </c>
      <c r="I24" s="53">
        <f t="shared" si="2"/>
        <v>9737</v>
      </c>
      <c r="J24" s="53">
        <v>8946.0</v>
      </c>
      <c r="K24" s="53">
        <f t="shared" si="1"/>
        <v>2156</v>
      </c>
    </row>
    <row r="25" ht="15.75" customHeight="1">
      <c r="A25" s="54">
        <v>23.0</v>
      </c>
      <c r="B25" s="55">
        <v>0.0</v>
      </c>
      <c r="C25" s="55">
        <v>1.2E7</v>
      </c>
      <c r="D25" s="55">
        <v>0.0</v>
      </c>
      <c r="E25" s="55">
        <v>0.0</v>
      </c>
      <c r="F25" s="55">
        <v>2.8E7</v>
      </c>
      <c r="G25" s="55">
        <v>9800000.0</v>
      </c>
      <c r="H25" s="56">
        <v>5.589351851851852</v>
      </c>
      <c r="I25" s="57">
        <f t="shared" si="2"/>
        <v>12329</v>
      </c>
      <c r="J25" s="57">
        <v>11934.0</v>
      </c>
      <c r="K25" s="57">
        <f t="shared" si="1"/>
        <v>2988</v>
      </c>
    </row>
    <row r="26" ht="15.75" customHeight="1">
      <c r="A26" s="50">
        <v>24.0</v>
      </c>
      <c r="B26" s="51">
        <v>0.0</v>
      </c>
      <c r="C26" s="51">
        <v>1.4E7</v>
      </c>
      <c r="D26" s="51">
        <v>0.0</v>
      </c>
      <c r="E26" s="51">
        <v>0.0</v>
      </c>
      <c r="F26" s="51">
        <v>3.6E7</v>
      </c>
      <c r="G26" s="51">
        <v>1.2E7</v>
      </c>
      <c r="H26" s="52">
        <v>7.825115740740741</v>
      </c>
      <c r="I26" s="53">
        <f t="shared" si="2"/>
        <v>16689</v>
      </c>
      <c r="J26" s="53">
        <v>16376.0</v>
      </c>
      <c r="K26" s="53">
        <f t="shared" si="1"/>
        <v>4442</v>
      </c>
    </row>
    <row r="27" ht="15.75" customHeight="1">
      <c r="A27" s="41">
        <v>25.0</v>
      </c>
      <c r="B27" s="42">
        <v>0.0</v>
      </c>
      <c r="C27" s="42">
        <v>1.6E7</v>
      </c>
      <c r="D27" s="42">
        <v>0.0</v>
      </c>
      <c r="E27" s="42">
        <v>0.0</v>
      </c>
      <c r="F27" s="42">
        <v>4.4E7</v>
      </c>
      <c r="G27" s="42">
        <v>1.4E7</v>
      </c>
      <c r="H27" s="46">
        <v>10.986689814814815</v>
      </c>
      <c r="I27" s="44">
        <f t="shared" si="2"/>
        <v>22649</v>
      </c>
      <c r="J27" s="44">
        <v>22486.0</v>
      </c>
      <c r="K27" s="44">
        <f t="shared" si="1"/>
        <v>6110</v>
      </c>
    </row>
    <row r="28" ht="15.75" customHeight="1">
      <c r="A28" s="27" t="s">
        <v>65</v>
      </c>
      <c r="B28" s="58">
        <f t="shared" ref="B28:I28" si="3">SUM(B2:B27)</f>
        <v>0</v>
      </c>
      <c r="C28" s="58">
        <f t="shared" si="3"/>
        <v>63775040</v>
      </c>
      <c r="D28" s="58">
        <f t="shared" si="3"/>
        <v>0</v>
      </c>
      <c r="E28" s="58">
        <f t="shared" si="3"/>
        <v>0</v>
      </c>
      <c r="F28" s="58">
        <f t="shared" si="3"/>
        <v>161891860</v>
      </c>
      <c r="G28" s="58">
        <f t="shared" si="3"/>
        <v>63887800</v>
      </c>
      <c r="H28" s="64">
        <f t="shared" si="3"/>
        <v>41.16689815</v>
      </c>
      <c r="I28" s="58">
        <f t="shared" si="3"/>
        <v>93083</v>
      </c>
      <c r="J28" s="58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274</v>
      </c>
      <c r="I1" s="2" t="s">
        <v>275</v>
      </c>
      <c r="J1" s="3" t="s">
        <v>276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0">
        <v>0.0</v>
      </c>
      <c r="L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120.0</v>
      </c>
      <c r="F3" s="55">
        <v>70.0</v>
      </c>
      <c r="G3" s="55">
        <v>0.0</v>
      </c>
      <c r="H3" s="56">
        <v>0.0</v>
      </c>
      <c r="I3" s="57">
        <v>0.0</v>
      </c>
      <c r="J3" s="57">
        <v>1.0</v>
      </c>
      <c r="K3" s="55">
        <v>54.0</v>
      </c>
      <c r="L3" s="55">
        <f t="shared" ref="L3:L27" si="1">K3-K2</f>
        <v>54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3800.0</v>
      </c>
      <c r="F4" s="51">
        <v>580.0</v>
      </c>
      <c r="G4" s="51">
        <v>2000.0</v>
      </c>
      <c r="H4" s="52">
        <v>0.009027777777777777</v>
      </c>
      <c r="I4" s="53">
        <f t="shared" ref="I4:I27" si="2">ROUNDUP(2620.519149007*H4^(-0.1001302038)*H4,0)</f>
        <v>38</v>
      </c>
      <c r="J4" s="53">
        <v>2.0</v>
      </c>
      <c r="K4" s="51">
        <v>56.0</v>
      </c>
      <c r="L4" s="51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6200.0</v>
      </c>
      <c r="F5" s="55">
        <v>920.0</v>
      </c>
      <c r="G5" s="55">
        <v>3200.0</v>
      </c>
      <c r="H5" s="56">
        <v>0.017708333333333333</v>
      </c>
      <c r="I5" s="57">
        <f t="shared" si="2"/>
        <v>70</v>
      </c>
      <c r="J5" s="57">
        <v>7.0</v>
      </c>
      <c r="K5" s="55">
        <v>59.0</v>
      </c>
      <c r="L5" s="55">
        <f t="shared" si="1"/>
        <v>3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9200.0</v>
      </c>
      <c r="F6" s="51">
        <v>1400.0</v>
      </c>
      <c r="G6" s="51">
        <v>4600.0</v>
      </c>
      <c r="H6" s="52">
        <v>0.020370370370370372</v>
      </c>
      <c r="I6" s="53">
        <f t="shared" si="2"/>
        <v>79</v>
      </c>
      <c r="J6" s="53">
        <v>16.0</v>
      </c>
      <c r="K6" s="51">
        <v>63.0</v>
      </c>
      <c r="L6" s="51">
        <f t="shared" si="1"/>
        <v>4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14000.0</v>
      </c>
      <c r="F7" s="55">
        <v>2000.0</v>
      </c>
      <c r="G7" s="55">
        <v>7000.0</v>
      </c>
      <c r="H7" s="56">
        <v>0.040625</v>
      </c>
      <c r="I7" s="57">
        <f t="shared" si="2"/>
        <v>147</v>
      </c>
      <c r="J7" s="57">
        <v>29.0</v>
      </c>
      <c r="K7" s="55">
        <v>67.0</v>
      </c>
      <c r="L7" s="55">
        <f t="shared" si="1"/>
        <v>4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18000.0</v>
      </c>
      <c r="F8" s="51">
        <v>2800.0</v>
      </c>
      <c r="G8" s="51">
        <v>10000.0</v>
      </c>
      <c r="H8" s="52">
        <v>0.0650462962962963</v>
      </c>
      <c r="I8" s="53">
        <f t="shared" si="2"/>
        <v>225</v>
      </c>
      <c r="J8" s="53">
        <v>46.0</v>
      </c>
      <c r="K8" s="51">
        <v>78.0</v>
      </c>
      <c r="L8" s="51">
        <f t="shared" si="1"/>
        <v>11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26000.0</v>
      </c>
      <c r="F9" s="55">
        <v>4000.0</v>
      </c>
      <c r="G9" s="55">
        <v>16000.0</v>
      </c>
      <c r="H9" s="56">
        <v>0.09756944444444444</v>
      </c>
      <c r="I9" s="57">
        <f t="shared" si="2"/>
        <v>323</v>
      </c>
      <c r="J9" s="57">
        <v>67.0</v>
      </c>
      <c r="K9" s="55">
        <v>100.0</v>
      </c>
      <c r="L9" s="55">
        <f t="shared" si="1"/>
        <v>22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38000.0</v>
      </c>
      <c r="F10" s="51">
        <v>5600.0</v>
      </c>
      <c r="G10" s="51">
        <v>28000.0</v>
      </c>
      <c r="H10" s="52">
        <v>0.11377314814814815</v>
      </c>
      <c r="I10" s="53">
        <f t="shared" si="2"/>
        <v>371</v>
      </c>
      <c r="J10" s="53">
        <v>92.0</v>
      </c>
      <c r="K10" s="51">
        <v>146.0</v>
      </c>
      <c r="L10" s="51">
        <f t="shared" si="1"/>
        <v>46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54000.0</v>
      </c>
      <c r="F11" s="55">
        <v>8000.0</v>
      </c>
      <c r="G11" s="55">
        <v>50000.0</v>
      </c>
      <c r="H11" s="56">
        <v>0.14791666666666667</v>
      </c>
      <c r="I11" s="57">
        <f t="shared" si="2"/>
        <v>470</v>
      </c>
      <c r="J11" s="57">
        <v>121.0</v>
      </c>
      <c r="K11" s="55">
        <v>205.0</v>
      </c>
      <c r="L11" s="55">
        <f t="shared" si="1"/>
        <v>59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76000.0</v>
      </c>
      <c r="F12" s="51">
        <v>10000.0</v>
      </c>
      <c r="G12" s="51">
        <v>86000.0</v>
      </c>
      <c r="H12" s="52">
        <v>0.19918981481481482</v>
      </c>
      <c r="I12" s="53">
        <f t="shared" si="2"/>
        <v>614</v>
      </c>
      <c r="J12" s="53">
        <v>155.0</v>
      </c>
      <c r="K12" s="51">
        <v>290.0</v>
      </c>
      <c r="L12" s="51">
        <f t="shared" si="1"/>
        <v>85</v>
      </c>
    </row>
    <row r="13" ht="15.75" customHeight="1">
      <c r="A13" s="54">
        <v>11.0</v>
      </c>
      <c r="B13" s="55">
        <v>0.0</v>
      </c>
      <c r="C13" s="55">
        <v>0.0</v>
      </c>
      <c r="D13" s="55">
        <v>0.0</v>
      </c>
      <c r="E13" s="55">
        <v>100000.0</v>
      </c>
      <c r="F13" s="55">
        <v>16000.0</v>
      </c>
      <c r="G13" s="55">
        <v>140000.0</v>
      </c>
      <c r="H13" s="56">
        <v>0.25</v>
      </c>
      <c r="I13" s="57">
        <f t="shared" si="2"/>
        <v>753</v>
      </c>
      <c r="J13" s="57">
        <v>194.0</v>
      </c>
      <c r="K13" s="55">
        <v>396.0</v>
      </c>
      <c r="L13" s="55">
        <f t="shared" si="1"/>
        <v>106</v>
      </c>
    </row>
    <row r="14" ht="15.75" customHeight="1">
      <c r="A14" s="50">
        <v>12.0</v>
      </c>
      <c r="B14" s="51">
        <v>0.0</v>
      </c>
      <c r="C14" s="51">
        <v>0.0</v>
      </c>
      <c r="D14" s="51">
        <v>0.0</v>
      </c>
      <c r="E14" s="51">
        <v>180000.0</v>
      </c>
      <c r="F14" s="51">
        <v>26000.0</v>
      </c>
      <c r="G14" s="51">
        <v>200000.0</v>
      </c>
      <c r="H14" s="52">
        <v>0.32488425925925923</v>
      </c>
      <c r="I14" s="53">
        <f t="shared" si="2"/>
        <v>953</v>
      </c>
      <c r="J14" s="53">
        <v>238.0</v>
      </c>
      <c r="K14" s="51">
        <v>520.0</v>
      </c>
      <c r="L14" s="51">
        <f t="shared" si="1"/>
        <v>124</v>
      </c>
    </row>
    <row r="15" ht="15.75" customHeight="1">
      <c r="A15" s="54">
        <v>13.0</v>
      </c>
      <c r="B15" s="55">
        <v>0.0</v>
      </c>
      <c r="C15" s="55">
        <v>0.0</v>
      </c>
      <c r="D15" s="55">
        <v>0.0</v>
      </c>
      <c r="E15" s="55">
        <v>280000.0</v>
      </c>
      <c r="F15" s="55">
        <v>44000.0</v>
      </c>
      <c r="G15" s="55">
        <v>300000.0</v>
      </c>
      <c r="H15" s="56">
        <v>0.4224537037037037</v>
      </c>
      <c r="I15" s="57">
        <f t="shared" si="2"/>
        <v>1207</v>
      </c>
      <c r="J15" s="57">
        <v>287.0</v>
      </c>
      <c r="K15" s="55">
        <v>694.0</v>
      </c>
      <c r="L15" s="55">
        <f t="shared" si="1"/>
        <v>174</v>
      </c>
    </row>
    <row r="16" ht="15.75" customHeight="1">
      <c r="A16" s="50">
        <v>14.0</v>
      </c>
      <c r="B16" s="51">
        <v>0.0</v>
      </c>
      <c r="C16" s="51">
        <v>0.0</v>
      </c>
      <c r="D16" s="51">
        <v>0.0</v>
      </c>
      <c r="E16" s="51">
        <v>440000.0</v>
      </c>
      <c r="F16" s="51">
        <v>68000.0</v>
      </c>
      <c r="G16" s="51">
        <v>420000.0</v>
      </c>
      <c r="H16" s="52">
        <v>0.5913194444444444</v>
      </c>
      <c r="I16" s="53">
        <f t="shared" si="2"/>
        <v>1634</v>
      </c>
      <c r="J16" s="53">
        <v>341.0</v>
      </c>
      <c r="K16" s="51">
        <v>926.0</v>
      </c>
      <c r="L16" s="51">
        <f t="shared" si="1"/>
        <v>232</v>
      </c>
    </row>
    <row r="17" ht="15.75" customHeight="1">
      <c r="A17" s="54">
        <v>15.0</v>
      </c>
      <c r="B17" s="55">
        <v>0.0</v>
      </c>
      <c r="C17" s="55">
        <v>0.0</v>
      </c>
      <c r="D17" s="55">
        <v>0.0</v>
      </c>
      <c r="E17" s="55">
        <v>780000.0</v>
      </c>
      <c r="F17" s="55">
        <v>120000.0</v>
      </c>
      <c r="G17" s="55">
        <v>560000.0</v>
      </c>
      <c r="H17" s="56">
        <v>0.8278935185185186</v>
      </c>
      <c r="I17" s="57">
        <f t="shared" si="2"/>
        <v>2211</v>
      </c>
      <c r="J17" s="57">
        <v>400.0</v>
      </c>
      <c r="K17" s="55">
        <v>1266.0</v>
      </c>
      <c r="L17" s="55">
        <f t="shared" si="1"/>
        <v>340</v>
      </c>
    </row>
    <row r="18" ht="15.75" customHeight="1">
      <c r="A18" s="50">
        <v>16.0</v>
      </c>
      <c r="B18" s="51">
        <v>0.0</v>
      </c>
      <c r="C18" s="51">
        <v>0.0</v>
      </c>
      <c r="D18" s="51">
        <v>0.0</v>
      </c>
      <c r="E18" s="51">
        <v>1400000.0</v>
      </c>
      <c r="F18" s="51">
        <v>220000.0</v>
      </c>
      <c r="G18" s="51">
        <v>780000.0</v>
      </c>
      <c r="H18" s="52">
        <v>1.1590277777777778</v>
      </c>
      <c r="I18" s="53">
        <f t="shared" si="2"/>
        <v>2993</v>
      </c>
      <c r="J18" s="53">
        <v>464.0</v>
      </c>
      <c r="K18" s="51">
        <v>1688.0</v>
      </c>
      <c r="L18" s="51">
        <f t="shared" si="1"/>
        <v>422</v>
      </c>
    </row>
    <row r="19" ht="15.75" customHeight="1">
      <c r="A19" s="54">
        <v>17.0</v>
      </c>
      <c r="B19" s="55">
        <v>0.0</v>
      </c>
      <c r="C19" s="55">
        <v>0.0</v>
      </c>
      <c r="D19" s="55">
        <v>0.0</v>
      </c>
      <c r="E19" s="55">
        <v>2600000.0</v>
      </c>
      <c r="F19" s="55">
        <v>380000.0</v>
      </c>
      <c r="G19" s="55">
        <v>1400000.0</v>
      </c>
      <c r="H19" s="56">
        <v>1.6225694444444445</v>
      </c>
      <c r="I19" s="57">
        <f t="shared" si="2"/>
        <v>4051</v>
      </c>
      <c r="J19" s="57">
        <v>533.0</v>
      </c>
      <c r="K19" s="55">
        <v>2306.0</v>
      </c>
      <c r="L19" s="55">
        <f t="shared" si="1"/>
        <v>618</v>
      </c>
    </row>
    <row r="20" ht="15.75" customHeight="1">
      <c r="A20" s="50">
        <v>18.0</v>
      </c>
      <c r="B20" s="51">
        <v>0.0</v>
      </c>
      <c r="C20" s="51">
        <v>0.0</v>
      </c>
      <c r="D20" s="51">
        <v>0.0</v>
      </c>
      <c r="E20" s="51">
        <v>4400000.0</v>
      </c>
      <c r="F20" s="51">
        <v>640000.0</v>
      </c>
      <c r="G20" s="51">
        <v>2200000.0</v>
      </c>
      <c r="H20" s="52">
        <v>2.2715277777777776</v>
      </c>
      <c r="I20" s="53">
        <f t="shared" si="2"/>
        <v>5484</v>
      </c>
      <c r="J20" s="53">
        <v>607.0</v>
      </c>
      <c r="K20" s="51">
        <v>3166.0</v>
      </c>
      <c r="L20" s="51">
        <f t="shared" si="1"/>
        <v>860</v>
      </c>
    </row>
    <row r="21" ht="15.75" customHeight="1">
      <c r="A21" s="54">
        <v>19.0</v>
      </c>
      <c r="B21" s="55">
        <v>0.0</v>
      </c>
      <c r="C21" s="55">
        <v>0.0</v>
      </c>
      <c r="D21" s="55">
        <v>0.0</v>
      </c>
      <c r="E21" s="55">
        <v>7400000.0</v>
      </c>
      <c r="F21" s="55">
        <v>1200000.0</v>
      </c>
      <c r="G21" s="55">
        <v>3800000.0</v>
      </c>
      <c r="H21" s="56">
        <v>3.1800925925925925</v>
      </c>
      <c r="I21" s="57">
        <f t="shared" si="2"/>
        <v>7422</v>
      </c>
      <c r="J21" s="57">
        <v>686.0</v>
      </c>
      <c r="K21" s="55">
        <v>4378.0</v>
      </c>
      <c r="L21" s="55">
        <f t="shared" si="1"/>
        <v>1212</v>
      </c>
    </row>
    <row r="22" ht="15.75" customHeight="1">
      <c r="A22" s="50">
        <v>20.0</v>
      </c>
      <c r="B22" s="51">
        <v>0.0</v>
      </c>
      <c r="C22" s="51">
        <v>0.0</v>
      </c>
      <c r="D22" s="51">
        <v>0.0</v>
      </c>
      <c r="E22" s="51">
        <v>1.4E7</v>
      </c>
      <c r="F22" s="51">
        <v>1800000.0</v>
      </c>
      <c r="G22" s="51">
        <v>6600000.0</v>
      </c>
      <c r="H22" s="52">
        <v>4.134143518518519</v>
      </c>
      <c r="I22" s="53">
        <f t="shared" si="2"/>
        <v>9399</v>
      </c>
      <c r="J22" s="53">
        <v>771.0</v>
      </c>
      <c r="K22" s="51">
        <v>6204.0</v>
      </c>
      <c r="L22" s="51">
        <f t="shared" si="1"/>
        <v>1826</v>
      </c>
    </row>
    <row r="23" ht="15.75" customHeight="1">
      <c r="A23" s="54">
        <v>21.0</v>
      </c>
      <c r="B23" s="55">
        <v>0.0</v>
      </c>
      <c r="C23" s="55">
        <v>0.0</v>
      </c>
      <c r="D23" s="55">
        <v>0.0</v>
      </c>
      <c r="E23" s="55">
        <v>2.2E7</v>
      </c>
      <c r="F23" s="55">
        <v>3200000.0</v>
      </c>
      <c r="G23" s="55">
        <v>8400000.0</v>
      </c>
      <c r="H23" s="56">
        <v>5.374421296296297</v>
      </c>
      <c r="I23" s="57">
        <f t="shared" si="2"/>
        <v>11902</v>
      </c>
      <c r="J23" s="57">
        <v>862.0</v>
      </c>
      <c r="K23" s="55">
        <v>8468.0</v>
      </c>
      <c r="L23" s="55">
        <f t="shared" si="1"/>
        <v>2264</v>
      </c>
    </row>
    <row r="24" ht="15.75" customHeight="1">
      <c r="A24" s="50">
        <v>22.0</v>
      </c>
      <c r="B24" s="51">
        <v>0.0</v>
      </c>
      <c r="C24" s="51">
        <v>0.0</v>
      </c>
      <c r="D24" s="51">
        <v>0.0</v>
      </c>
      <c r="E24" s="51">
        <v>3.0E7</v>
      </c>
      <c r="F24" s="51">
        <v>4600000.0</v>
      </c>
      <c r="G24" s="51">
        <v>1.0E7</v>
      </c>
      <c r="H24" s="52">
        <v>6.986689814814815</v>
      </c>
      <c r="I24" s="53">
        <f t="shared" si="2"/>
        <v>15071</v>
      </c>
      <c r="J24" s="53">
        <v>959.0</v>
      </c>
      <c r="K24" s="51">
        <v>11398.0</v>
      </c>
      <c r="L24" s="51">
        <f t="shared" si="1"/>
        <v>2930</v>
      </c>
    </row>
    <row r="25" ht="15.75" customHeight="1">
      <c r="A25" s="54">
        <v>23.0</v>
      </c>
      <c r="B25" s="55">
        <v>0.0</v>
      </c>
      <c r="C25" s="55">
        <v>0.0</v>
      </c>
      <c r="D25" s="55">
        <v>0.0</v>
      </c>
      <c r="E25" s="55">
        <v>4.2E7</v>
      </c>
      <c r="F25" s="55">
        <v>6200000.0</v>
      </c>
      <c r="G25" s="55">
        <v>1.2E7</v>
      </c>
      <c r="H25" s="56">
        <v>9.78136574074074</v>
      </c>
      <c r="I25" s="57">
        <f t="shared" si="2"/>
        <v>20400</v>
      </c>
      <c r="J25" s="57">
        <v>1062.0</v>
      </c>
      <c r="K25" s="55">
        <v>14979.0</v>
      </c>
      <c r="L25" s="55">
        <f t="shared" si="1"/>
        <v>3581</v>
      </c>
    </row>
    <row r="26" ht="15.75" customHeight="1">
      <c r="A26" s="50">
        <v>24.0</v>
      </c>
      <c r="B26" s="51">
        <v>0.0</v>
      </c>
      <c r="C26" s="51">
        <v>0.0</v>
      </c>
      <c r="D26" s="51">
        <v>0.0</v>
      </c>
      <c r="E26" s="51">
        <v>5.4E7</v>
      </c>
      <c r="F26" s="51">
        <v>8000000.0</v>
      </c>
      <c r="G26" s="51">
        <v>1.6E7</v>
      </c>
      <c r="H26" s="52">
        <v>13.311342592592593</v>
      </c>
      <c r="I26" s="53">
        <f t="shared" si="2"/>
        <v>26918</v>
      </c>
      <c r="J26" s="53">
        <v>1171.0</v>
      </c>
      <c r="K26" s="51">
        <v>20514.0</v>
      </c>
      <c r="L26" s="51">
        <f t="shared" si="1"/>
        <v>5535</v>
      </c>
    </row>
    <row r="27" ht="15.75" customHeight="1">
      <c r="A27" s="41">
        <v>25.0</v>
      </c>
      <c r="B27" s="42">
        <v>0.0</v>
      </c>
      <c r="C27" s="42">
        <v>0.0</v>
      </c>
      <c r="D27" s="42">
        <v>0.0</v>
      </c>
      <c r="E27" s="42">
        <v>6.4E7</v>
      </c>
      <c r="F27" s="42">
        <v>9600000.0</v>
      </c>
      <c r="G27" s="42">
        <v>1.8E7</v>
      </c>
      <c r="H27" s="46">
        <v>19.171296296296298</v>
      </c>
      <c r="I27" s="44">
        <f t="shared" si="2"/>
        <v>37378</v>
      </c>
      <c r="J27" s="44">
        <v>1286.0</v>
      </c>
      <c r="K27" s="42">
        <v>27549.0</v>
      </c>
      <c r="L27" s="42">
        <f t="shared" si="1"/>
        <v>7035</v>
      </c>
    </row>
    <row r="28" ht="15.75" customHeight="1">
      <c r="A28" s="27" t="s">
        <v>65</v>
      </c>
      <c r="B28" s="58">
        <f t="shared" ref="B28:J28" si="3">SUM(B2:B27)</f>
        <v>0</v>
      </c>
      <c r="C28" s="58">
        <f t="shared" si="3"/>
        <v>0</v>
      </c>
      <c r="D28" s="58">
        <f t="shared" si="3"/>
        <v>0</v>
      </c>
      <c r="E28" s="58">
        <f t="shared" si="3"/>
        <v>243825320</v>
      </c>
      <c r="F28" s="58">
        <f t="shared" si="3"/>
        <v>36149370</v>
      </c>
      <c r="G28" s="58">
        <f t="shared" si="3"/>
        <v>81006800</v>
      </c>
      <c r="H28" s="59">
        <f t="shared" si="3"/>
        <v>70.12025463</v>
      </c>
      <c r="I28" s="58">
        <f t="shared" si="3"/>
        <v>150113</v>
      </c>
      <c r="J28" s="58">
        <f t="shared" si="3"/>
        <v>10397</v>
      </c>
      <c r="K28" s="27"/>
      <c r="L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11.38"/>
    <col customWidth="1" hidden="1" min="3" max="4" width="11.38"/>
    <col customWidth="1" min="5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277</v>
      </c>
      <c r="I1" s="2" t="s">
        <v>278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43000.0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190000.0</v>
      </c>
      <c r="C3" s="55">
        <v>0.0</v>
      </c>
      <c r="D3" s="55">
        <v>0.0</v>
      </c>
      <c r="E3" s="55">
        <v>130000.0</v>
      </c>
      <c r="F3" s="55">
        <v>0.0</v>
      </c>
      <c r="G3" s="55">
        <v>48000.0</v>
      </c>
      <c r="H3" s="56">
        <v>0.0</v>
      </c>
      <c r="I3" s="57">
        <v>0.0</v>
      </c>
      <c r="J3" s="57">
        <v>34.0</v>
      </c>
      <c r="K3" s="57">
        <f t="shared" ref="K3:K27" si="1">J3-J2</f>
        <v>34</v>
      </c>
    </row>
    <row r="4" ht="15.75" customHeight="1">
      <c r="A4" s="50">
        <v>2.0</v>
      </c>
      <c r="B4" s="51">
        <v>310000.0</v>
      </c>
      <c r="C4" s="51">
        <v>0.0</v>
      </c>
      <c r="D4" s="51">
        <v>0.0</v>
      </c>
      <c r="E4" s="51">
        <v>210000.0</v>
      </c>
      <c r="F4" s="51">
        <v>0.0</v>
      </c>
      <c r="G4" s="51">
        <v>78000.0</v>
      </c>
      <c r="H4" s="52">
        <v>0.14606481481481481</v>
      </c>
      <c r="I4" s="53">
        <f t="shared" ref="I4:I27" si="2">ROUNDUP(2620.519149007*H4^(-0.1001302038)*H4,0)</f>
        <v>465</v>
      </c>
      <c r="J4" s="53">
        <v>36.0</v>
      </c>
      <c r="K4" s="53">
        <f t="shared" si="1"/>
        <v>2</v>
      </c>
    </row>
    <row r="5" ht="15.75" customHeight="1">
      <c r="A5" s="54">
        <v>3.0</v>
      </c>
      <c r="B5" s="55">
        <v>350000.0</v>
      </c>
      <c r="C5" s="55">
        <v>0.0</v>
      </c>
      <c r="D5" s="55">
        <v>0.0</v>
      </c>
      <c r="E5" s="55">
        <v>230000.0</v>
      </c>
      <c r="F5" s="55">
        <v>0.0</v>
      </c>
      <c r="G5" s="55">
        <v>87000.0</v>
      </c>
      <c r="H5" s="56">
        <v>0.21217592592592593</v>
      </c>
      <c r="I5" s="57">
        <f t="shared" si="2"/>
        <v>650</v>
      </c>
      <c r="J5" s="57">
        <v>40.0</v>
      </c>
      <c r="K5" s="57">
        <f t="shared" si="1"/>
        <v>4</v>
      </c>
    </row>
    <row r="6" ht="15.75" customHeight="1">
      <c r="A6" s="50">
        <v>4.0</v>
      </c>
      <c r="B6" s="51">
        <v>410000.0</v>
      </c>
      <c r="C6" s="51">
        <v>0.0</v>
      </c>
      <c r="D6" s="51">
        <v>0.0</v>
      </c>
      <c r="E6" s="51">
        <v>270000.0</v>
      </c>
      <c r="F6" s="51">
        <v>0.0</v>
      </c>
      <c r="G6" s="51">
        <v>100000.0</v>
      </c>
      <c r="H6" s="52">
        <v>0.21979166666666666</v>
      </c>
      <c r="I6" s="53">
        <f t="shared" si="2"/>
        <v>671</v>
      </c>
      <c r="J6" s="53">
        <v>45.0</v>
      </c>
      <c r="K6" s="53">
        <f t="shared" si="1"/>
        <v>5</v>
      </c>
    </row>
    <row r="7" ht="15.75" customHeight="1">
      <c r="A7" s="54">
        <v>5.0</v>
      </c>
      <c r="B7" s="55">
        <v>470000.0</v>
      </c>
      <c r="C7" s="55">
        <v>0.0</v>
      </c>
      <c r="D7" s="55">
        <v>0.0</v>
      </c>
      <c r="E7" s="55">
        <v>310000.0</v>
      </c>
      <c r="F7" s="55">
        <v>0.0</v>
      </c>
      <c r="G7" s="55">
        <v>120000.0</v>
      </c>
      <c r="H7" s="56">
        <v>0.2570601851851852</v>
      </c>
      <c r="I7" s="57">
        <f t="shared" si="2"/>
        <v>772</v>
      </c>
      <c r="J7" s="57">
        <v>53.0</v>
      </c>
      <c r="K7" s="57">
        <f t="shared" si="1"/>
        <v>8</v>
      </c>
    </row>
    <row r="8" ht="15.75" customHeight="1">
      <c r="A8" s="50">
        <v>6.0</v>
      </c>
      <c r="B8" s="51">
        <v>520000.0</v>
      </c>
      <c r="C8" s="51">
        <v>0.0</v>
      </c>
      <c r="D8" s="51">
        <v>0.0</v>
      </c>
      <c r="E8" s="51">
        <v>340000.0</v>
      </c>
      <c r="F8" s="51">
        <v>0.0</v>
      </c>
      <c r="G8" s="51">
        <v>130000.0</v>
      </c>
      <c r="H8" s="52">
        <v>0.2784375</v>
      </c>
      <c r="I8" s="53">
        <f t="shared" si="2"/>
        <v>830</v>
      </c>
      <c r="J8" s="53">
        <v>65.0</v>
      </c>
      <c r="K8" s="53">
        <f t="shared" si="1"/>
        <v>12</v>
      </c>
    </row>
    <row r="9" ht="15.75" customHeight="1">
      <c r="A9" s="54">
        <v>7.0</v>
      </c>
      <c r="B9" s="55">
        <v>800000.0</v>
      </c>
      <c r="C9" s="55">
        <v>0.0</v>
      </c>
      <c r="D9" s="55">
        <v>0.0</v>
      </c>
      <c r="E9" s="55">
        <v>540000.0</v>
      </c>
      <c r="F9" s="55">
        <v>0.0</v>
      </c>
      <c r="G9" s="55">
        <v>200000.0</v>
      </c>
      <c r="H9" s="56">
        <v>0.3017708333333333</v>
      </c>
      <c r="I9" s="57">
        <f t="shared" si="2"/>
        <v>892</v>
      </c>
      <c r="J9" s="57">
        <v>80.0</v>
      </c>
      <c r="K9" s="57">
        <f t="shared" si="1"/>
        <v>15</v>
      </c>
    </row>
    <row r="10" ht="15.75" customHeight="1">
      <c r="A10" s="50">
        <v>8.0</v>
      </c>
      <c r="B10" s="51">
        <v>2000000.0</v>
      </c>
      <c r="C10" s="51">
        <v>0.0</v>
      </c>
      <c r="D10" s="51">
        <v>0.0</v>
      </c>
      <c r="E10" s="51">
        <v>1300000.0</v>
      </c>
      <c r="F10" s="51">
        <v>0.0</v>
      </c>
      <c r="G10" s="51">
        <v>500000.0</v>
      </c>
      <c r="H10" s="52">
        <v>0.38645833333333335</v>
      </c>
      <c r="I10" s="53">
        <f t="shared" si="2"/>
        <v>1114</v>
      </c>
      <c r="J10" s="53">
        <v>106.0</v>
      </c>
      <c r="K10" s="53">
        <f t="shared" si="1"/>
        <v>26</v>
      </c>
    </row>
    <row r="11" ht="15.75" customHeight="1">
      <c r="A11" s="54">
        <v>9.0</v>
      </c>
      <c r="B11" s="55">
        <v>2600000.0</v>
      </c>
      <c r="C11" s="55">
        <v>0.0</v>
      </c>
      <c r="D11" s="55">
        <v>0.0</v>
      </c>
      <c r="E11" s="55">
        <v>1700000.0</v>
      </c>
      <c r="F11" s="55">
        <v>0.0</v>
      </c>
      <c r="G11" s="55">
        <v>650000.0</v>
      </c>
      <c r="H11" s="56">
        <v>0.4951388888888889</v>
      </c>
      <c r="I11" s="57">
        <f t="shared" si="2"/>
        <v>1393</v>
      </c>
      <c r="J11" s="57">
        <v>319.0</v>
      </c>
      <c r="K11" s="57">
        <f t="shared" si="1"/>
        <v>213</v>
      </c>
    </row>
    <row r="12" ht="15.75" customHeight="1">
      <c r="A12" s="50">
        <v>10.0</v>
      </c>
      <c r="B12" s="51">
        <v>3400000.0</v>
      </c>
      <c r="C12" s="51">
        <v>0.0</v>
      </c>
      <c r="D12" s="51">
        <v>0.0</v>
      </c>
      <c r="E12" s="51">
        <v>2300000.0</v>
      </c>
      <c r="F12" s="51">
        <v>0.0</v>
      </c>
      <c r="G12" s="51">
        <v>850000.0</v>
      </c>
      <c r="H12" s="52">
        <v>0.6579976851851852</v>
      </c>
      <c r="I12" s="53">
        <f t="shared" si="2"/>
        <v>1799</v>
      </c>
      <c r="J12" s="53">
        <v>593.0</v>
      </c>
      <c r="K12" s="53">
        <f t="shared" si="1"/>
        <v>274</v>
      </c>
    </row>
    <row r="13" ht="15.75" customHeight="1">
      <c r="A13" s="54">
        <v>11.0</v>
      </c>
      <c r="B13" s="55">
        <v>4300000.0</v>
      </c>
      <c r="C13" s="55">
        <v>0.0</v>
      </c>
      <c r="D13" s="55">
        <v>0.0</v>
      </c>
      <c r="E13" s="55">
        <v>2900000.0</v>
      </c>
      <c r="F13" s="55">
        <v>0.0</v>
      </c>
      <c r="G13" s="55">
        <v>1100000.0</v>
      </c>
      <c r="H13" s="62">
        <v>0.8430555555555556</v>
      </c>
      <c r="I13" s="57">
        <f t="shared" si="2"/>
        <v>2248</v>
      </c>
      <c r="J13" s="57">
        <v>961.0</v>
      </c>
      <c r="K13" s="57">
        <f t="shared" si="1"/>
        <v>368</v>
      </c>
    </row>
    <row r="14" ht="15.75" customHeight="1">
      <c r="A14" s="50">
        <v>12.0</v>
      </c>
      <c r="B14" s="51">
        <v>5600000.0</v>
      </c>
      <c r="C14" s="51">
        <v>0.0</v>
      </c>
      <c r="D14" s="51">
        <v>0.0</v>
      </c>
      <c r="E14" s="51">
        <v>3800000.0</v>
      </c>
      <c r="F14" s="51">
        <v>0.0</v>
      </c>
      <c r="G14" s="51">
        <v>1400000.0</v>
      </c>
      <c r="H14" s="52">
        <v>1.08125</v>
      </c>
      <c r="I14" s="53">
        <f t="shared" si="2"/>
        <v>2812</v>
      </c>
      <c r="J14" s="53">
        <v>1448.0</v>
      </c>
      <c r="K14" s="53">
        <f t="shared" si="1"/>
        <v>487</v>
      </c>
    </row>
    <row r="15" ht="15.75" customHeight="1">
      <c r="A15" s="54">
        <v>13.0</v>
      </c>
      <c r="B15" s="55">
        <v>7200000.0</v>
      </c>
      <c r="C15" s="55">
        <v>0.0</v>
      </c>
      <c r="D15" s="55">
        <v>0.0</v>
      </c>
      <c r="E15" s="55">
        <v>4800000.0</v>
      </c>
      <c r="F15" s="55">
        <v>0.0</v>
      </c>
      <c r="G15" s="55">
        <v>1800000.0</v>
      </c>
      <c r="H15" s="56">
        <v>1.3862962962962964</v>
      </c>
      <c r="I15" s="57">
        <f t="shared" si="2"/>
        <v>3516</v>
      </c>
      <c r="J15" s="57">
        <v>2091.0</v>
      </c>
      <c r="K15" s="57">
        <f t="shared" si="1"/>
        <v>643</v>
      </c>
    </row>
    <row r="16" ht="15.75" customHeight="1">
      <c r="A16" s="50">
        <v>14.0</v>
      </c>
      <c r="B16" s="51">
        <v>9400000.0</v>
      </c>
      <c r="C16" s="51">
        <v>0.0</v>
      </c>
      <c r="D16" s="51">
        <v>0.0</v>
      </c>
      <c r="E16" s="51">
        <v>6300000.0</v>
      </c>
      <c r="F16" s="51">
        <v>0.0</v>
      </c>
      <c r="G16" s="51">
        <v>2300000.0</v>
      </c>
      <c r="H16" s="52">
        <v>1.646064814814815</v>
      </c>
      <c r="I16" s="53">
        <f t="shared" si="2"/>
        <v>4104</v>
      </c>
      <c r="J16" s="53">
        <v>2919.0</v>
      </c>
      <c r="K16" s="53">
        <f t="shared" si="1"/>
        <v>828</v>
      </c>
    </row>
    <row r="17" ht="15.75" customHeight="1">
      <c r="A17" s="54">
        <v>15.0</v>
      </c>
      <c r="B17" s="55">
        <v>1.17E7</v>
      </c>
      <c r="C17" s="55">
        <v>0.0</v>
      </c>
      <c r="D17" s="55">
        <v>0.0</v>
      </c>
      <c r="E17" s="55">
        <v>7800000.0</v>
      </c>
      <c r="F17" s="55">
        <v>0.0</v>
      </c>
      <c r="G17" s="55">
        <v>2900000.0</v>
      </c>
      <c r="H17" s="56">
        <v>2.3413194444444443</v>
      </c>
      <c r="I17" s="57">
        <f t="shared" si="2"/>
        <v>5635</v>
      </c>
      <c r="J17" s="57">
        <v>3996.0</v>
      </c>
      <c r="K17" s="57">
        <f t="shared" si="1"/>
        <v>1077</v>
      </c>
    </row>
    <row r="18" ht="15.75" customHeight="1">
      <c r="A18" s="50">
        <v>16.0</v>
      </c>
      <c r="B18" s="51">
        <v>1.52E7</v>
      </c>
      <c r="C18" s="51">
        <v>0.0</v>
      </c>
      <c r="D18" s="51">
        <v>0.0</v>
      </c>
      <c r="E18" s="51">
        <v>1.02E7</v>
      </c>
      <c r="F18" s="51">
        <v>0.0</v>
      </c>
      <c r="G18" s="51">
        <v>3800000.0</v>
      </c>
      <c r="H18" s="52">
        <v>2.9113425925925926</v>
      </c>
      <c r="I18" s="53">
        <f t="shared" si="2"/>
        <v>6856</v>
      </c>
      <c r="J18" s="53">
        <v>5384.0</v>
      </c>
      <c r="K18" s="53">
        <f t="shared" si="1"/>
        <v>1388</v>
      </c>
    </row>
    <row r="19" ht="15.75" customHeight="1">
      <c r="A19" s="54">
        <v>17.0</v>
      </c>
      <c r="B19" s="55">
        <v>1.88E7</v>
      </c>
      <c r="C19" s="55">
        <v>0.0</v>
      </c>
      <c r="D19" s="55">
        <v>0.0</v>
      </c>
      <c r="E19" s="55">
        <v>1.26E7</v>
      </c>
      <c r="F19" s="55">
        <v>0.0</v>
      </c>
      <c r="G19" s="55">
        <v>4700000.0</v>
      </c>
      <c r="H19" s="56">
        <v>3.3921875</v>
      </c>
      <c r="I19" s="57">
        <f t="shared" si="2"/>
        <v>7866</v>
      </c>
      <c r="J19" s="57">
        <v>7084.0</v>
      </c>
      <c r="K19" s="57">
        <f t="shared" si="1"/>
        <v>1700</v>
      </c>
    </row>
    <row r="20" ht="15.75" customHeight="1">
      <c r="A20" s="50">
        <v>18.0</v>
      </c>
      <c r="B20" s="51">
        <v>2.23E7</v>
      </c>
      <c r="C20" s="51">
        <v>0.0</v>
      </c>
      <c r="D20" s="51">
        <v>0.0</v>
      </c>
      <c r="E20" s="51">
        <v>1.49E7</v>
      </c>
      <c r="F20" s="51">
        <v>0.0</v>
      </c>
      <c r="G20" s="51">
        <v>5600000.0</v>
      </c>
      <c r="H20" s="52">
        <v>3.8811921296296297</v>
      </c>
      <c r="I20" s="53">
        <f t="shared" si="2"/>
        <v>8880</v>
      </c>
      <c r="J20" s="53">
        <v>9162.0</v>
      </c>
      <c r="K20" s="53">
        <f t="shared" si="1"/>
        <v>2078</v>
      </c>
    </row>
    <row r="21" ht="15.75" customHeight="1">
      <c r="A21" s="54">
        <v>19.0</v>
      </c>
      <c r="B21" s="55">
        <v>2.64E7</v>
      </c>
      <c r="C21" s="55">
        <v>0.0</v>
      </c>
      <c r="D21" s="55">
        <v>0.0</v>
      </c>
      <c r="E21" s="55">
        <v>1.76E7</v>
      </c>
      <c r="F21" s="55">
        <v>0.0</v>
      </c>
      <c r="G21" s="55">
        <v>6600000.0</v>
      </c>
      <c r="H21" s="56">
        <v>4.3679398148148145</v>
      </c>
      <c r="I21" s="57">
        <f t="shared" si="2"/>
        <v>9876</v>
      </c>
      <c r="J21" s="57">
        <v>11403.0</v>
      </c>
      <c r="K21" s="57">
        <f t="shared" si="1"/>
        <v>2241</v>
      </c>
    </row>
    <row r="22" ht="15.75" customHeight="1">
      <c r="A22" s="50">
        <v>20.0</v>
      </c>
      <c r="B22" s="51">
        <v>2.88E7</v>
      </c>
      <c r="C22" s="51">
        <v>0.0</v>
      </c>
      <c r="D22" s="51">
        <v>0.0</v>
      </c>
      <c r="E22" s="51">
        <v>1.92E7</v>
      </c>
      <c r="F22" s="51">
        <v>0.0</v>
      </c>
      <c r="G22" s="51">
        <v>7200000.0</v>
      </c>
      <c r="H22" s="52">
        <v>4.744861111111111</v>
      </c>
      <c r="I22" s="53">
        <f t="shared" si="2"/>
        <v>10639</v>
      </c>
      <c r="J22" s="53">
        <v>13808.0</v>
      </c>
      <c r="K22" s="53">
        <f t="shared" si="1"/>
        <v>2405</v>
      </c>
    </row>
    <row r="23" ht="15.75" customHeight="1">
      <c r="A23" s="54">
        <v>21.0</v>
      </c>
      <c r="B23" s="55">
        <v>3.17E7</v>
      </c>
      <c r="C23" s="55">
        <v>0.0</v>
      </c>
      <c r="D23" s="55">
        <v>0.0</v>
      </c>
      <c r="E23" s="55">
        <v>2.11E7</v>
      </c>
      <c r="F23" s="55">
        <v>0.0</v>
      </c>
      <c r="G23" s="55">
        <v>7900000.0</v>
      </c>
      <c r="H23" s="56">
        <v>5.099826388888889</v>
      </c>
      <c r="I23" s="57">
        <f t="shared" si="2"/>
        <v>11353</v>
      </c>
      <c r="J23" s="57">
        <v>16398.0</v>
      </c>
      <c r="K23" s="57">
        <f t="shared" si="1"/>
        <v>2590</v>
      </c>
    </row>
    <row r="24" ht="15.75" customHeight="1">
      <c r="A24" s="50">
        <v>22.0</v>
      </c>
      <c r="B24" s="51">
        <v>3.41E7</v>
      </c>
      <c r="C24" s="51">
        <v>0.0</v>
      </c>
      <c r="D24" s="51">
        <v>0.0</v>
      </c>
      <c r="E24" s="51">
        <v>2.27E7</v>
      </c>
      <c r="F24" s="51">
        <v>0.0</v>
      </c>
      <c r="G24" s="51">
        <v>8500000.0</v>
      </c>
      <c r="H24" s="52">
        <v>5.334953703703704</v>
      </c>
      <c r="I24" s="53">
        <f t="shared" si="2"/>
        <v>11823</v>
      </c>
      <c r="J24" s="53">
        <v>19262.0</v>
      </c>
      <c r="K24" s="53">
        <f t="shared" si="1"/>
        <v>2864</v>
      </c>
    </row>
    <row r="25" ht="15.75" customHeight="1">
      <c r="A25" s="54">
        <v>23.0</v>
      </c>
      <c r="B25" s="55">
        <v>3.72E7</v>
      </c>
      <c r="C25" s="55">
        <v>0.0</v>
      </c>
      <c r="D25" s="55">
        <v>0.0</v>
      </c>
      <c r="E25" s="55">
        <v>2.48E7</v>
      </c>
      <c r="F25" s="55">
        <v>0.0</v>
      </c>
      <c r="G25" s="55">
        <v>9300000.0</v>
      </c>
      <c r="H25" s="56">
        <v>5.638425925925926</v>
      </c>
      <c r="I25" s="57">
        <f t="shared" si="2"/>
        <v>12427</v>
      </c>
      <c r="J25" s="57">
        <v>22405.0</v>
      </c>
      <c r="K25" s="57">
        <f t="shared" si="1"/>
        <v>3143</v>
      </c>
    </row>
    <row r="26" ht="15.75" customHeight="1">
      <c r="A26" s="50">
        <v>24.0</v>
      </c>
      <c r="B26" s="51">
        <v>4.08E7</v>
      </c>
      <c r="C26" s="51">
        <v>0.0</v>
      </c>
      <c r="D26" s="51">
        <v>0.0</v>
      </c>
      <c r="E26" s="51">
        <v>2.72E7</v>
      </c>
      <c r="F26" s="51">
        <v>0.0</v>
      </c>
      <c r="G26" s="51">
        <v>1.02E7</v>
      </c>
      <c r="H26" s="52">
        <v>5.753587962962963</v>
      </c>
      <c r="I26" s="53">
        <f t="shared" si="2"/>
        <v>12655</v>
      </c>
      <c r="J26" s="53">
        <v>25605.0</v>
      </c>
      <c r="K26" s="53">
        <f t="shared" si="1"/>
        <v>3200</v>
      </c>
    </row>
    <row r="27" ht="15.75" customHeight="1">
      <c r="A27" s="54">
        <v>25.0</v>
      </c>
      <c r="B27" s="55">
        <v>4.6E7</v>
      </c>
      <c r="C27" s="55">
        <v>0.0</v>
      </c>
      <c r="D27" s="55">
        <v>0.0</v>
      </c>
      <c r="E27" s="55">
        <v>3.07E7</v>
      </c>
      <c r="F27" s="55">
        <v>0.0</v>
      </c>
      <c r="G27" s="55">
        <v>1.15E7</v>
      </c>
      <c r="H27" s="56">
        <v>5.909027777777778</v>
      </c>
      <c r="I27" s="57">
        <f t="shared" si="2"/>
        <v>12962</v>
      </c>
      <c r="J27" s="57">
        <v>28863.0</v>
      </c>
      <c r="K27" s="57">
        <f t="shared" si="1"/>
        <v>3258</v>
      </c>
    </row>
    <row r="28" ht="15.75" customHeight="1">
      <c r="A28" s="27" t="s">
        <v>65</v>
      </c>
      <c r="B28" s="58">
        <f t="shared" ref="B28:I28" si="3">SUM(B2:B27)</f>
        <v>350550000</v>
      </c>
      <c r="C28" s="70">
        <f t="shared" si="3"/>
        <v>0</v>
      </c>
      <c r="D28" s="70">
        <f t="shared" si="3"/>
        <v>0</v>
      </c>
      <c r="E28" s="70">
        <f t="shared" si="3"/>
        <v>233930000</v>
      </c>
      <c r="F28" s="70">
        <f t="shared" si="3"/>
        <v>0</v>
      </c>
      <c r="G28" s="58">
        <f t="shared" si="3"/>
        <v>87606000</v>
      </c>
      <c r="H28" s="59">
        <f t="shared" si="3"/>
        <v>57.28622685</v>
      </c>
      <c r="I28" s="58">
        <f t="shared" si="3"/>
        <v>132238</v>
      </c>
      <c r="J28" s="27"/>
      <c r="K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2" width="12.63"/>
    <col customWidth="1" min="3" max="3" width="11.38"/>
    <col customWidth="1" hidden="1" min="4" max="4" width="11.38"/>
    <col customWidth="1" min="5" max="5" width="11.38"/>
    <col customWidth="1" hidden="1" min="6" max="6" width="11.38"/>
    <col customWidth="1" min="7" max="12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279</v>
      </c>
      <c r="I1" s="2" t="s">
        <v>280</v>
      </c>
      <c r="J1" s="3" t="s">
        <v>281</v>
      </c>
      <c r="K1" s="1" t="s">
        <v>13</v>
      </c>
      <c r="L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42000.0</v>
      </c>
      <c r="H2" s="52">
        <v>0.0</v>
      </c>
      <c r="I2" s="53">
        <v>0.0</v>
      </c>
      <c r="J2" s="51">
        <v>0.0</v>
      </c>
      <c r="K2" s="53">
        <v>0.0</v>
      </c>
      <c r="L2" s="53">
        <v>0.0</v>
      </c>
    </row>
    <row r="3" ht="15.75" customHeight="1">
      <c r="A3" s="54">
        <v>1.0</v>
      </c>
      <c r="B3" s="55">
        <v>0.0</v>
      </c>
      <c r="C3" s="55">
        <v>160000.0</v>
      </c>
      <c r="D3" s="55">
        <v>0.0</v>
      </c>
      <c r="E3" s="55">
        <v>120000.0</v>
      </c>
      <c r="F3" s="55">
        <v>0.0</v>
      </c>
      <c r="G3" s="55">
        <v>53000.0</v>
      </c>
      <c r="H3" s="56">
        <v>0.0</v>
      </c>
      <c r="I3" s="57">
        <v>0.0</v>
      </c>
      <c r="J3" s="55">
        <v>0.0</v>
      </c>
      <c r="K3" s="57">
        <v>51.0</v>
      </c>
      <c r="L3" s="57">
        <f t="shared" ref="L3:L27" si="1">K3-K2</f>
        <v>51</v>
      </c>
    </row>
    <row r="4" ht="15.75" customHeight="1">
      <c r="A4" s="50">
        <v>2.0</v>
      </c>
      <c r="B4" s="51">
        <v>0.0</v>
      </c>
      <c r="C4" s="51">
        <v>260000.0</v>
      </c>
      <c r="D4" s="51">
        <v>0.0</v>
      </c>
      <c r="E4" s="51">
        <v>190000.0</v>
      </c>
      <c r="F4" s="51">
        <v>0.0</v>
      </c>
      <c r="G4" s="51">
        <v>80000.0</v>
      </c>
      <c r="H4" s="52">
        <v>0.18112268518518518</v>
      </c>
      <c r="I4" s="53">
        <f t="shared" ref="I4:I27" si="2">ROUNDUP(2620.519149007*H4^(-0.1001302038)*H4,0)</f>
        <v>564</v>
      </c>
      <c r="J4" s="51">
        <v>200.0</v>
      </c>
      <c r="K4" s="53">
        <v>54.0</v>
      </c>
      <c r="L4" s="53">
        <f t="shared" si="1"/>
        <v>3</v>
      </c>
    </row>
    <row r="5" ht="15.75" customHeight="1">
      <c r="A5" s="54">
        <v>3.0</v>
      </c>
      <c r="B5" s="55">
        <v>0.0</v>
      </c>
      <c r="C5" s="55">
        <v>290000.0</v>
      </c>
      <c r="D5" s="55">
        <v>0.0</v>
      </c>
      <c r="E5" s="55">
        <v>210000.0</v>
      </c>
      <c r="F5" s="55">
        <v>0.0</v>
      </c>
      <c r="G5" s="55">
        <v>92000.0</v>
      </c>
      <c r="H5" s="56">
        <v>0.26814814814814814</v>
      </c>
      <c r="I5" s="57">
        <f t="shared" si="2"/>
        <v>802</v>
      </c>
      <c r="J5" s="55">
        <v>300.0</v>
      </c>
      <c r="K5" s="57">
        <v>59.0</v>
      </c>
      <c r="L5" s="57">
        <f t="shared" si="1"/>
        <v>5</v>
      </c>
    </row>
    <row r="6" ht="15.75" customHeight="1">
      <c r="A6" s="50">
        <v>4.0</v>
      </c>
      <c r="B6" s="51">
        <v>0.0</v>
      </c>
      <c r="C6" s="51">
        <v>340000.0</v>
      </c>
      <c r="D6" s="51">
        <v>0.0</v>
      </c>
      <c r="E6" s="51">
        <v>250000.0</v>
      </c>
      <c r="F6" s="51">
        <v>0.0</v>
      </c>
      <c r="G6" s="51">
        <v>110000.0</v>
      </c>
      <c r="H6" s="52">
        <v>0.28131944444444446</v>
      </c>
      <c r="I6" s="53">
        <f t="shared" si="2"/>
        <v>838</v>
      </c>
      <c r="J6" s="51">
        <v>450.0</v>
      </c>
      <c r="K6" s="53">
        <v>66.0</v>
      </c>
      <c r="L6" s="53">
        <f t="shared" si="1"/>
        <v>7</v>
      </c>
    </row>
    <row r="7" ht="15.75" customHeight="1">
      <c r="A7" s="54">
        <v>5.0</v>
      </c>
      <c r="B7" s="55">
        <v>0.0</v>
      </c>
      <c r="C7" s="55">
        <v>390000.0</v>
      </c>
      <c r="D7" s="55">
        <v>0.0</v>
      </c>
      <c r="E7" s="55">
        <v>290000.0</v>
      </c>
      <c r="F7" s="55">
        <v>0.0</v>
      </c>
      <c r="G7" s="55">
        <v>120000.0</v>
      </c>
      <c r="H7" s="56">
        <v>0.3341550925925926</v>
      </c>
      <c r="I7" s="57">
        <f t="shared" si="2"/>
        <v>978</v>
      </c>
      <c r="J7" s="55">
        <v>600.0</v>
      </c>
      <c r="K7" s="57">
        <v>77.0</v>
      </c>
      <c r="L7" s="57">
        <f t="shared" si="1"/>
        <v>11</v>
      </c>
    </row>
    <row r="8" ht="15.75" customHeight="1">
      <c r="A8" s="50">
        <v>6.0</v>
      </c>
      <c r="B8" s="51">
        <v>0.0</v>
      </c>
      <c r="C8" s="51">
        <v>430000.0</v>
      </c>
      <c r="D8" s="51">
        <v>0.0</v>
      </c>
      <c r="E8" s="51">
        <v>320000.0</v>
      </c>
      <c r="F8" s="51">
        <v>0.0</v>
      </c>
      <c r="G8" s="51">
        <v>140000.0</v>
      </c>
      <c r="H8" s="52">
        <v>0.3675347222222222</v>
      </c>
      <c r="I8" s="53">
        <f t="shared" si="2"/>
        <v>1065</v>
      </c>
      <c r="J8" s="51">
        <v>1100.0</v>
      </c>
      <c r="K8" s="53">
        <v>94.0</v>
      </c>
      <c r="L8" s="53">
        <f t="shared" si="1"/>
        <v>17</v>
      </c>
    </row>
    <row r="9" ht="15.75" customHeight="1">
      <c r="A9" s="54">
        <v>7.0</v>
      </c>
      <c r="B9" s="55">
        <v>0.0</v>
      </c>
      <c r="C9" s="55">
        <v>670000.0</v>
      </c>
      <c r="D9" s="55">
        <v>0.0</v>
      </c>
      <c r="E9" s="55">
        <v>940000.0</v>
      </c>
      <c r="F9" s="55">
        <v>0.0</v>
      </c>
      <c r="G9" s="55">
        <v>400000.0</v>
      </c>
      <c r="H9" s="56">
        <v>0.40436342592592595</v>
      </c>
      <c r="I9" s="57">
        <f t="shared" si="2"/>
        <v>1161</v>
      </c>
      <c r="J9" s="55">
        <v>1700.0</v>
      </c>
      <c r="K9" s="57">
        <v>115.0</v>
      </c>
      <c r="L9" s="57">
        <f t="shared" si="1"/>
        <v>21</v>
      </c>
    </row>
    <row r="10" ht="15.75" customHeight="1">
      <c r="A10" s="50">
        <v>8.0</v>
      </c>
      <c r="B10" s="51">
        <v>0.0</v>
      </c>
      <c r="C10" s="51">
        <v>1700000.0</v>
      </c>
      <c r="D10" s="51">
        <v>0.0</v>
      </c>
      <c r="E10" s="51">
        <v>1200000.0</v>
      </c>
      <c r="F10" s="51">
        <v>0.0</v>
      </c>
      <c r="G10" s="51">
        <v>520000.0</v>
      </c>
      <c r="H10" s="52">
        <v>0.5255787037037037</v>
      </c>
      <c r="I10" s="53">
        <f t="shared" si="2"/>
        <v>1469</v>
      </c>
      <c r="J10" s="51">
        <v>2600.0</v>
      </c>
      <c r="K10" s="53">
        <v>151.0</v>
      </c>
      <c r="L10" s="53">
        <f t="shared" si="1"/>
        <v>36</v>
      </c>
    </row>
    <row r="11" ht="15.75" customHeight="1">
      <c r="A11" s="54">
        <v>9.0</v>
      </c>
      <c r="B11" s="55">
        <v>0.0</v>
      </c>
      <c r="C11" s="55">
        <v>2200000.0</v>
      </c>
      <c r="D11" s="55">
        <v>0.0</v>
      </c>
      <c r="E11" s="55">
        <v>1700000.0</v>
      </c>
      <c r="F11" s="55">
        <v>0.0</v>
      </c>
      <c r="G11" s="55">
        <v>670000.0</v>
      </c>
      <c r="H11" s="56">
        <v>0.6833333333333333</v>
      </c>
      <c r="I11" s="57">
        <f t="shared" si="2"/>
        <v>1861</v>
      </c>
      <c r="J11" s="55">
        <v>3700.0</v>
      </c>
      <c r="K11" s="57">
        <v>453.0</v>
      </c>
      <c r="L11" s="57">
        <f t="shared" si="1"/>
        <v>302</v>
      </c>
    </row>
    <row r="12" ht="15.75" customHeight="1">
      <c r="A12" s="50">
        <v>10.0</v>
      </c>
      <c r="B12" s="51">
        <v>0.0</v>
      </c>
      <c r="C12" s="51">
        <v>2800000.0</v>
      </c>
      <c r="D12" s="51">
        <v>0.0</v>
      </c>
      <c r="E12" s="51">
        <v>2100000.0</v>
      </c>
      <c r="F12" s="51">
        <v>0.0</v>
      </c>
      <c r="G12" s="51">
        <v>880000.0</v>
      </c>
      <c r="H12" s="52">
        <v>0.921238425925926</v>
      </c>
      <c r="I12" s="53">
        <f t="shared" si="2"/>
        <v>2435</v>
      </c>
      <c r="J12" s="51">
        <v>5000.0</v>
      </c>
      <c r="K12" s="53">
        <v>836.0</v>
      </c>
      <c r="L12" s="53">
        <f t="shared" si="1"/>
        <v>383</v>
      </c>
    </row>
    <row r="13" ht="15.75" customHeight="1">
      <c r="A13" s="54">
        <v>11.0</v>
      </c>
      <c r="B13" s="55">
        <v>0.0</v>
      </c>
      <c r="C13" s="55">
        <v>3600000.0</v>
      </c>
      <c r="D13" s="55">
        <v>0.0</v>
      </c>
      <c r="E13" s="55">
        <v>2700000.0</v>
      </c>
      <c r="F13" s="55">
        <v>0.0</v>
      </c>
      <c r="G13" s="55">
        <v>1200000.0</v>
      </c>
      <c r="H13" s="62">
        <v>1.197511574074074</v>
      </c>
      <c r="I13" s="57">
        <f t="shared" si="2"/>
        <v>3082</v>
      </c>
      <c r="J13" s="55">
        <v>6400.0</v>
      </c>
      <c r="K13" s="57">
        <v>1345.0</v>
      </c>
      <c r="L13" s="57">
        <f t="shared" si="1"/>
        <v>509</v>
      </c>
    </row>
    <row r="14" ht="15.75" customHeight="1">
      <c r="A14" s="50">
        <v>12.0</v>
      </c>
      <c r="B14" s="51">
        <v>0.0</v>
      </c>
      <c r="C14" s="51">
        <v>4700000.0</v>
      </c>
      <c r="D14" s="51">
        <v>0.0</v>
      </c>
      <c r="E14" s="51">
        <v>3500000.0</v>
      </c>
      <c r="F14" s="51">
        <v>0.0</v>
      </c>
      <c r="G14" s="51">
        <v>1500000.0</v>
      </c>
      <c r="H14" s="52">
        <v>1.5569444444444445</v>
      </c>
      <c r="I14" s="53">
        <f t="shared" si="2"/>
        <v>3904</v>
      </c>
      <c r="J14" s="51">
        <v>7900.0</v>
      </c>
      <c r="K14" s="53">
        <v>2013.0</v>
      </c>
      <c r="L14" s="53">
        <f t="shared" si="1"/>
        <v>668</v>
      </c>
    </row>
    <row r="15" ht="15.75" customHeight="1">
      <c r="A15" s="54">
        <v>13.0</v>
      </c>
      <c r="B15" s="55">
        <v>0.0</v>
      </c>
      <c r="C15" s="55">
        <v>6000000.0</v>
      </c>
      <c r="D15" s="55">
        <v>0.0</v>
      </c>
      <c r="E15" s="55">
        <v>4400000.0</v>
      </c>
      <c r="F15" s="55">
        <v>0.0</v>
      </c>
      <c r="G15" s="55">
        <v>1900000.0</v>
      </c>
      <c r="H15" s="56">
        <v>2.0240162037037037</v>
      </c>
      <c r="I15" s="57">
        <f t="shared" si="2"/>
        <v>4943</v>
      </c>
      <c r="J15" s="55">
        <v>10000.0</v>
      </c>
      <c r="K15" s="57">
        <v>2886.0</v>
      </c>
      <c r="L15" s="57">
        <f t="shared" si="1"/>
        <v>873</v>
      </c>
    </row>
    <row r="16" ht="15.75" customHeight="1">
      <c r="A16" s="50">
        <v>14.0</v>
      </c>
      <c r="B16" s="51">
        <v>0.0</v>
      </c>
      <c r="C16" s="51">
        <v>7800000.0</v>
      </c>
      <c r="D16" s="51">
        <v>0.0</v>
      </c>
      <c r="E16" s="51">
        <v>5800000.0</v>
      </c>
      <c r="F16" s="51">
        <v>0.0</v>
      </c>
      <c r="G16" s="51">
        <v>2500000.0</v>
      </c>
      <c r="H16" s="52">
        <v>2.631076388888889</v>
      </c>
      <c r="I16" s="53">
        <f t="shared" si="2"/>
        <v>6259</v>
      </c>
      <c r="J16" s="51">
        <v>12700.0</v>
      </c>
      <c r="K16" s="53">
        <v>3999.0</v>
      </c>
      <c r="L16" s="53">
        <f t="shared" si="1"/>
        <v>1113</v>
      </c>
    </row>
    <row r="17" ht="15.75" customHeight="1">
      <c r="A17" s="54">
        <v>15.0</v>
      </c>
      <c r="B17" s="55">
        <v>0.0</v>
      </c>
      <c r="C17" s="55">
        <v>9800000.0</v>
      </c>
      <c r="D17" s="55">
        <v>0.0</v>
      </c>
      <c r="E17" s="55">
        <v>7300000.0</v>
      </c>
      <c r="F17" s="55">
        <v>0.0</v>
      </c>
      <c r="G17" s="55">
        <v>3200000.0</v>
      </c>
      <c r="H17" s="56">
        <v>3.5119560185185184</v>
      </c>
      <c r="I17" s="57">
        <f t="shared" si="2"/>
        <v>8116</v>
      </c>
      <c r="J17" s="55">
        <v>15800.0</v>
      </c>
      <c r="K17" s="57">
        <v>5435.0</v>
      </c>
      <c r="L17" s="57">
        <f t="shared" si="1"/>
        <v>1436</v>
      </c>
    </row>
    <row r="18" ht="15.75" customHeight="1">
      <c r="A18" s="50">
        <v>16.0</v>
      </c>
      <c r="B18" s="51">
        <v>0.0</v>
      </c>
      <c r="C18" s="51">
        <v>1.27E7</v>
      </c>
      <c r="D18" s="51">
        <v>0.0</v>
      </c>
      <c r="E18" s="51">
        <v>9400000.0</v>
      </c>
      <c r="F18" s="51">
        <v>0.0</v>
      </c>
      <c r="G18" s="51">
        <v>4100000.0</v>
      </c>
      <c r="H18" s="52">
        <v>4.425243055555556</v>
      </c>
      <c r="I18" s="53">
        <f t="shared" si="2"/>
        <v>9992</v>
      </c>
      <c r="J18" s="51">
        <v>19900.0</v>
      </c>
      <c r="K18" s="53">
        <v>7268.0</v>
      </c>
      <c r="L18" s="53">
        <f t="shared" si="1"/>
        <v>1833</v>
      </c>
    </row>
    <row r="19" ht="15.75" customHeight="1">
      <c r="A19" s="54">
        <v>17.0</v>
      </c>
      <c r="B19" s="55">
        <v>0.0</v>
      </c>
      <c r="C19" s="55">
        <v>1.57E7</v>
      </c>
      <c r="D19" s="55">
        <v>0.0</v>
      </c>
      <c r="E19" s="55">
        <v>1.16E7</v>
      </c>
      <c r="F19" s="55">
        <v>0.0</v>
      </c>
      <c r="G19" s="55">
        <v>5200000.0</v>
      </c>
      <c r="H19" s="56">
        <v>5.223969907407407</v>
      </c>
      <c r="I19" s="57">
        <f t="shared" si="2"/>
        <v>11601</v>
      </c>
      <c r="J19" s="55">
        <v>25000.0</v>
      </c>
      <c r="K19" s="57">
        <v>9493.0</v>
      </c>
      <c r="L19" s="57">
        <f t="shared" si="1"/>
        <v>2225</v>
      </c>
    </row>
    <row r="20" ht="15.75" customHeight="1">
      <c r="A20" s="50">
        <v>18.0</v>
      </c>
      <c r="B20" s="51">
        <v>0.0</v>
      </c>
      <c r="C20" s="51">
        <v>1.86E7</v>
      </c>
      <c r="D20" s="51">
        <v>0.0</v>
      </c>
      <c r="E20" s="51">
        <v>1.38E7</v>
      </c>
      <c r="F20" s="51">
        <v>0.0</v>
      </c>
      <c r="G20" s="51">
        <v>6000000.0</v>
      </c>
      <c r="H20" s="52">
        <v>6.054641203703704</v>
      </c>
      <c r="I20" s="53">
        <f t="shared" si="2"/>
        <v>13249</v>
      </c>
      <c r="J20" s="51">
        <v>30100.0</v>
      </c>
      <c r="K20" s="53">
        <v>12185.0</v>
      </c>
      <c r="L20" s="53">
        <f t="shared" si="1"/>
        <v>2692</v>
      </c>
    </row>
    <row r="21" ht="15.75" customHeight="1">
      <c r="A21" s="54">
        <v>19.0</v>
      </c>
      <c r="B21" s="55">
        <v>0.0</v>
      </c>
      <c r="C21" s="55">
        <v>2.2E7</v>
      </c>
      <c r="D21" s="55">
        <v>0.0</v>
      </c>
      <c r="E21" s="55">
        <v>1.63E7</v>
      </c>
      <c r="F21" s="55">
        <v>0.0</v>
      </c>
      <c r="G21" s="55">
        <v>7100000.0</v>
      </c>
      <c r="H21" s="86">
        <v>6.901331018518518</v>
      </c>
      <c r="I21" s="57">
        <f t="shared" si="2"/>
        <v>14905</v>
      </c>
      <c r="J21" s="55">
        <v>36200.0</v>
      </c>
      <c r="K21" s="57">
        <v>15052.0</v>
      </c>
      <c r="L21" s="57">
        <f t="shared" si="1"/>
        <v>2867</v>
      </c>
    </row>
    <row r="22" ht="15.75" customHeight="1">
      <c r="A22" s="50">
        <v>20.0</v>
      </c>
      <c r="B22" s="51"/>
      <c r="C22" s="51">
        <v>2.4E7</v>
      </c>
      <c r="D22" s="51"/>
      <c r="E22" s="51">
        <v>1.78E7</v>
      </c>
      <c r="F22" s="51"/>
      <c r="G22" s="51">
        <v>7500000.0</v>
      </c>
      <c r="H22" s="52">
        <v>7.591793981481482</v>
      </c>
      <c r="I22" s="53">
        <f t="shared" si="2"/>
        <v>16240</v>
      </c>
      <c r="J22" s="51">
        <v>38300.0</v>
      </c>
      <c r="K22" s="53">
        <v>18089.0</v>
      </c>
      <c r="L22" s="53">
        <f t="shared" si="1"/>
        <v>3037</v>
      </c>
    </row>
    <row r="23" ht="15.75" customHeight="1">
      <c r="A23" s="54">
        <v>21.0</v>
      </c>
      <c r="B23" s="55"/>
      <c r="C23" s="55">
        <v>2.64E7</v>
      </c>
      <c r="D23" s="55"/>
      <c r="E23" s="55">
        <v>1.89E7</v>
      </c>
      <c r="F23" s="55"/>
      <c r="G23" s="55">
        <v>8000000.0</v>
      </c>
      <c r="H23" s="56">
        <v>8.215335648148148</v>
      </c>
      <c r="I23" s="57">
        <f t="shared" si="2"/>
        <v>17436</v>
      </c>
      <c r="J23" s="55">
        <v>40400.0</v>
      </c>
      <c r="K23" s="57">
        <v>21318.0</v>
      </c>
      <c r="L23" s="57">
        <f t="shared" si="1"/>
        <v>3229</v>
      </c>
    </row>
    <row r="24" ht="15.75" customHeight="1">
      <c r="A24" s="50">
        <v>22.0</v>
      </c>
      <c r="B24" s="51"/>
      <c r="C24" s="51">
        <v>2.84E7</v>
      </c>
      <c r="D24" s="51"/>
      <c r="E24" s="51">
        <v>2.06E7</v>
      </c>
      <c r="F24" s="51"/>
      <c r="G24" s="51">
        <v>9600000.0</v>
      </c>
      <c r="H24" s="52">
        <v>8.700185185185186</v>
      </c>
      <c r="I24" s="53">
        <f t="shared" si="2"/>
        <v>18359</v>
      </c>
      <c r="J24" s="51">
        <v>42500.0</v>
      </c>
      <c r="K24" s="53">
        <v>24848.0</v>
      </c>
      <c r="L24" s="53">
        <f t="shared" si="1"/>
        <v>3530</v>
      </c>
    </row>
    <row r="25" ht="15.75" customHeight="1">
      <c r="A25" s="54">
        <v>23.0</v>
      </c>
      <c r="B25" s="55"/>
      <c r="C25" s="55">
        <v>3.1E7</v>
      </c>
      <c r="D25" s="55"/>
      <c r="E25" s="55">
        <v>2.2E7</v>
      </c>
      <c r="F25" s="55"/>
      <c r="G25" s="55">
        <v>1.02E7</v>
      </c>
      <c r="H25" s="56">
        <v>9.307256944444445</v>
      </c>
      <c r="I25" s="57">
        <f t="shared" si="2"/>
        <v>19508</v>
      </c>
      <c r="J25" s="55">
        <v>46600.0</v>
      </c>
      <c r="K25" s="57">
        <v>28679.0</v>
      </c>
      <c r="L25" s="57">
        <f t="shared" si="1"/>
        <v>3831</v>
      </c>
    </row>
    <row r="26" ht="15.75" customHeight="1">
      <c r="A26" s="50">
        <v>24.0</v>
      </c>
      <c r="B26" s="51"/>
      <c r="C26" s="51">
        <v>3.4E7</v>
      </c>
      <c r="D26" s="51"/>
      <c r="E26" s="51">
        <v>2.4E7</v>
      </c>
      <c r="F26" s="51"/>
      <c r="G26" s="51">
        <v>1.2E7</v>
      </c>
      <c r="H26" s="52">
        <v>9.666030092592592</v>
      </c>
      <c r="I26" s="53">
        <f t="shared" si="2"/>
        <v>20183</v>
      </c>
      <c r="J26" s="51">
        <v>50700.0</v>
      </c>
      <c r="K26" s="53">
        <v>32518.0</v>
      </c>
      <c r="L26" s="53">
        <f t="shared" si="1"/>
        <v>3839</v>
      </c>
    </row>
    <row r="27" ht="15.75" customHeight="1">
      <c r="A27" s="54">
        <v>25.0</v>
      </c>
      <c r="B27" s="55"/>
      <c r="C27" s="55">
        <v>3.7E7</v>
      </c>
      <c r="D27" s="55"/>
      <c r="E27" s="55">
        <v>2.6E7</v>
      </c>
      <c r="F27" s="55"/>
      <c r="G27" s="55">
        <v>1.4E7</v>
      </c>
      <c r="H27" s="56">
        <v>9.963020833333333</v>
      </c>
      <c r="I27" s="57">
        <f t="shared" si="2"/>
        <v>20741</v>
      </c>
      <c r="J27" s="55">
        <v>50800.0</v>
      </c>
      <c r="K27" s="57">
        <v>36367.0</v>
      </c>
      <c r="L27" s="57">
        <f t="shared" si="1"/>
        <v>3849</v>
      </c>
    </row>
    <row r="28" ht="15.75" customHeight="1">
      <c r="A28" s="27" t="s">
        <v>65</v>
      </c>
      <c r="B28" s="70">
        <f t="shared" ref="B28:J28" si="3">SUM(B2:B27)</f>
        <v>0</v>
      </c>
      <c r="C28" s="70">
        <f t="shared" si="3"/>
        <v>290940000</v>
      </c>
      <c r="D28" s="70">
        <f t="shared" si="3"/>
        <v>0</v>
      </c>
      <c r="E28" s="70">
        <f t="shared" si="3"/>
        <v>211420000</v>
      </c>
      <c r="F28" s="70">
        <f t="shared" si="3"/>
        <v>0</v>
      </c>
      <c r="G28" s="58">
        <f t="shared" si="3"/>
        <v>97107000</v>
      </c>
      <c r="H28" s="59">
        <f t="shared" si="3"/>
        <v>90.93710648</v>
      </c>
      <c r="I28" s="58">
        <f t="shared" si="3"/>
        <v>199691</v>
      </c>
      <c r="J28" s="58">
        <f t="shared" si="3"/>
        <v>448950</v>
      </c>
      <c r="K28" s="27"/>
      <c r="L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horizontalCentered="1"/>
  <pageMargins bottom="0.75" footer="0.0" header="0.0" left="0.25" right="0.25" top="0.75"/>
  <pageSetup paperSize="9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63"/>
    <col hidden="1" min="2" max="2" width="12.63"/>
    <col customWidth="1" min="3" max="4" width="11.38"/>
    <col customWidth="1" hidden="1" min="5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282</v>
      </c>
      <c r="I1" s="2" t="s">
        <v>283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1">
        <v>20000.0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0.0</v>
      </c>
      <c r="C3" s="55">
        <v>55000.0</v>
      </c>
      <c r="D3" s="55">
        <v>300000.0</v>
      </c>
      <c r="E3" s="55">
        <v>0.0</v>
      </c>
      <c r="F3" s="55">
        <v>0.0</v>
      </c>
      <c r="G3" s="55">
        <v>22000.0</v>
      </c>
      <c r="H3" s="56">
        <v>0.0</v>
      </c>
      <c r="I3" s="57">
        <v>0.0</v>
      </c>
      <c r="J3" s="57">
        <v>2.0</v>
      </c>
      <c r="K3" s="57">
        <f t="shared" ref="K3:K27" si="1">J3-J2</f>
        <v>2</v>
      </c>
    </row>
    <row r="4" ht="15.75" customHeight="1">
      <c r="A4" s="50">
        <v>2.0</v>
      </c>
      <c r="B4" s="51">
        <v>0.0</v>
      </c>
      <c r="C4" s="51">
        <v>88000.0</v>
      </c>
      <c r="D4" s="51">
        <v>420000.0</v>
      </c>
      <c r="E4" s="51">
        <v>0.0</v>
      </c>
      <c r="F4" s="51">
        <v>0.0</v>
      </c>
      <c r="G4" s="51">
        <v>37000.0</v>
      </c>
      <c r="H4" s="52">
        <v>0.028009259259259258</v>
      </c>
      <c r="I4" s="53">
        <f t="shared" ref="I4:I27" si="2">ROUNDUP(2620.519149007*H4^(-0.1001302038)*H4,0)</f>
        <v>105</v>
      </c>
      <c r="J4" s="53">
        <v>5.0</v>
      </c>
      <c r="K4" s="53">
        <f t="shared" si="1"/>
        <v>3</v>
      </c>
    </row>
    <row r="5" ht="15.75" customHeight="1">
      <c r="A5" s="54">
        <v>3.0</v>
      </c>
      <c r="B5" s="55">
        <v>0.0</v>
      </c>
      <c r="C5" s="55">
        <v>97000.0</v>
      </c>
      <c r="D5" s="55">
        <v>610000.0</v>
      </c>
      <c r="E5" s="55">
        <v>0.0</v>
      </c>
      <c r="F5" s="55">
        <v>0.0</v>
      </c>
      <c r="G5" s="55">
        <v>40000.0</v>
      </c>
      <c r="H5" s="56">
        <v>0.03841435185185185</v>
      </c>
      <c r="I5" s="57">
        <f t="shared" si="2"/>
        <v>140</v>
      </c>
      <c r="J5" s="57">
        <v>10.0</v>
      </c>
      <c r="K5" s="57">
        <f t="shared" si="1"/>
        <v>5</v>
      </c>
    </row>
    <row r="6" ht="15.75" customHeight="1">
      <c r="A6" s="50">
        <v>4.0</v>
      </c>
      <c r="B6" s="51">
        <v>0.0</v>
      </c>
      <c r="C6" s="51">
        <v>110000.0</v>
      </c>
      <c r="D6" s="51">
        <v>670000.0</v>
      </c>
      <c r="E6" s="51">
        <v>0.0</v>
      </c>
      <c r="F6" s="51">
        <v>0.0</v>
      </c>
      <c r="G6" s="51">
        <v>45000.0</v>
      </c>
      <c r="H6" s="52">
        <v>0.043333333333333335</v>
      </c>
      <c r="I6" s="53">
        <f t="shared" si="2"/>
        <v>156</v>
      </c>
      <c r="J6" s="53">
        <v>17.0</v>
      </c>
      <c r="K6" s="53">
        <f t="shared" si="1"/>
        <v>7</v>
      </c>
    </row>
    <row r="7" ht="15.75" customHeight="1">
      <c r="A7" s="54">
        <v>5.0</v>
      </c>
      <c r="B7" s="55">
        <v>0.0</v>
      </c>
      <c r="C7" s="55">
        <v>120000.0</v>
      </c>
      <c r="D7" s="55">
        <v>740000.0</v>
      </c>
      <c r="E7" s="55">
        <v>0.0</v>
      </c>
      <c r="F7" s="55">
        <v>0.0</v>
      </c>
      <c r="G7" s="55">
        <v>49000.0</v>
      </c>
      <c r="H7" s="56">
        <v>0.05148148148148148</v>
      </c>
      <c r="I7" s="57">
        <f t="shared" si="2"/>
        <v>182</v>
      </c>
      <c r="J7" s="57">
        <v>28.0</v>
      </c>
      <c r="K7" s="57">
        <f t="shared" si="1"/>
        <v>11</v>
      </c>
    </row>
    <row r="8" ht="15.75" customHeight="1">
      <c r="A8" s="50">
        <v>6.0</v>
      </c>
      <c r="B8" s="51">
        <v>0.0</v>
      </c>
      <c r="C8" s="51">
        <v>120000.0</v>
      </c>
      <c r="D8" s="51">
        <v>800000.0</v>
      </c>
      <c r="E8" s="51">
        <v>0.0</v>
      </c>
      <c r="F8" s="51">
        <v>0.0</v>
      </c>
      <c r="G8" s="51">
        <v>54000.0</v>
      </c>
      <c r="H8" s="52">
        <v>0.05662037037037037</v>
      </c>
      <c r="I8" s="53">
        <f t="shared" si="2"/>
        <v>198</v>
      </c>
      <c r="J8" s="53">
        <v>45.0</v>
      </c>
      <c r="K8" s="53">
        <f t="shared" si="1"/>
        <v>17</v>
      </c>
    </row>
    <row r="9" ht="15.75" customHeight="1">
      <c r="A9" s="54">
        <v>7.0</v>
      </c>
      <c r="B9" s="55">
        <v>0.0</v>
      </c>
      <c r="C9" s="55">
        <v>140000.0</v>
      </c>
      <c r="D9" s="55">
        <v>890000.0</v>
      </c>
      <c r="E9" s="55">
        <v>0.0</v>
      </c>
      <c r="F9" s="55">
        <v>0.0</v>
      </c>
      <c r="G9" s="55">
        <v>60000.0</v>
      </c>
      <c r="H9" s="56">
        <v>0.06230324074074074</v>
      </c>
      <c r="I9" s="57">
        <f t="shared" si="2"/>
        <v>216</v>
      </c>
      <c r="J9" s="57">
        <v>66.0</v>
      </c>
      <c r="K9" s="57">
        <f t="shared" si="1"/>
        <v>21</v>
      </c>
    </row>
    <row r="10" ht="15.75" customHeight="1">
      <c r="A10" s="50">
        <v>8.0</v>
      </c>
      <c r="B10" s="51">
        <v>0.0</v>
      </c>
      <c r="C10" s="51">
        <v>190000.0</v>
      </c>
      <c r="D10" s="51">
        <v>1200000.0</v>
      </c>
      <c r="E10" s="51">
        <v>0.0</v>
      </c>
      <c r="F10" s="51">
        <v>0.0</v>
      </c>
      <c r="G10" s="51">
        <v>78000.0</v>
      </c>
      <c r="H10" s="52">
        <v>0.08098379629629629</v>
      </c>
      <c r="I10" s="53">
        <f t="shared" si="2"/>
        <v>273</v>
      </c>
      <c r="J10" s="53">
        <v>102.0</v>
      </c>
      <c r="K10" s="53">
        <f t="shared" si="1"/>
        <v>36</v>
      </c>
    </row>
    <row r="11" ht="15.75" customHeight="1">
      <c r="A11" s="54">
        <v>9.0</v>
      </c>
      <c r="B11" s="55">
        <v>0.0</v>
      </c>
      <c r="C11" s="55">
        <v>240000.0</v>
      </c>
      <c r="D11" s="55">
        <v>1500000.0</v>
      </c>
      <c r="E11" s="55">
        <v>0.0</v>
      </c>
      <c r="F11" s="55">
        <v>0.0</v>
      </c>
      <c r="G11" s="55">
        <v>98000.0</v>
      </c>
      <c r="H11" s="56">
        <v>0.10528935185185186</v>
      </c>
      <c r="I11" s="57">
        <f t="shared" si="2"/>
        <v>346</v>
      </c>
      <c r="J11" s="57">
        <v>184.0</v>
      </c>
      <c r="K11" s="57">
        <f t="shared" si="1"/>
        <v>82</v>
      </c>
    </row>
    <row r="12" ht="15.75" customHeight="1">
      <c r="A12" s="50">
        <v>10.0</v>
      </c>
      <c r="B12" s="51">
        <v>0.0</v>
      </c>
      <c r="C12" s="51">
        <v>320000.0</v>
      </c>
      <c r="D12" s="51">
        <v>2100000.0</v>
      </c>
      <c r="E12" s="51">
        <v>0.0</v>
      </c>
      <c r="F12" s="51">
        <v>0.0</v>
      </c>
      <c r="G12" s="51">
        <v>130000.0</v>
      </c>
      <c r="H12" s="52">
        <v>0.14194444444444446</v>
      </c>
      <c r="I12" s="53">
        <f t="shared" si="2"/>
        <v>453</v>
      </c>
      <c r="J12" s="53">
        <v>294.0</v>
      </c>
      <c r="K12" s="53">
        <f t="shared" si="1"/>
        <v>110</v>
      </c>
    </row>
    <row r="13" ht="15.75" customHeight="1">
      <c r="A13" s="54">
        <v>11.0</v>
      </c>
      <c r="B13" s="55">
        <v>0.0</v>
      </c>
      <c r="C13" s="55">
        <v>410000.0</v>
      </c>
      <c r="D13" s="55">
        <v>2600000.0</v>
      </c>
      <c r="E13" s="55">
        <v>0.0</v>
      </c>
      <c r="F13" s="55">
        <v>0.0</v>
      </c>
      <c r="G13" s="55">
        <v>160000.0</v>
      </c>
      <c r="H13" s="62">
        <v>0.18450231481481483</v>
      </c>
      <c r="I13" s="57">
        <f t="shared" si="2"/>
        <v>573</v>
      </c>
      <c r="J13" s="57">
        <v>437.0</v>
      </c>
      <c r="K13" s="57">
        <f t="shared" si="1"/>
        <v>143</v>
      </c>
    </row>
    <row r="14" ht="15.75" customHeight="1">
      <c r="A14" s="50">
        <v>12.0</v>
      </c>
      <c r="B14" s="51">
        <v>0.0</v>
      </c>
      <c r="C14" s="51">
        <v>530000.0</v>
      </c>
      <c r="D14" s="51">
        <v>3400000.0</v>
      </c>
      <c r="E14" s="51">
        <v>0.0</v>
      </c>
      <c r="F14" s="51">
        <v>0.0</v>
      </c>
      <c r="G14" s="51">
        <v>220000.0</v>
      </c>
      <c r="H14" s="52">
        <v>0.23987268518518517</v>
      </c>
      <c r="I14" s="53">
        <f t="shared" si="2"/>
        <v>726</v>
      </c>
      <c r="J14" s="53">
        <v>623.0</v>
      </c>
      <c r="K14" s="53">
        <f t="shared" si="1"/>
        <v>186</v>
      </c>
    </row>
    <row r="15" ht="15.75" customHeight="1">
      <c r="A15" s="54">
        <v>13.0</v>
      </c>
      <c r="B15" s="55">
        <v>0.0</v>
      </c>
      <c r="C15" s="55">
        <v>670000.0</v>
      </c>
      <c r="D15" s="55">
        <v>4300000.0</v>
      </c>
      <c r="E15" s="55">
        <v>0.0</v>
      </c>
      <c r="F15" s="55">
        <v>0.0</v>
      </c>
      <c r="G15" s="55">
        <v>280000.0</v>
      </c>
      <c r="H15" s="56">
        <v>0.3118402777777778</v>
      </c>
      <c r="I15" s="57">
        <f t="shared" si="2"/>
        <v>919</v>
      </c>
      <c r="J15" s="57">
        <v>865.0</v>
      </c>
      <c r="K15" s="57">
        <f t="shared" si="1"/>
        <v>242</v>
      </c>
    </row>
    <row r="16" ht="15.75" customHeight="1">
      <c r="A16" s="50">
        <v>14.0</v>
      </c>
      <c r="B16" s="51">
        <v>0.0</v>
      </c>
      <c r="C16" s="51">
        <v>880000.0</v>
      </c>
      <c r="D16" s="51">
        <v>5500000.0</v>
      </c>
      <c r="E16" s="51">
        <v>0.0</v>
      </c>
      <c r="F16" s="51">
        <v>0.0</v>
      </c>
      <c r="G16" s="51">
        <v>370000.0</v>
      </c>
      <c r="H16" s="52">
        <v>0.4053935185185185</v>
      </c>
      <c r="I16" s="53">
        <f t="shared" si="2"/>
        <v>1163</v>
      </c>
      <c r="J16" s="53">
        <v>1179.0</v>
      </c>
      <c r="K16" s="53">
        <f t="shared" si="1"/>
        <v>314</v>
      </c>
    </row>
    <row r="17" ht="15.75" customHeight="1">
      <c r="A17" s="54">
        <v>15.0</v>
      </c>
      <c r="B17" s="55">
        <v>0.0</v>
      </c>
      <c r="C17" s="55">
        <v>1100000.0</v>
      </c>
      <c r="D17" s="55">
        <v>7200000.0</v>
      </c>
      <c r="E17" s="55">
        <v>0.0</v>
      </c>
      <c r="F17" s="55">
        <v>0.0</v>
      </c>
      <c r="G17" s="55">
        <v>480000.0</v>
      </c>
      <c r="H17" s="56">
        <v>0.5410879629629629</v>
      </c>
      <c r="I17" s="57">
        <f t="shared" si="2"/>
        <v>1508</v>
      </c>
      <c r="J17" s="57">
        <v>1598.0</v>
      </c>
      <c r="K17" s="57">
        <f t="shared" si="1"/>
        <v>419</v>
      </c>
    </row>
    <row r="18" ht="15.75" customHeight="1">
      <c r="A18" s="50">
        <v>16.0</v>
      </c>
      <c r="B18" s="51">
        <v>0.0</v>
      </c>
      <c r="C18" s="51">
        <v>1400000.0</v>
      </c>
      <c r="D18" s="51">
        <v>9100000.0</v>
      </c>
      <c r="E18" s="51">
        <v>0.0</v>
      </c>
      <c r="F18" s="51">
        <v>0.0</v>
      </c>
      <c r="G18" s="51">
        <v>610000.0</v>
      </c>
      <c r="H18" s="52">
        <v>0.6818287037037037</v>
      </c>
      <c r="I18" s="53">
        <f t="shared" si="2"/>
        <v>1857</v>
      </c>
      <c r="J18" s="53">
        <v>2126.0</v>
      </c>
      <c r="K18" s="53">
        <f t="shared" si="1"/>
        <v>528</v>
      </c>
    </row>
    <row r="19" ht="15.75" customHeight="1">
      <c r="A19" s="54">
        <v>17.0</v>
      </c>
      <c r="B19" s="55">
        <v>0.0</v>
      </c>
      <c r="C19" s="55">
        <v>1800000.0</v>
      </c>
      <c r="D19" s="55">
        <v>1.09E7</v>
      </c>
      <c r="E19" s="55">
        <v>0.0</v>
      </c>
      <c r="F19" s="55">
        <v>0.0</v>
      </c>
      <c r="G19" s="55">
        <v>750000.0</v>
      </c>
      <c r="H19" s="56">
        <v>0.8048611111111111</v>
      </c>
      <c r="I19" s="57">
        <f t="shared" si="2"/>
        <v>2156</v>
      </c>
      <c r="J19" s="57">
        <v>2750.0</v>
      </c>
      <c r="K19" s="57">
        <f t="shared" si="1"/>
        <v>624</v>
      </c>
    </row>
    <row r="20" ht="15.75" customHeight="1">
      <c r="A20" s="50">
        <v>18.0</v>
      </c>
      <c r="B20" s="51">
        <v>0.0</v>
      </c>
      <c r="C20" s="51">
        <v>2100000.0</v>
      </c>
      <c r="D20" s="51">
        <v>1.28E7</v>
      </c>
      <c r="E20" s="51">
        <v>0.0</v>
      </c>
      <c r="F20" s="51">
        <v>0.0</v>
      </c>
      <c r="G20" s="51">
        <v>880000.0</v>
      </c>
      <c r="H20" s="52">
        <v>0.9328703703703703</v>
      </c>
      <c r="I20" s="53">
        <f t="shared" si="2"/>
        <v>2462</v>
      </c>
      <c r="J20" s="53">
        <v>3473.0</v>
      </c>
      <c r="K20" s="53">
        <f t="shared" si="1"/>
        <v>723</v>
      </c>
    </row>
    <row r="21" ht="15.75" customHeight="1">
      <c r="A21" s="54">
        <v>19.0</v>
      </c>
      <c r="B21" s="55">
        <v>0.0</v>
      </c>
      <c r="C21" s="55">
        <v>2500000.0</v>
      </c>
      <c r="D21" s="55">
        <v>1.48E7</v>
      </c>
      <c r="E21" s="55">
        <v>0.0</v>
      </c>
      <c r="F21" s="55">
        <v>0.0</v>
      </c>
      <c r="G21" s="55">
        <v>1100000.0</v>
      </c>
      <c r="H21" s="86">
        <v>1.0633101851851852</v>
      </c>
      <c r="I21" s="57">
        <f t="shared" si="2"/>
        <v>2770</v>
      </c>
      <c r="J21" s="57">
        <v>4297.0</v>
      </c>
      <c r="K21" s="57">
        <f t="shared" si="1"/>
        <v>824</v>
      </c>
    </row>
    <row r="22" ht="15.75" customHeight="1">
      <c r="A22" s="50">
        <v>20.0</v>
      </c>
      <c r="B22" s="51">
        <v>0.0</v>
      </c>
      <c r="C22" s="51">
        <v>2700000.0</v>
      </c>
      <c r="D22" s="51">
        <v>1.63E7</v>
      </c>
      <c r="E22" s="51">
        <v>0.0</v>
      </c>
      <c r="F22" s="51">
        <v>0.0</v>
      </c>
      <c r="G22" s="51">
        <v>1100000.0</v>
      </c>
      <c r="H22" s="52">
        <v>1.169675925925926</v>
      </c>
      <c r="I22" s="53">
        <f t="shared" si="2"/>
        <v>3018</v>
      </c>
      <c r="J22" s="53">
        <v>5203.0</v>
      </c>
      <c r="K22" s="53">
        <f t="shared" si="1"/>
        <v>906</v>
      </c>
    </row>
    <row r="23" ht="15.75" customHeight="1">
      <c r="A23" s="54">
        <v>21.0</v>
      </c>
      <c r="B23" s="55">
        <v>0.0</v>
      </c>
      <c r="C23" s="55">
        <v>2900000.0</v>
      </c>
      <c r="D23" s="55">
        <v>1.78E7</v>
      </c>
      <c r="E23" s="55">
        <v>0.0</v>
      </c>
      <c r="F23" s="55">
        <v>0.0</v>
      </c>
      <c r="G23" s="55">
        <v>1300000.0</v>
      </c>
      <c r="H23" s="56">
        <v>1.372800925925926</v>
      </c>
      <c r="I23" s="57">
        <f t="shared" si="2"/>
        <v>3486</v>
      </c>
      <c r="J23" s="57">
        <v>6266.0</v>
      </c>
      <c r="K23" s="57">
        <f t="shared" si="1"/>
        <v>1063</v>
      </c>
    </row>
    <row r="24" ht="15.75" customHeight="1">
      <c r="A24" s="50">
        <v>22.0</v>
      </c>
      <c r="B24" s="51">
        <v>0.0</v>
      </c>
      <c r="C24" s="51">
        <v>3000000.0</v>
      </c>
      <c r="D24" s="51">
        <v>1.88E7</v>
      </c>
      <c r="E24" s="51">
        <v>0.0</v>
      </c>
      <c r="F24" s="51">
        <v>0.0</v>
      </c>
      <c r="G24" s="51">
        <v>1400000.0</v>
      </c>
      <c r="H24" s="52">
        <v>1.4118055555555555</v>
      </c>
      <c r="I24" s="53">
        <f t="shared" si="2"/>
        <v>3575</v>
      </c>
      <c r="J24" s="53">
        <v>7360.0</v>
      </c>
      <c r="K24" s="53">
        <f t="shared" si="1"/>
        <v>1094</v>
      </c>
    </row>
    <row r="25" ht="15.75" customHeight="1">
      <c r="A25" s="54">
        <v>23.0</v>
      </c>
      <c r="B25" s="55">
        <v>0.0</v>
      </c>
      <c r="C25" s="55">
        <v>3200000.0</v>
      </c>
      <c r="D25" s="55">
        <v>2.05E7</v>
      </c>
      <c r="E25" s="55">
        <v>0.0</v>
      </c>
      <c r="F25" s="55">
        <v>0.0</v>
      </c>
      <c r="G25" s="55">
        <v>1500000.0</v>
      </c>
      <c r="H25" s="56">
        <v>1.451851851851852</v>
      </c>
      <c r="I25" s="57">
        <f t="shared" si="2"/>
        <v>3666</v>
      </c>
      <c r="J25" s="57">
        <v>8485.0</v>
      </c>
      <c r="K25" s="57">
        <f t="shared" si="1"/>
        <v>1125</v>
      </c>
    </row>
    <row r="26" ht="15.75" customHeight="1">
      <c r="A26" s="50">
        <v>24.0</v>
      </c>
      <c r="B26" s="51">
        <v>0.0</v>
      </c>
      <c r="C26" s="51">
        <v>3500000.0</v>
      </c>
      <c r="D26" s="51">
        <v>2.2E7</v>
      </c>
      <c r="E26" s="51">
        <v>0.0</v>
      </c>
      <c r="F26" s="51">
        <v>0.0</v>
      </c>
      <c r="G26" s="51">
        <v>1600000.0</v>
      </c>
      <c r="H26" s="52">
        <v>1.4892939814814814</v>
      </c>
      <c r="I26" s="53">
        <f t="shared" si="2"/>
        <v>3751</v>
      </c>
      <c r="J26" s="53">
        <v>9639.0</v>
      </c>
      <c r="K26" s="53">
        <f t="shared" si="1"/>
        <v>1154</v>
      </c>
    </row>
    <row r="27" ht="15.75" customHeight="1">
      <c r="A27" s="54">
        <v>25.0</v>
      </c>
      <c r="B27" s="55">
        <v>0.0</v>
      </c>
      <c r="C27" s="55">
        <v>3800000.0</v>
      </c>
      <c r="D27" s="55">
        <v>2.4E7</v>
      </c>
      <c r="E27" s="55">
        <v>0.0</v>
      </c>
      <c r="F27" s="55">
        <v>0.0</v>
      </c>
      <c r="G27" s="55">
        <v>1800000.0</v>
      </c>
      <c r="H27" s="56">
        <v>1.5350694444444444</v>
      </c>
      <c r="I27" s="57">
        <f t="shared" si="2"/>
        <v>3854</v>
      </c>
      <c r="J27" s="57">
        <v>10828.0</v>
      </c>
      <c r="K27" s="57">
        <f t="shared" si="1"/>
        <v>1189</v>
      </c>
    </row>
    <row r="28" ht="15.75" customHeight="1">
      <c r="A28" s="27" t="s">
        <v>65</v>
      </c>
      <c r="B28" s="70">
        <f t="shared" ref="B28:I28" si="3">SUM(B2:B27)</f>
        <v>0</v>
      </c>
      <c r="C28" s="70">
        <f t="shared" si="3"/>
        <v>31970000</v>
      </c>
      <c r="D28" s="70">
        <f t="shared" si="3"/>
        <v>199230000</v>
      </c>
      <c r="E28" s="70">
        <f t="shared" si="3"/>
        <v>0</v>
      </c>
      <c r="F28" s="70">
        <f t="shared" si="3"/>
        <v>0</v>
      </c>
      <c r="G28" s="58">
        <f t="shared" si="3"/>
        <v>14183000</v>
      </c>
      <c r="H28" s="59">
        <f t="shared" si="3"/>
        <v>14.20444444</v>
      </c>
      <c r="I28" s="58">
        <f t="shared" si="3"/>
        <v>37553</v>
      </c>
      <c r="J28" s="27"/>
      <c r="K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5" width="11.38"/>
    <col customWidth="1" hidden="1" min="6" max="6" width="11.38"/>
    <col customWidth="1" min="7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70</v>
      </c>
      <c r="I1" s="2" t="s">
        <v>12</v>
      </c>
      <c r="J1" s="5" t="s">
        <v>13</v>
      </c>
      <c r="K1" s="5" t="s">
        <v>14</v>
      </c>
    </row>
    <row r="2" ht="15.75" customHeight="1">
      <c r="A2" s="50">
        <v>0.0</v>
      </c>
      <c r="B2" s="51">
        <v>0.0</v>
      </c>
      <c r="C2" s="51">
        <v>70.0</v>
      </c>
      <c r="D2" s="51">
        <v>0.0</v>
      </c>
      <c r="E2" s="51">
        <v>0.0</v>
      </c>
      <c r="F2" s="51">
        <v>0.0</v>
      </c>
      <c r="G2" s="51">
        <v>0.0</v>
      </c>
      <c r="H2" s="52">
        <v>0.0</v>
      </c>
      <c r="I2" s="53">
        <v>0.0</v>
      </c>
      <c r="J2" s="53">
        <v>0.0</v>
      </c>
      <c r="K2" s="53">
        <v>0.0</v>
      </c>
    </row>
    <row r="3" ht="15.75" customHeight="1">
      <c r="A3" s="54">
        <v>1.0</v>
      </c>
      <c r="B3" s="55">
        <v>76.0</v>
      </c>
      <c r="C3" s="55">
        <v>0.0</v>
      </c>
      <c r="D3" s="55">
        <v>50.0</v>
      </c>
      <c r="E3" s="55">
        <v>0.0</v>
      </c>
      <c r="F3" s="55">
        <v>0.0</v>
      </c>
      <c r="G3" s="55">
        <v>0.0</v>
      </c>
      <c r="H3" s="56">
        <v>0.0</v>
      </c>
      <c r="I3" s="57">
        <v>0.0</v>
      </c>
      <c r="J3" s="57">
        <v>3.0</v>
      </c>
      <c r="K3" s="57">
        <v>3.0</v>
      </c>
    </row>
    <row r="4" ht="15.75" customHeight="1">
      <c r="A4" s="50">
        <v>2.0</v>
      </c>
      <c r="B4" s="51">
        <v>220.0</v>
      </c>
      <c r="C4" s="51">
        <v>0.0</v>
      </c>
      <c r="D4" s="51">
        <v>0.0</v>
      </c>
      <c r="E4" s="51">
        <v>140.0</v>
      </c>
      <c r="F4" s="51">
        <v>0.0</v>
      </c>
      <c r="G4" s="51">
        <v>200.0</v>
      </c>
      <c r="H4" s="52">
        <v>9.259259259259259E-5</v>
      </c>
      <c r="I4" s="53">
        <f t="shared" ref="I4:I27" si="1">ROUNDUP(2620.519149007*H4^(-0.1001302038)*H4,0)</f>
        <v>1</v>
      </c>
      <c r="J4" s="53">
        <v>5.0</v>
      </c>
      <c r="K4" s="53">
        <f t="shared" ref="K4:K27" si="2">SUM(J4-J3)</f>
        <v>2</v>
      </c>
    </row>
    <row r="5" ht="15.75" customHeight="1">
      <c r="A5" s="54">
        <v>3.0</v>
      </c>
      <c r="B5" s="55">
        <v>480.0</v>
      </c>
      <c r="C5" s="55">
        <v>0.0</v>
      </c>
      <c r="D5" s="55">
        <v>0.0</v>
      </c>
      <c r="E5" s="55">
        <v>320.0</v>
      </c>
      <c r="F5" s="55">
        <v>0.0</v>
      </c>
      <c r="G5" s="55">
        <v>320.0</v>
      </c>
      <c r="H5" s="56">
        <v>9.25925925925926E-4</v>
      </c>
      <c r="I5" s="57">
        <f t="shared" si="1"/>
        <v>5</v>
      </c>
      <c r="J5" s="57">
        <v>7.0</v>
      </c>
      <c r="K5" s="57">
        <f t="shared" si="2"/>
        <v>2</v>
      </c>
    </row>
    <row r="6" ht="15.75" customHeight="1">
      <c r="A6" s="50">
        <v>4.0</v>
      </c>
      <c r="B6" s="51">
        <v>760.0</v>
      </c>
      <c r="C6" s="51">
        <v>0.0</v>
      </c>
      <c r="D6" s="51">
        <v>0.0</v>
      </c>
      <c r="E6" s="51">
        <v>500.0</v>
      </c>
      <c r="F6" s="51">
        <v>0.0</v>
      </c>
      <c r="G6" s="51">
        <v>460.0</v>
      </c>
      <c r="H6" s="52">
        <v>0.001388888888888889</v>
      </c>
      <c r="I6" s="53">
        <f t="shared" si="1"/>
        <v>8</v>
      </c>
      <c r="J6" s="53">
        <v>9.0</v>
      </c>
      <c r="K6" s="53">
        <f t="shared" si="2"/>
        <v>2</v>
      </c>
    </row>
    <row r="7" ht="15.75" customHeight="1">
      <c r="A7" s="54">
        <v>5.0</v>
      </c>
      <c r="B7" s="55">
        <v>2000.0</v>
      </c>
      <c r="C7" s="55">
        <v>0.0</v>
      </c>
      <c r="D7" s="55">
        <v>0.0</v>
      </c>
      <c r="E7" s="55">
        <v>1400.0</v>
      </c>
      <c r="F7" s="55">
        <v>0.0</v>
      </c>
      <c r="G7" s="55">
        <v>700.0</v>
      </c>
      <c r="H7" s="56">
        <v>0.0020833333333333333</v>
      </c>
      <c r="I7" s="57">
        <f t="shared" si="1"/>
        <v>11</v>
      </c>
      <c r="J7" s="57">
        <v>13.0</v>
      </c>
      <c r="K7" s="57">
        <f t="shared" si="2"/>
        <v>4</v>
      </c>
    </row>
    <row r="8" ht="15.75" customHeight="1">
      <c r="A8" s="50">
        <v>6.0</v>
      </c>
      <c r="B8" s="51">
        <v>3000.0</v>
      </c>
      <c r="C8" s="51">
        <v>0.0</v>
      </c>
      <c r="D8" s="51">
        <v>0.0</v>
      </c>
      <c r="E8" s="51">
        <v>2000.0</v>
      </c>
      <c r="F8" s="51">
        <v>0.0</v>
      </c>
      <c r="G8" s="51">
        <v>1000.0</v>
      </c>
      <c r="H8" s="52">
        <v>0.004166666666666667</v>
      </c>
      <c r="I8" s="53">
        <f t="shared" si="1"/>
        <v>19</v>
      </c>
      <c r="J8" s="53">
        <v>19.0</v>
      </c>
      <c r="K8" s="53">
        <f t="shared" si="2"/>
        <v>6</v>
      </c>
    </row>
    <row r="9" ht="15.75" customHeight="1">
      <c r="A9" s="54">
        <v>7.0</v>
      </c>
      <c r="B9" s="55">
        <v>4200.0</v>
      </c>
      <c r="C9" s="55">
        <v>0.0</v>
      </c>
      <c r="D9" s="55">
        <v>0.0</v>
      </c>
      <c r="E9" s="55">
        <v>2800.0</v>
      </c>
      <c r="F9" s="55">
        <v>0.0</v>
      </c>
      <c r="G9" s="55">
        <v>1600.0</v>
      </c>
      <c r="H9" s="56">
        <v>0.008217592592592592</v>
      </c>
      <c r="I9" s="57">
        <f t="shared" si="1"/>
        <v>35</v>
      </c>
      <c r="J9" s="57">
        <v>26.0</v>
      </c>
      <c r="K9" s="57">
        <f t="shared" si="2"/>
        <v>7</v>
      </c>
    </row>
    <row r="10" ht="15.75" customHeight="1">
      <c r="A10" s="50">
        <v>8.0</v>
      </c>
      <c r="B10" s="51">
        <v>5800.0</v>
      </c>
      <c r="C10" s="51">
        <v>0.0</v>
      </c>
      <c r="D10" s="51">
        <v>0.0</v>
      </c>
      <c r="E10" s="51">
        <v>4000.0</v>
      </c>
      <c r="F10" s="51">
        <v>0.0</v>
      </c>
      <c r="G10" s="51">
        <v>2800.0</v>
      </c>
      <c r="H10" s="52">
        <v>0.016319444444444445</v>
      </c>
      <c r="I10" s="53">
        <f t="shared" si="1"/>
        <v>65</v>
      </c>
      <c r="J10" s="53">
        <v>34.0</v>
      </c>
      <c r="K10" s="53">
        <f t="shared" si="2"/>
        <v>8</v>
      </c>
    </row>
    <row r="11" ht="15.75" customHeight="1">
      <c r="A11" s="54">
        <v>9.0</v>
      </c>
      <c r="B11" s="55">
        <v>8200.0</v>
      </c>
      <c r="C11" s="55">
        <v>0.0</v>
      </c>
      <c r="D11" s="55">
        <v>0.0</v>
      </c>
      <c r="E11" s="55">
        <v>5600.0</v>
      </c>
      <c r="F11" s="55">
        <v>0.0</v>
      </c>
      <c r="G11" s="55">
        <v>5000.0</v>
      </c>
      <c r="H11" s="56">
        <v>0.022800925925925926</v>
      </c>
      <c r="I11" s="57">
        <f t="shared" si="1"/>
        <v>88</v>
      </c>
      <c r="J11" s="57">
        <v>43.0</v>
      </c>
      <c r="K11" s="57">
        <f t="shared" si="2"/>
        <v>9</v>
      </c>
    </row>
    <row r="12" ht="15.75" customHeight="1">
      <c r="A12" s="50">
        <v>10.0</v>
      </c>
      <c r="B12" s="51">
        <v>12000.0</v>
      </c>
      <c r="C12" s="51">
        <v>0.0</v>
      </c>
      <c r="D12" s="51">
        <v>0.0</v>
      </c>
      <c r="E12" s="51">
        <v>8000.0</v>
      </c>
      <c r="F12" s="51">
        <v>0.0</v>
      </c>
      <c r="G12" s="51">
        <v>8600.0</v>
      </c>
      <c r="H12" s="52">
        <v>0.02962962962962963</v>
      </c>
      <c r="I12" s="53">
        <f t="shared" si="1"/>
        <v>111</v>
      </c>
      <c r="J12" s="53">
        <v>53.0</v>
      </c>
      <c r="K12" s="53">
        <f t="shared" si="2"/>
        <v>10</v>
      </c>
    </row>
    <row r="13" ht="15.75" customHeight="1">
      <c r="A13" s="54">
        <v>11.0</v>
      </c>
      <c r="B13" s="55">
        <v>16000.0</v>
      </c>
      <c r="C13" s="55">
        <v>0.0</v>
      </c>
      <c r="D13" s="55">
        <v>0.0</v>
      </c>
      <c r="E13" s="55">
        <v>10000.0</v>
      </c>
      <c r="F13" s="55">
        <v>0.0</v>
      </c>
      <c r="G13" s="55">
        <v>14000.0</v>
      </c>
      <c r="H13" s="56">
        <v>0.03854166666666667</v>
      </c>
      <c r="I13" s="57">
        <f t="shared" si="1"/>
        <v>140</v>
      </c>
      <c r="J13" s="57">
        <v>72.0</v>
      </c>
      <c r="K13" s="57">
        <f t="shared" si="2"/>
        <v>19</v>
      </c>
    </row>
    <row r="14" ht="15.75" customHeight="1">
      <c r="A14" s="50">
        <v>12.0</v>
      </c>
      <c r="B14" s="51">
        <v>28000.0</v>
      </c>
      <c r="C14" s="51">
        <v>0.0</v>
      </c>
      <c r="D14" s="51">
        <v>0.0</v>
      </c>
      <c r="E14" s="51">
        <v>18000.0</v>
      </c>
      <c r="F14" s="51">
        <v>0.0</v>
      </c>
      <c r="G14" s="51">
        <v>20000.0</v>
      </c>
      <c r="H14" s="52">
        <v>0.05</v>
      </c>
      <c r="I14" s="53">
        <f t="shared" si="1"/>
        <v>177</v>
      </c>
      <c r="J14" s="53">
        <v>99.0</v>
      </c>
      <c r="K14" s="53">
        <f t="shared" si="2"/>
        <v>27</v>
      </c>
    </row>
    <row r="15" ht="15.75" customHeight="1">
      <c r="A15" s="54">
        <v>13.0</v>
      </c>
      <c r="B15" s="55">
        <v>44000.0</v>
      </c>
      <c r="C15" s="55">
        <v>0.0</v>
      </c>
      <c r="D15" s="55">
        <v>0.0</v>
      </c>
      <c r="E15" s="55">
        <v>30000.0</v>
      </c>
      <c r="F15" s="55">
        <v>0.0</v>
      </c>
      <c r="G15" s="55">
        <v>30000.0</v>
      </c>
      <c r="H15" s="56">
        <v>0.0650462962962963</v>
      </c>
      <c r="I15" s="57">
        <f t="shared" si="1"/>
        <v>225</v>
      </c>
      <c r="J15" s="57">
        <v>135.0</v>
      </c>
      <c r="K15" s="57">
        <f t="shared" si="2"/>
        <v>36</v>
      </c>
    </row>
    <row r="16" ht="15.75" customHeight="1">
      <c r="A16" s="50">
        <v>14.0</v>
      </c>
      <c r="B16" s="51">
        <v>72000.0</v>
      </c>
      <c r="C16" s="51">
        <v>0.0</v>
      </c>
      <c r="D16" s="51">
        <v>0.0</v>
      </c>
      <c r="E16" s="51">
        <v>46000.0</v>
      </c>
      <c r="F16" s="51">
        <v>0.0</v>
      </c>
      <c r="G16" s="51">
        <v>42000.0</v>
      </c>
      <c r="H16" s="52">
        <v>0.08449074074074074</v>
      </c>
      <c r="I16" s="53">
        <f t="shared" si="1"/>
        <v>284</v>
      </c>
      <c r="J16" s="53">
        <v>184.0</v>
      </c>
      <c r="K16" s="53">
        <f t="shared" si="2"/>
        <v>49</v>
      </c>
    </row>
    <row r="17" ht="15.75" customHeight="1">
      <c r="A17" s="54">
        <v>15.0</v>
      </c>
      <c r="B17" s="55">
        <v>120000.0</v>
      </c>
      <c r="C17" s="55">
        <v>0.0</v>
      </c>
      <c r="D17" s="55">
        <v>0.0</v>
      </c>
      <c r="E17" s="55">
        <v>80000.0</v>
      </c>
      <c r="F17" s="55">
        <v>0.0</v>
      </c>
      <c r="G17" s="55">
        <v>56000.0</v>
      </c>
      <c r="H17" s="56">
        <v>0.11828703703703704</v>
      </c>
      <c r="I17" s="57">
        <f t="shared" si="1"/>
        <v>384</v>
      </c>
      <c r="J17" s="57">
        <v>249.0</v>
      </c>
      <c r="K17" s="57">
        <f t="shared" si="2"/>
        <v>65</v>
      </c>
    </row>
    <row r="18" ht="15.75" customHeight="1">
      <c r="A18" s="50">
        <v>16.0</v>
      </c>
      <c r="B18" s="51">
        <v>220000.0</v>
      </c>
      <c r="C18" s="51">
        <v>0.0</v>
      </c>
      <c r="D18" s="51">
        <v>0.0</v>
      </c>
      <c r="E18" s="51">
        <v>160000.0</v>
      </c>
      <c r="F18" s="51">
        <v>0.0</v>
      </c>
      <c r="G18" s="51">
        <v>80000.0</v>
      </c>
      <c r="H18" s="52">
        <v>0.165625</v>
      </c>
      <c r="I18" s="53">
        <f t="shared" si="1"/>
        <v>520</v>
      </c>
      <c r="J18" s="53">
        <v>334.0</v>
      </c>
      <c r="K18" s="53">
        <f t="shared" si="2"/>
        <v>85</v>
      </c>
    </row>
    <row r="19" ht="15.75" customHeight="1">
      <c r="A19" s="54">
        <v>17.0</v>
      </c>
      <c r="B19" s="55">
        <v>280000.0</v>
      </c>
      <c r="C19" s="55">
        <v>0.0</v>
      </c>
      <c r="D19" s="55">
        <v>0.0</v>
      </c>
      <c r="E19" s="55">
        <v>180000.0</v>
      </c>
      <c r="F19" s="55">
        <v>0.0</v>
      </c>
      <c r="G19" s="55">
        <v>120000.0</v>
      </c>
      <c r="H19" s="56">
        <v>0.2318287037037037</v>
      </c>
      <c r="I19" s="57">
        <f t="shared" si="1"/>
        <v>704</v>
      </c>
      <c r="J19" s="57">
        <v>458.0</v>
      </c>
      <c r="K19" s="57">
        <f t="shared" si="2"/>
        <v>124</v>
      </c>
    </row>
    <row r="20" ht="15.75" customHeight="1">
      <c r="A20" s="50">
        <v>18.0</v>
      </c>
      <c r="B20" s="51">
        <v>480000.0</v>
      </c>
      <c r="C20" s="51">
        <v>0.0</v>
      </c>
      <c r="D20" s="51">
        <v>0.0</v>
      </c>
      <c r="E20" s="51">
        <v>320000.0</v>
      </c>
      <c r="F20" s="51">
        <v>0.0</v>
      </c>
      <c r="G20" s="51">
        <v>220000.0</v>
      </c>
      <c r="H20" s="52">
        <v>0.324537037037037</v>
      </c>
      <c r="I20" s="53">
        <f t="shared" si="1"/>
        <v>952</v>
      </c>
      <c r="J20" s="53">
        <v>634.0</v>
      </c>
      <c r="K20" s="53">
        <f t="shared" si="2"/>
        <v>176</v>
      </c>
    </row>
    <row r="21" ht="15.75" customHeight="1">
      <c r="A21" s="54">
        <v>19.0</v>
      </c>
      <c r="B21" s="55">
        <v>860000.0</v>
      </c>
      <c r="C21" s="55">
        <v>0.0</v>
      </c>
      <c r="D21" s="55">
        <v>0.0</v>
      </c>
      <c r="E21" s="55">
        <v>540000.0</v>
      </c>
      <c r="F21" s="55">
        <v>0.0</v>
      </c>
      <c r="G21" s="55">
        <v>380000.0</v>
      </c>
      <c r="H21" s="56">
        <v>0.45439814814814816</v>
      </c>
      <c r="I21" s="57">
        <f t="shared" si="1"/>
        <v>1289</v>
      </c>
      <c r="J21" s="57">
        <v>874.0</v>
      </c>
      <c r="K21" s="57">
        <f t="shared" si="2"/>
        <v>240</v>
      </c>
    </row>
    <row r="22" ht="15.75" customHeight="1">
      <c r="A22" s="50">
        <v>20.0</v>
      </c>
      <c r="B22" s="51">
        <v>1200000.0</v>
      </c>
      <c r="C22" s="51">
        <v>0.0</v>
      </c>
      <c r="D22" s="51">
        <v>0.0</v>
      </c>
      <c r="E22" s="51">
        <v>780000.0</v>
      </c>
      <c r="F22" s="51">
        <v>0.0</v>
      </c>
      <c r="G22" s="51">
        <v>660000.0</v>
      </c>
      <c r="H22" s="52">
        <v>0.6361111111111111</v>
      </c>
      <c r="I22" s="53">
        <f t="shared" si="1"/>
        <v>1745</v>
      </c>
      <c r="J22" s="53">
        <v>1221.0</v>
      </c>
      <c r="K22" s="53">
        <f t="shared" si="2"/>
        <v>347</v>
      </c>
    </row>
    <row r="23" ht="15.75" customHeight="1">
      <c r="A23" s="54">
        <v>21.0</v>
      </c>
      <c r="B23" s="55">
        <v>1600000.0</v>
      </c>
      <c r="C23" s="55">
        <v>0.0</v>
      </c>
      <c r="D23" s="55">
        <v>0.0</v>
      </c>
      <c r="E23" s="55">
        <v>1000000.0</v>
      </c>
      <c r="F23" s="55">
        <v>0.0</v>
      </c>
      <c r="G23" s="55">
        <v>840000.0</v>
      </c>
      <c r="H23" s="56">
        <v>0.8268518518518518</v>
      </c>
      <c r="I23" s="57">
        <f t="shared" si="1"/>
        <v>2209</v>
      </c>
      <c r="J23" s="57">
        <v>1655.0</v>
      </c>
      <c r="K23" s="57">
        <f t="shared" si="2"/>
        <v>434</v>
      </c>
    </row>
    <row r="24" ht="15.75" customHeight="1">
      <c r="A24" s="50">
        <v>22.0</v>
      </c>
      <c r="B24" s="51">
        <v>2400000.0</v>
      </c>
      <c r="C24" s="51">
        <v>0.0</v>
      </c>
      <c r="D24" s="51">
        <v>0.0</v>
      </c>
      <c r="E24" s="51">
        <v>1400000.0</v>
      </c>
      <c r="F24" s="51">
        <v>0.0</v>
      </c>
      <c r="G24" s="51">
        <v>1000000.0</v>
      </c>
      <c r="H24" s="52">
        <v>1.0748842592592593</v>
      </c>
      <c r="I24" s="53">
        <f t="shared" si="1"/>
        <v>2797</v>
      </c>
      <c r="J24" s="53">
        <v>2275.0</v>
      </c>
      <c r="K24" s="53">
        <f t="shared" si="2"/>
        <v>620</v>
      </c>
    </row>
    <row r="25" ht="15.75" customHeight="1">
      <c r="A25" s="54">
        <v>23.0</v>
      </c>
      <c r="B25" s="55">
        <v>2800000.0</v>
      </c>
      <c r="C25" s="55">
        <v>0.0</v>
      </c>
      <c r="D25" s="55">
        <v>0.0</v>
      </c>
      <c r="E25" s="55">
        <v>1800000.0</v>
      </c>
      <c r="F25" s="55">
        <v>0.0</v>
      </c>
      <c r="G25" s="55">
        <v>1200000.0</v>
      </c>
      <c r="H25" s="56">
        <v>1.397337962962963</v>
      </c>
      <c r="I25" s="57">
        <f t="shared" si="1"/>
        <v>3542</v>
      </c>
      <c r="J25" s="57">
        <v>2976.0</v>
      </c>
      <c r="K25" s="57">
        <f t="shared" si="2"/>
        <v>701</v>
      </c>
    </row>
    <row r="26" ht="15.75" customHeight="1">
      <c r="A26" s="50">
        <v>24.0</v>
      </c>
      <c r="B26" s="51">
        <v>3000000.0</v>
      </c>
      <c r="C26" s="51">
        <v>0.0</v>
      </c>
      <c r="D26" s="51">
        <v>0.0</v>
      </c>
      <c r="E26" s="51">
        <v>2000000.0</v>
      </c>
      <c r="F26" s="51">
        <v>0.0</v>
      </c>
      <c r="G26" s="51">
        <v>1600000.0</v>
      </c>
      <c r="H26" s="52">
        <v>1.9563657407407407</v>
      </c>
      <c r="I26" s="53">
        <f t="shared" si="1"/>
        <v>4794</v>
      </c>
      <c r="J26" s="53">
        <v>4041.0</v>
      </c>
      <c r="K26" s="53">
        <f t="shared" si="2"/>
        <v>1065</v>
      </c>
    </row>
    <row r="27" ht="15.75" customHeight="1">
      <c r="A27" s="54">
        <v>25.0</v>
      </c>
      <c r="B27" s="55">
        <v>3000000.0</v>
      </c>
      <c r="C27" s="55">
        <v>0.0</v>
      </c>
      <c r="D27" s="55">
        <v>0.0</v>
      </c>
      <c r="E27" s="55">
        <v>2000000.0</v>
      </c>
      <c r="F27" s="55">
        <v>0.0</v>
      </c>
      <c r="G27" s="55">
        <v>1800000.0</v>
      </c>
      <c r="H27" s="56">
        <v>2.738773148148148</v>
      </c>
      <c r="I27" s="57">
        <f t="shared" si="1"/>
        <v>6489</v>
      </c>
      <c r="J27" s="57">
        <v>5600.0</v>
      </c>
      <c r="K27" s="57">
        <f t="shared" si="2"/>
        <v>1559</v>
      </c>
    </row>
    <row r="28" ht="15.75" customHeight="1">
      <c r="A28" s="27" t="s">
        <v>65</v>
      </c>
      <c r="B28" s="58">
        <f t="shared" ref="B28:I28" si="3">SUM(B2:B27)</f>
        <v>16156736</v>
      </c>
      <c r="C28" s="58">
        <f t="shared" si="3"/>
        <v>70</v>
      </c>
      <c r="D28" s="58">
        <f t="shared" si="3"/>
        <v>50</v>
      </c>
      <c r="E28" s="58">
        <f t="shared" si="3"/>
        <v>10388760</v>
      </c>
      <c r="F28" s="58">
        <f t="shared" si="3"/>
        <v>0</v>
      </c>
      <c r="G28" s="58">
        <f t="shared" si="3"/>
        <v>8082680</v>
      </c>
      <c r="H28" s="59">
        <f t="shared" si="3"/>
        <v>10.2487037</v>
      </c>
      <c r="I28" s="58">
        <f t="shared" si="3"/>
        <v>26594</v>
      </c>
      <c r="J28" s="27"/>
      <c r="K28" s="2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3.63"/>
    <col customWidth="1" hidden="1" min="2" max="2" width="6.13"/>
    <col customWidth="1" min="3" max="3" width="10.25"/>
    <col customWidth="1" min="4" max="4" width="9.38"/>
    <col customWidth="1" min="6" max="7" width="10.25"/>
    <col customWidth="1" min="8" max="8" width="10.88"/>
    <col customWidth="1" min="9" max="9" width="9.63"/>
  </cols>
  <sheetData>
    <row r="1" ht="15.75" customHeight="1">
      <c r="A1" s="101" t="s">
        <v>284</v>
      </c>
      <c r="B1" s="102" t="s">
        <v>285</v>
      </c>
      <c r="C1" s="103"/>
      <c r="D1" s="103"/>
      <c r="E1" s="103"/>
      <c r="F1" s="103"/>
      <c r="G1" s="103"/>
      <c r="H1" s="103"/>
      <c r="I1" s="104"/>
    </row>
    <row r="2" ht="15.75" customHeight="1">
      <c r="A2" s="105"/>
      <c r="B2" s="106" t="s">
        <v>1</v>
      </c>
      <c r="C2" s="106" t="s">
        <v>2</v>
      </c>
      <c r="D2" s="106" t="s">
        <v>3</v>
      </c>
      <c r="E2" s="106" t="s">
        <v>4</v>
      </c>
      <c r="F2" s="106" t="s">
        <v>5</v>
      </c>
      <c r="G2" s="106" t="s">
        <v>6</v>
      </c>
      <c r="H2" s="107" t="s">
        <v>13</v>
      </c>
      <c r="I2" s="107" t="s">
        <v>14</v>
      </c>
    </row>
    <row r="3" ht="15.75" customHeight="1">
      <c r="A3" s="108" t="s">
        <v>286</v>
      </c>
      <c r="B3" s="103"/>
      <c r="C3" s="103"/>
      <c r="D3" s="103"/>
      <c r="E3" s="103"/>
      <c r="F3" s="103"/>
      <c r="G3" s="103"/>
      <c r="H3" s="103"/>
      <c r="I3" s="104"/>
    </row>
    <row r="4" ht="15.75" customHeight="1">
      <c r="A4" s="109" t="s">
        <v>287</v>
      </c>
      <c r="B4" s="38">
        <v>0.0</v>
      </c>
      <c r="C4" s="38">
        <v>0.0</v>
      </c>
      <c r="D4" s="38">
        <v>50.0</v>
      </c>
      <c r="E4" s="38">
        <v>120.0</v>
      </c>
      <c r="F4" s="38">
        <v>0.0</v>
      </c>
      <c r="G4" s="38">
        <v>0.0</v>
      </c>
      <c r="H4" s="40">
        <v>0.0</v>
      </c>
      <c r="I4" s="40">
        <v>0.0</v>
      </c>
    </row>
    <row r="5" ht="15.75" customHeight="1">
      <c r="A5" s="47" t="s">
        <v>65</v>
      </c>
      <c r="B5" s="110">
        <f t="shared" ref="B5:H5" si="1">SUM(B4)</f>
        <v>0</v>
      </c>
      <c r="C5" s="110">
        <f t="shared" si="1"/>
        <v>0</v>
      </c>
      <c r="D5" s="110">
        <f t="shared" si="1"/>
        <v>50</v>
      </c>
      <c r="E5" s="110">
        <f t="shared" si="1"/>
        <v>120</v>
      </c>
      <c r="F5" s="110">
        <f t="shared" si="1"/>
        <v>0</v>
      </c>
      <c r="G5" s="110">
        <f t="shared" si="1"/>
        <v>0</v>
      </c>
      <c r="H5" s="48">
        <f t="shared" si="1"/>
        <v>0</v>
      </c>
      <c r="I5" s="48">
        <v>0.0</v>
      </c>
    </row>
    <row r="6" ht="15.75" customHeight="1">
      <c r="A6" s="111" t="s">
        <v>288</v>
      </c>
      <c r="B6" s="103"/>
      <c r="C6" s="103"/>
      <c r="D6" s="103"/>
      <c r="E6" s="103"/>
      <c r="F6" s="103"/>
      <c r="G6" s="103"/>
      <c r="H6" s="103"/>
      <c r="I6" s="104"/>
    </row>
    <row r="7" ht="15.75" customHeight="1">
      <c r="A7" s="109" t="s">
        <v>289</v>
      </c>
      <c r="B7" s="38">
        <v>0.0</v>
      </c>
      <c r="C7" s="38">
        <v>0.0</v>
      </c>
      <c r="D7" s="38">
        <v>0.0</v>
      </c>
      <c r="E7" s="38">
        <v>0.0</v>
      </c>
      <c r="F7" s="38">
        <v>0.0</v>
      </c>
      <c r="G7" s="38">
        <v>140.0</v>
      </c>
      <c r="H7" s="40">
        <v>0.0</v>
      </c>
      <c r="I7" s="40">
        <v>0.0</v>
      </c>
    </row>
    <row r="8" ht="15.75" customHeight="1">
      <c r="A8" s="112" t="s">
        <v>287</v>
      </c>
      <c r="B8" s="113"/>
      <c r="C8" s="113">
        <v>380.0</v>
      </c>
      <c r="D8" s="113">
        <v>580.0</v>
      </c>
      <c r="E8" s="113">
        <v>0.0</v>
      </c>
      <c r="F8" s="113">
        <v>70.0</v>
      </c>
      <c r="G8" s="113"/>
      <c r="H8" s="114">
        <v>50.0</v>
      </c>
      <c r="I8" s="114">
        <v>50.0</v>
      </c>
    </row>
    <row r="9" ht="15.75" customHeight="1">
      <c r="A9" s="47" t="s">
        <v>65</v>
      </c>
      <c r="B9" s="110">
        <f>SUM(B7)</f>
        <v>0</v>
      </c>
      <c r="C9" s="110">
        <f t="shared" ref="C9:F9" si="2">SUM(C7:C8)</f>
        <v>380</v>
      </c>
      <c r="D9" s="110">
        <f t="shared" si="2"/>
        <v>580</v>
      </c>
      <c r="E9" s="110">
        <f t="shared" si="2"/>
        <v>0</v>
      </c>
      <c r="F9" s="110">
        <f t="shared" si="2"/>
        <v>70</v>
      </c>
      <c r="G9" s="110">
        <f>SUM(G7)</f>
        <v>140</v>
      </c>
      <c r="H9" s="47"/>
      <c r="I9" s="47"/>
    </row>
    <row r="10" ht="15.75" customHeight="1">
      <c r="A10" s="111" t="s">
        <v>290</v>
      </c>
      <c r="B10" s="103"/>
      <c r="C10" s="103"/>
      <c r="D10" s="103"/>
      <c r="E10" s="103"/>
      <c r="F10" s="103"/>
      <c r="G10" s="103"/>
      <c r="H10" s="103"/>
      <c r="I10" s="104"/>
    </row>
    <row r="11" ht="15.75" customHeight="1">
      <c r="A11" s="109" t="s">
        <v>289</v>
      </c>
      <c r="B11" s="38">
        <v>0.0</v>
      </c>
      <c r="C11" s="38">
        <v>0.0</v>
      </c>
      <c r="D11" s="38">
        <v>0.0</v>
      </c>
      <c r="E11" s="38">
        <v>0.0</v>
      </c>
      <c r="F11" s="38">
        <v>0.0</v>
      </c>
      <c r="G11" s="38">
        <v>2000.0</v>
      </c>
      <c r="H11" s="40">
        <v>0.0</v>
      </c>
      <c r="I11" s="40">
        <v>0.0</v>
      </c>
    </row>
    <row r="12" ht="15.75" customHeight="1">
      <c r="A12" s="112" t="s">
        <v>287</v>
      </c>
      <c r="B12" s="113">
        <v>0.0</v>
      </c>
      <c r="C12" s="113">
        <v>0.0</v>
      </c>
      <c r="D12" s="113">
        <v>0.0</v>
      </c>
      <c r="E12" s="113">
        <v>0.0</v>
      </c>
      <c r="F12" s="113">
        <v>0.0</v>
      </c>
      <c r="G12" s="113">
        <v>5000.0</v>
      </c>
      <c r="H12" s="114">
        <v>2.0</v>
      </c>
      <c r="I12" s="114">
        <v>2.0</v>
      </c>
    </row>
    <row r="13" ht="15.75" customHeight="1">
      <c r="A13" s="47" t="s">
        <v>65</v>
      </c>
      <c r="B13" s="110">
        <f t="shared" ref="B13:G13" si="3">SUM(B11:B12)</f>
        <v>0</v>
      </c>
      <c r="C13" s="110">
        <f t="shared" si="3"/>
        <v>0</v>
      </c>
      <c r="D13" s="110">
        <f t="shared" si="3"/>
        <v>0</v>
      </c>
      <c r="E13" s="110">
        <f t="shared" si="3"/>
        <v>0</v>
      </c>
      <c r="F13" s="110">
        <f t="shared" si="3"/>
        <v>0</v>
      </c>
      <c r="G13" s="110">
        <f t="shared" si="3"/>
        <v>7000</v>
      </c>
      <c r="H13" s="47"/>
      <c r="I13" s="47"/>
    </row>
    <row r="14" ht="15.75" customHeight="1">
      <c r="A14" s="111" t="s">
        <v>291</v>
      </c>
      <c r="B14" s="103"/>
      <c r="C14" s="103"/>
      <c r="D14" s="103"/>
      <c r="E14" s="103"/>
      <c r="F14" s="103"/>
      <c r="G14" s="103"/>
      <c r="H14" s="103"/>
      <c r="I14" s="104"/>
    </row>
    <row r="15" ht="15.75" customHeight="1">
      <c r="A15" s="109" t="s">
        <v>289</v>
      </c>
      <c r="B15" s="38">
        <v>0.0</v>
      </c>
      <c r="C15" s="38">
        <v>0.0</v>
      </c>
      <c r="D15" s="38">
        <v>0.0</v>
      </c>
      <c r="E15" s="38">
        <v>0.0</v>
      </c>
      <c r="F15" s="38">
        <v>0.0</v>
      </c>
      <c r="G15" s="38">
        <v>43000.0</v>
      </c>
      <c r="H15" s="40">
        <v>0.0</v>
      </c>
      <c r="I15" s="40">
        <v>0.0</v>
      </c>
    </row>
    <row r="16" ht="15.75" customHeight="1">
      <c r="A16" s="112" t="s">
        <v>287</v>
      </c>
      <c r="B16" s="113">
        <v>0.0</v>
      </c>
      <c r="C16" s="113">
        <v>0.0</v>
      </c>
      <c r="D16" s="113">
        <v>0.0</v>
      </c>
      <c r="E16" s="113">
        <v>150000.0</v>
      </c>
      <c r="F16" s="113">
        <v>200000.0</v>
      </c>
      <c r="G16" s="113">
        <v>300000.0</v>
      </c>
      <c r="H16" s="114">
        <v>0.0</v>
      </c>
      <c r="I16" s="114">
        <v>0.0</v>
      </c>
    </row>
    <row r="17" ht="15.75" customHeight="1">
      <c r="A17" s="47" t="s">
        <v>65</v>
      </c>
      <c r="B17" s="110">
        <f t="shared" ref="B17:G17" si="4">SUM(B15:B16)</f>
        <v>0</v>
      </c>
      <c r="C17" s="110">
        <f t="shared" si="4"/>
        <v>0</v>
      </c>
      <c r="D17" s="110">
        <f t="shared" si="4"/>
        <v>0</v>
      </c>
      <c r="E17" s="110">
        <f t="shared" si="4"/>
        <v>150000</v>
      </c>
      <c r="F17" s="110">
        <f t="shared" si="4"/>
        <v>200000</v>
      </c>
      <c r="G17" s="110">
        <f t="shared" si="4"/>
        <v>343000</v>
      </c>
      <c r="H17" s="47"/>
      <c r="I17" s="47"/>
    </row>
    <row r="18" ht="15.75" customHeight="1">
      <c r="A18" s="108" t="s">
        <v>292</v>
      </c>
      <c r="B18" s="103"/>
      <c r="C18" s="103"/>
      <c r="D18" s="103"/>
      <c r="E18" s="103"/>
      <c r="F18" s="103"/>
      <c r="G18" s="103"/>
      <c r="H18" s="103"/>
      <c r="I18" s="104"/>
    </row>
    <row r="19" ht="15.75" customHeight="1">
      <c r="A19" s="109" t="s">
        <v>289</v>
      </c>
      <c r="B19" s="38">
        <v>0.0</v>
      </c>
      <c r="C19" s="38">
        <v>0.0</v>
      </c>
      <c r="D19" s="38">
        <v>0.0</v>
      </c>
      <c r="E19" s="38">
        <v>0.0</v>
      </c>
      <c r="F19" s="38">
        <v>0.0</v>
      </c>
      <c r="G19" s="38">
        <v>36000.0</v>
      </c>
      <c r="H19" s="40">
        <v>0.0</v>
      </c>
      <c r="I19" s="40">
        <v>0.0</v>
      </c>
    </row>
    <row r="20" ht="15.75" customHeight="1">
      <c r="A20" s="112" t="s">
        <v>287</v>
      </c>
      <c r="B20" s="113">
        <v>0.0</v>
      </c>
      <c r="C20" s="113">
        <v>0.0</v>
      </c>
      <c r="D20" s="113">
        <v>200000.0</v>
      </c>
      <c r="E20" s="113">
        <v>160000.0</v>
      </c>
      <c r="F20" s="113">
        <v>0.0</v>
      </c>
      <c r="G20" s="113">
        <v>200000.0</v>
      </c>
      <c r="H20" s="114">
        <v>400.0</v>
      </c>
      <c r="I20" s="114">
        <v>400.0</v>
      </c>
    </row>
    <row r="21" ht="15.75" customHeight="1">
      <c r="A21" s="47" t="s">
        <v>65</v>
      </c>
      <c r="B21" s="110">
        <f t="shared" ref="B21:G21" si="5">SUM(B19:B20)</f>
        <v>0</v>
      </c>
      <c r="C21" s="110">
        <f t="shared" si="5"/>
        <v>0</v>
      </c>
      <c r="D21" s="110">
        <f t="shared" si="5"/>
        <v>200000</v>
      </c>
      <c r="E21" s="110">
        <f t="shared" si="5"/>
        <v>160000</v>
      </c>
      <c r="F21" s="110">
        <f t="shared" si="5"/>
        <v>0</v>
      </c>
      <c r="G21" s="110">
        <f t="shared" si="5"/>
        <v>236000</v>
      </c>
      <c r="H21" s="47"/>
      <c r="I21" s="47"/>
    </row>
    <row r="22" ht="15.75" customHeight="1">
      <c r="A22" s="108" t="s">
        <v>293</v>
      </c>
      <c r="B22" s="103"/>
      <c r="C22" s="103"/>
      <c r="D22" s="103"/>
      <c r="E22" s="103"/>
      <c r="F22" s="103"/>
      <c r="G22" s="103"/>
      <c r="H22" s="103"/>
      <c r="I22" s="104"/>
    </row>
    <row r="23" ht="15.75" customHeight="1">
      <c r="A23" s="109" t="s">
        <v>289</v>
      </c>
      <c r="B23" s="38">
        <v>0.0</v>
      </c>
      <c r="C23" s="38">
        <v>0.0</v>
      </c>
      <c r="D23" s="38">
        <v>0.0</v>
      </c>
      <c r="E23" s="38">
        <v>0.0</v>
      </c>
      <c r="F23" s="38">
        <v>0.0</v>
      </c>
      <c r="G23" s="38">
        <v>43000.0</v>
      </c>
      <c r="H23" s="40">
        <v>0.0</v>
      </c>
      <c r="I23" s="40">
        <v>0.0</v>
      </c>
    </row>
    <row r="24" ht="15.75" customHeight="1">
      <c r="A24" s="112" t="s">
        <v>287</v>
      </c>
      <c r="B24" s="113">
        <v>0.0</v>
      </c>
      <c r="C24" s="113">
        <v>0.0</v>
      </c>
      <c r="D24" s="113"/>
      <c r="E24" s="113">
        <v>120000.0</v>
      </c>
      <c r="F24" s="113">
        <v>150000.0</v>
      </c>
      <c r="G24" s="113">
        <v>200000.0</v>
      </c>
      <c r="H24" s="114">
        <v>400.0</v>
      </c>
      <c r="I24" s="114">
        <v>400.0</v>
      </c>
    </row>
    <row r="25" ht="15.75" customHeight="1">
      <c r="A25" s="47" t="s">
        <v>65</v>
      </c>
      <c r="B25" s="110">
        <f t="shared" ref="B25:G25" si="6">SUM(B23:B24)</f>
        <v>0</v>
      </c>
      <c r="C25" s="110">
        <f t="shared" si="6"/>
        <v>0</v>
      </c>
      <c r="D25" s="110">
        <f t="shared" si="6"/>
        <v>0</v>
      </c>
      <c r="E25" s="110">
        <f t="shared" si="6"/>
        <v>120000</v>
      </c>
      <c r="F25" s="110">
        <f t="shared" si="6"/>
        <v>150000</v>
      </c>
      <c r="G25" s="110">
        <f t="shared" si="6"/>
        <v>243000</v>
      </c>
      <c r="H25" s="47"/>
      <c r="I25" s="47"/>
    </row>
    <row r="26" ht="15.75" customHeight="1">
      <c r="A26" s="108" t="s">
        <v>294</v>
      </c>
      <c r="B26" s="103"/>
      <c r="C26" s="103"/>
      <c r="D26" s="103"/>
      <c r="E26" s="103"/>
      <c r="F26" s="103"/>
      <c r="G26" s="103"/>
      <c r="H26" s="103"/>
      <c r="I26" s="104"/>
    </row>
    <row r="27" ht="15.75" customHeight="1">
      <c r="A27" s="37" t="s">
        <v>295</v>
      </c>
      <c r="B27" s="115" t="s">
        <v>296</v>
      </c>
      <c r="C27" s="103"/>
      <c r="D27" s="103"/>
      <c r="E27" s="103"/>
      <c r="F27" s="103"/>
      <c r="G27" s="103"/>
      <c r="H27" s="103"/>
      <c r="I27" s="104"/>
    </row>
    <row r="28" ht="15.75" customHeight="1">
      <c r="A28" s="41" t="s">
        <v>297</v>
      </c>
      <c r="B28" s="116" t="s">
        <v>296</v>
      </c>
      <c r="C28" s="103"/>
      <c r="D28" s="103"/>
      <c r="E28" s="103"/>
      <c r="F28" s="103"/>
      <c r="G28" s="103"/>
      <c r="H28" s="103"/>
      <c r="I28" s="104"/>
    </row>
    <row r="29" ht="15.75" customHeight="1">
      <c r="A29" s="37" t="s">
        <v>298</v>
      </c>
      <c r="B29" s="38">
        <v>0.0</v>
      </c>
      <c r="C29" s="38">
        <v>0.0</v>
      </c>
      <c r="D29" s="38">
        <v>0.0</v>
      </c>
      <c r="E29" s="38">
        <v>0.0</v>
      </c>
      <c r="F29" s="38">
        <v>0.0</v>
      </c>
      <c r="G29" s="38">
        <v>1000.0</v>
      </c>
      <c r="H29" s="115" t="s">
        <v>18</v>
      </c>
      <c r="I29" s="104"/>
    </row>
    <row r="30" ht="15.75" customHeight="1">
      <c r="A30" s="41" t="s">
        <v>299</v>
      </c>
      <c r="B30" s="42">
        <v>0.0</v>
      </c>
      <c r="C30" s="42">
        <v>0.0</v>
      </c>
      <c r="D30" s="42">
        <v>0.0</v>
      </c>
      <c r="E30" s="42">
        <v>0.0</v>
      </c>
      <c r="F30" s="42">
        <v>0.0</v>
      </c>
      <c r="G30" s="42">
        <v>20000.0</v>
      </c>
      <c r="H30" s="116" t="s">
        <v>18</v>
      </c>
      <c r="I30" s="104"/>
    </row>
    <row r="31" ht="15.75" customHeight="1">
      <c r="A31" s="47" t="s">
        <v>65</v>
      </c>
      <c r="B31" s="110">
        <f t="shared" ref="B31:G31" si="7">SUM(B27:B30)</f>
        <v>0</v>
      </c>
      <c r="C31" s="110">
        <f t="shared" si="7"/>
        <v>0</v>
      </c>
      <c r="D31" s="110">
        <f t="shared" si="7"/>
        <v>0</v>
      </c>
      <c r="E31" s="110">
        <f t="shared" si="7"/>
        <v>0</v>
      </c>
      <c r="F31" s="110">
        <f t="shared" si="7"/>
        <v>0</v>
      </c>
      <c r="G31" s="110">
        <f t="shared" si="7"/>
        <v>21000</v>
      </c>
      <c r="H31" s="117" t="s">
        <v>18</v>
      </c>
      <c r="I31" s="104"/>
    </row>
    <row r="32" ht="15.75" customHeight="1">
      <c r="A32" s="108" t="s">
        <v>300</v>
      </c>
      <c r="B32" s="103"/>
      <c r="C32" s="103"/>
      <c r="D32" s="103"/>
      <c r="E32" s="103"/>
      <c r="F32" s="103"/>
      <c r="G32" s="103"/>
      <c r="H32" s="103"/>
      <c r="I32" s="104"/>
    </row>
    <row r="33" ht="15.75" customHeight="1">
      <c r="A33" s="37" t="s">
        <v>295</v>
      </c>
      <c r="B33" s="115" t="s">
        <v>301</v>
      </c>
      <c r="C33" s="103"/>
      <c r="D33" s="103"/>
      <c r="E33" s="103"/>
      <c r="F33" s="103"/>
      <c r="G33" s="103"/>
      <c r="H33" s="103"/>
      <c r="I33" s="104"/>
    </row>
    <row r="34" ht="15.75" customHeight="1">
      <c r="A34" s="41" t="s">
        <v>297</v>
      </c>
      <c r="B34" s="116" t="s">
        <v>302</v>
      </c>
      <c r="C34" s="103"/>
      <c r="D34" s="103"/>
      <c r="E34" s="103"/>
      <c r="F34" s="103"/>
      <c r="G34" s="103"/>
      <c r="H34" s="103"/>
      <c r="I34" s="104"/>
    </row>
    <row r="35" ht="15.75" customHeight="1">
      <c r="A35" s="37" t="s">
        <v>303</v>
      </c>
      <c r="B35" s="115" t="s">
        <v>304</v>
      </c>
      <c r="C35" s="103"/>
      <c r="D35" s="103"/>
      <c r="E35" s="103"/>
      <c r="F35" s="103"/>
      <c r="G35" s="103"/>
      <c r="H35" s="103"/>
      <c r="I35" s="104"/>
    </row>
    <row r="36" ht="15.75" customHeight="1">
      <c r="A36" s="41" t="s">
        <v>305</v>
      </c>
      <c r="B36" s="116" t="s">
        <v>306</v>
      </c>
      <c r="C36" s="103"/>
      <c r="D36" s="103"/>
      <c r="E36" s="103"/>
      <c r="F36" s="103"/>
      <c r="G36" s="103"/>
      <c r="H36" s="103"/>
      <c r="I36" s="10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I1"/>
    <mergeCell ref="A3:I3"/>
    <mergeCell ref="A6:I6"/>
    <mergeCell ref="A10:I10"/>
    <mergeCell ref="A14:I14"/>
    <mergeCell ref="A18:I18"/>
    <mergeCell ref="A22:I22"/>
    <mergeCell ref="B33:I33"/>
    <mergeCell ref="B34:I34"/>
    <mergeCell ref="B35:I35"/>
    <mergeCell ref="B36:I36"/>
    <mergeCell ref="A26:I26"/>
    <mergeCell ref="B27:I27"/>
    <mergeCell ref="B28:I28"/>
    <mergeCell ref="H29:I29"/>
    <mergeCell ref="H30:I30"/>
    <mergeCell ref="H31:I31"/>
    <mergeCell ref="A32:I32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71</v>
      </c>
      <c r="I1" s="2" t="s">
        <v>72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3">
        <v>420.0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500.0</v>
      </c>
      <c r="F3" s="55">
        <v>760.0</v>
      </c>
      <c r="G3" s="57">
        <v>0.0</v>
      </c>
      <c r="H3" s="56">
        <v>0.0</v>
      </c>
      <c r="I3" s="57">
        <v>0.0</v>
      </c>
      <c r="J3" s="57">
        <v>52.0</v>
      </c>
      <c r="K3" s="57">
        <f t="shared" ref="K3:K12" si="1">J3-J2</f>
        <v>52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4800.0</v>
      </c>
      <c r="F4" s="51">
        <v>3600.0</v>
      </c>
      <c r="G4" s="53">
        <v>3200.0</v>
      </c>
      <c r="H4" s="52">
        <v>0.004166666666666667</v>
      </c>
      <c r="I4" s="53">
        <f t="shared" ref="I4:I12" si="2">ROUNDUP(2620.519149007*H4^(-0.1001302038)*H4,0)</f>
        <v>19</v>
      </c>
      <c r="J4" s="53">
        <v>54.0</v>
      </c>
      <c r="K4" s="53">
        <f t="shared" si="1"/>
        <v>2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7400.0</v>
      </c>
      <c r="F5" s="55">
        <v>5600.0</v>
      </c>
      <c r="G5" s="57">
        <v>4600.0</v>
      </c>
      <c r="H5" s="56">
        <v>0.005439814814814815</v>
      </c>
      <c r="I5" s="57">
        <f t="shared" si="2"/>
        <v>25</v>
      </c>
      <c r="J5" s="57">
        <v>56.0</v>
      </c>
      <c r="K5" s="57">
        <f t="shared" si="1"/>
        <v>2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10000.0</v>
      </c>
      <c r="F6" s="51">
        <v>8200.0</v>
      </c>
      <c r="G6" s="53">
        <v>7000.0</v>
      </c>
      <c r="H6" s="52">
        <v>0.008217592592592592</v>
      </c>
      <c r="I6" s="53">
        <f t="shared" si="2"/>
        <v>35</v>
      </c>
      <c r="J6" s="53">
        <v>59.0</v>
      </c>
      <c r="K6" s="53">
        <f t="shared" si="1"/>
        <v>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16000.0</v>
      </c>
      <c r="F7" s="55">
        <v>12000.0</v>
      </c>
      <c r="G7" s="57">
        <v>10000.0</v>
      </c>
      <c r="H7" s="56">
        <v>0.012268518518518519</v>
      </c>
      <c r="I7" s="57">
        <f t="shared" si="2"/>
        <v>50</v>
      </c>
      <c r="J7" s="57">
        <v>64.0</v>
      </c>
      <c r="K7" s="57">
        <f t="shared" si="1"/>
        <v>5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24000.0</v>
      </c>
      <c r="F8" s="51">
        <v>18000.0</v>
      </c>
      <c r="G8" s="53">
        <v>16000.0</v>
      </c>
      <c r="H8" s="52">
        <v>0.024421296296296295</v>
      </c>
      <c r="I8" s="53">
        <f t="shared" si="2"/>
        <v>93</v>
      </c>
      <c r="J8" s="53">
        <v>86.0</v>
      </c>
      <c r="K8" s="53">
        <f t="shared" si="1"/>
        <v>22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32000.0</v>
      </c>
      <c r="F9" s="55">
        <v>24000.0</v>
      </c>
      <c r="G9" s="57">
        <v>26000.0</v>
      </c>
      <c r="H9" s="56">
        <v>0.04884259259259259</v>
      </c>
      <c r="I9" s="57">
        <f t="shared" si="2"/>
        <v>174</v>
      </c>
      <c r="J9" s="57">
        <v>120.0</v>
      </c>
      <c r="K9" s="57">
        <f t="shared" si="1"/>
        <v>34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48000.0</v>
      </c>
      <c r="F10" s="51">
        <v>32000.0</v>
      </c>
      <c r="G10" s="53">
        <v>44000.0</v>
      </c>
      <c r="H10" s="52">
        <v>0.09756944444444444</v>
      </c>
      <c r="I10" s="53">
        <f t="shared" si="2"/>
        <v>323</v>
      </c>
      <c r="J10" s="53">
        <v>168.0</v>
      </c>
      <c r="K10" s="53">
        <f t="shared" si="1"/>
        <v>48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66000.0</v>
      </c>
      <c r="F11" s="55">
        <v>48000.0</v>
      </c>
      <c r="G11" s="57">
        <v>80000.0</v>
      </c>
      <c r="H11" s="56">
        <v>0.13657407407407407</v>
      </c>
      <c r="I11" s="57">
        <f t="shared" si="2"/>
        <v>437</v>
      </c>
      <c r="J11" s="57">
        <v>243.0</v>
      </c>
      <c r="K11" s="57">
        <f t="shared" si="1"/>
        <v>75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90000.0</v>
      </c>
      <c r="F12" s="51">
        <v>68000.0</v>
      </c>
      <c r="G12" s="53">
        <v>88000.0</v>
      </c>
      <c r="H12" s="52">
        <v>0.17754629629629629</v>
      </c>
      <c r="I12" s="53">
        <f t="shared" si="2"/>
        <v>554</v>
      </c>
      <c r="J12" s="53">
        <v>338.0</v>
      </c>
      <c r="K12" s="53">
        <f t="shared" si="1"/>
        <v>95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298700</v>
      </c>
      <c r="F13" s="58">
        <f t="shared" si="3"/>
        <v>220160</v>
      </c>
      <c r="G13" s="58">
        <f t="shared" si="3"/>
        <v>279220</v>
      </c>
      <c r="H13" s="59">
        <f t="shared" si="3"/>
        <v>0.5150462963</v>
      </c>
      <c r="I13" s="58">
        <f t="shared" si="3"/>
        <v>1710</v>
      </c>
      <c r="J13" s="61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73</v>
      </c>
      <c r="I1" s="2" t="s">
        <v>74</v>
      </c>
      <c r="J1" s="1" t="s">
        <v>13</v>
      </c>
      <c r="K1" s="1" t="s">
        <v>14</v>
      </c>
    </row>
    <row r="2" ht="15.75" customHeight="1">
      <c r="A2" s="50">
        <v>0.0</v>
      </c>
      <c r="B2" s="51">
        <v>0.0</v>
      </c>
      <c r="C2" s="51">
        <v>0.0</v>
      </c>
      <c r="D2" s="51">
        <v>0.0</v>
      </c>
      <c r="E2" s="51">
        <v>0.0</v>
      </c>
      <c r="F2" s="51">
        <v>0.0</v>
      </c>
      <c r="G2" s="53">
        <v>240000.0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>
        <v>0.0</v>
      </c>
      <c r="C3" s="55">
        <v>0.0</v>
      </c>
      <c r="D3" s="55">
        <v>0.0</v>
      </c>
      <c r="E3" s="55">
        <v>300000.0</v>
      </c>
      <c r="F3" s="55">
        <v>240000.0</v>
      </c>
      <c r="G3" s="57">
        <v>0.0</v>
      </c>
      <c r="H3" s="56">
        <v>0.0</v>
      </c>
      <c r="I3" s="57">
        <v>0.0</v>
      </c>
      <c r="J3" s="57">
        <v>213.0</v>
      </c>
      <c r="K3" s="57">
        <f t="shared" ref="K3:K12" si="1">SUM(J3-J2)</f>
        <v>213</v>
      </c>
    </row>
    <row r="4" ht="15.75" customHeight="1">
      <c r="A4" s="50">
        <v>2.0</v>
      </c>
      <c r="B4" s="51">
        <v>0.0</v>
      </c>
      <c r="C4" s="51">
        <v>0.0</v>
      </c>
      <c r="D4" s="51">
        <v>0.0</v>
      </c>
      <c r="E4" s="51">
        <v>500000.0</v>
      </c>
      <c r="F4" s="51">
        <v>360000.0</v>
      </c>
      <c r="G4" s="53">
        <v>420000.0</v>
      </c>
      <c r="H4" s="52">
        <v>0.5068287037037037</v>
      </c>
      <c r="I4" s="53">
        <f t="shared" ref="I4:I12" si="2">ROUNDUP(2620.519149007*H4^(-0.1001302038)*H4,0)</f>
        <v>1422</v>
      </c>
      <c r="J4" s="53">
        <v>271.0</v>
      </c>
      <c r="K4" s="53">
        <f t="shared" si="1"/>
        <v>58</v>
      </c>
    </row>
    <row r="5" ht="15.75" customHeight="1">
      <c r="A5" s="54">
        <v>3.0</v>
      </c>
      <c r="B5" s="55">
        <v>0.0</v>
      </c>
      <c r="C5" s="55">
        <v>0.0</v>
      </c>
      <c r="D5" s="55">
        <v>0.0</v>
      </c>
      <c r="E5" s="55">
        <v>860000.0</v>
      </c>
      <c r="F5" s="55">
        <v>640000.0</v>
      </c>
      <c r="G5" s="57">
        <v>560000.0</v>
      </c>
      <c r="H5" s="56">
        <v>0.7096064814814815</v>
      </c>
      <c r="I5" s="57">
        <f t="shared" si="2"/>
        <v>1925</v>
      </c>
      <c r="J5" s="57">
        <v>379.0</v>
      </c>
      <c r="K5" s="57">
        <f t="shared" si="1"/>
        <v>108</v>
      </c>
    </row>
    <row r="6" ht="15.75" customHeight="1">
      <c r="A6" s="50">
        <v>4.0</v>
      </c>
      <c r="B6" s="51">
        <v>0.0</v>
      </c>
      <c r="C6" s="51">
        <v>0.0</v>
      </c>
      <c r="D6" s="51">
        <v>0.0</v>
      </c>
      <c r="E6" s="51">
        <v>1600000.0</v>
      </c>
      <c r="F6" s="51">
        <v>1200000.0</v>
      </c>
      <c r="G6" s="53">
        <v>780000.0</v>
      </c>
      <c r="H6" s="52">
        <v>0.9934027777777777</v>
      </c>
      <c r="I6" s="53">
        <f t="shared" si="2"/>
        <v>2605</v>
      </c>
      <c r="J6" s="53">
        <v>532.0</v>
      </c>
      <c r="K6" s="53">
        <f t="shared" si="1"/>
        <v>153</v>
      </c>
    </row>
    <row r="7" ht="15.75" customHeight="1">
      <c r="A7" s="54">
        <v>5.0</v>
      </c>
      <c r="B7" s="55">
        <v>0.0</v>
      </c>
      <c r="C7" s="55">
        <v>0.0</v>
      </c>
      <c r="D7" s="55">
        <v>0.0</v>
      </c>
      <c r="E7" s="55">
        <v>2600000.0</v>
      </c>
      <c r="F7" s="55">
        <v>2000000.0</v>
      </c>
      <c r="G7" s="57">
        <v>1200000.0</v>
      </c>
      <c r="H7" s="56">
        <v>1.3907407407407408</v>
      </c>
      <c r="I7" s="57">
        <f t="shared" si="2"/>
        <v>3527</v>
      </c>
      <c r="J7" s="57">
        <v>741.0</v>
      </c>
      <c r="K7" s="57">
        <f t="shared" si="1"/>
        <v>209</v>
      </c>
    </row>
    <row r="8" ht="15.75" customHeight="1">
      <c r="A8" s="50">
        <v>6.0</v>
      </c>
      <c r="B8" s="51">
        <v>0.0</v>
      </c>
      <c r="C8" s="51">
        <v>0.0</v>
      </c>
      <c r="D8" s="51">
        <v>0.0</v>
      </c>
      <c r="E8" s="51">
        <v>4600000.0</v>
      </c>
      <c r="F8" s="51">
        <v>3600000.0</v>
      </c>
      <c r="G8" s="53">
        <v>2200000.0</v>
      </c>
      <c r="H8" s="52">
        <v>1.9469907407407407</v>
      </c>
      <c r="I8" s="53">
        <f t="shared" si="2"/>
        <v>4773</v>
      </c>
      <c r="J8" s="53">
        <v>1044.0</v>
      </c>
      <c r="K8" s="53">
        <f t="shared" si="1"/>
        <v>303</v>
      </c>
    </row>
    <row r="9" ht="15.75" customHeight="1">
      <c r="A9" s="54">
        <v>7.0</v>
      </c>
      <c r="B9" s="55">
        <v>0.0</v>
      </c>
      <c r="C9" s="55">
        <v>0.0</v>
      </c>
      <c r="D9" s="55">
        <v>0.0</v>
      </c>
      <c r="E9" s="55">
        <v>8200000.0</v>
      </c>
      <c r="F9" s="55">
        <v>6200000.0</v>
      </c>
      <c r="G9" s="57">
        <v>3800000.0</v>
      </c>
      <c r="H9" s="56">
        <v>2.725810185185185</v>
      </c>
      <c r="I9" s="57">
        <f t="shared" si="2"/>
        <v>6461</v>
      </c>
      <c r="J9" s="57">
        <v>1490.0</v>
      </c>
      <c r="K9" s="57">
        <f t="shared" si="1"/>
        <v>446</v>
      </c>
    </row>
    <row r="10" ht="15.75" customHeight="1">
      <c r="A10" s="50">
        <v>8.0</v>
      </c>
      <c r="B10" s="51">
        <v>0.0</v>
      </c>
      <c r="C10" s="51">
        <v>0.0</v>
      </c>
      <c r="D10" s="51">
        <v>0.0</v>
      </c>
      <c r="E10" s="51">
        <v>1.4E7</v>
      </c>
      <c r="F10" s="51">
        <v>1.0E7</v>
      </c>
      <c r="G10" s="53">
        <v>6600000.0</v>
      </c>
      <c r="H10" s="52">
        <v>3.816087962962963</v>
      </c>
      <c r="I10" s="53">
        <f t="shared" si="2"/>
        <v>8746</v>
      </c>
      <c r="J10" s="53">
        <v>2033.0</v>
      </c>
      <c r="K10" s="53">
        <f t="shared" si="1"/>
        <v>543</v>
      </c>
    </row>
    <row r="11" ht="15.75" customHeight="1">
      <c r="A11" s="54">
        <v>9.0</v>
      </c>
      <c r="B11" s="55">
        <v>0.0</v>
      </c>
      <c r="C11" s="55">
        <v>0.0</v>
      </c>
      <c r="D11" s="55">
        <v>0.0</v>
      </c>
      <c r="E11" s="55">
        <v>2.4E7</v>
      </c>
      <c r="F11" s="55">
        <v>1.8E7</v>
      </c>
      <c r="G11" s="57">
        <v>8200000.0</v>
      </c>
      <c r="H11" s="56">
        <v>4.96099537037037</v>
      </c>
      <c r="I11" s="57">
        <f t="shared" si="2"/>
        <v>11075</v>
      </c>
      <c r="J11" s="57">
        <v>2659.0</v>
      </c>
      <c r="K11" s="57">
        <f t="shared" si="1"/>
        <v>626</v>
      </c>
    </row>
    <row r="12" ht="15.75" customHeight="1">
      <c r="A12" s="50">
        <v>10.0</v>
      </c>
      <c r="B12" s="51">
        <v>0.0</v>
      </c>
      <c r="C12" s="51">
        <v>0.0</v>
      </c>
      <c r="D12" s="51">
        <v>0.0</v>
      </c>
      <c r="E12" s="51">
        <v>3.4E7</v>
      </c>
      <c r="F12" s="51">
        <v>2.6E7</v>
      </c>
      <c r="G12" s="53">
        <v>1.0E7</v>
      </c>
      <c r="H12" s="52">
        <v>6.449189814814815</v>
      </c>
      <c r="I12" s="53">
        <f t="shared" si="2"/>
        <v>14023</v>
      </c>
      <c r="J12" s="53">
        <v>3456.0</v>
      </c>
      <c r="K12" s="53">
        <f t="shared" si="1"/>
        <v>797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90660000</v>
      </c>
      <c r="F13" s="58">
        <f t="shared" si="3"/>
        <v>68240000</v>
      </c>
      <c r="G13" s="58">
        <f t="shared" si="3"/>
        <v>34000000</v>
      </c>
      <c r="H13" s="59">
        <f t="shared" si="3"/>
        <v>23.49965278</v>
      </c>
      <c r="I13" s="58">
        <f t="shared" si="3"/>
        <v>54557</v>
      </c>
      <c r="J13" s="61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hidden="1" min="2" max="4" width="12.63"/>
    <col customWidth="1" min="5" max="11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75</v>
      </c>
      <c r="I1" s="2" t="s">
        <v>76</v>
      </c>
      <c r="J1" s="1" t="s">
        <v>13</v>
      </c>
      <c r="K1" s="1" t="s">
        <v>14</v>
      </c>
    </row>
    <row r="2" ht="15.75" customHeight="1">
      <c r="A2" s="50">
        <v>0.0</v>
      </c>
      <c r="B2" s="51"/>
      <c r="C2" s="51"/>
      <c r="D2" s="51"/>
      <c r="E2" s="51"/>
      <c r="F2" s="51"/>
      <c r="G2" s="53">
        <v>3800000.0</v>
      </c>
      <c r="H2" s="52">
        <v>0.0</v>
      </c>
      <c r="I2" s="53">
        <v>0.0</v>
      </c>
      <c r="J2" s="53">
        <v>0.0</v>
      </c>
      <c r="K2" s="50">
        <v>0.0</v>
      </c>
    </row>
    <row r="3" ht="15.75" customHeight="1">
      <c r="A3" s="54">
        <v>1.0</v>
      </c>
      <c r="B3" s="55"/>
      <c r="C3" s="55"/>
      <c r="D3" s="55"/>
      <c r="E3" s="55">
        <v>7400000.0</v>
      </c>
      <c r="F3" s="55">
        <v>5600000.0</v>
      </c>
      <c r="G3" s="57"/>
      <c r="H3" s="56">
        <v>0.0</v>
      </c>
      <c r="I3" s="57">
        <v>0.0</v>
      </c>
      <c r="J3" s="57">
        <v>1480.0</v>
      </c>
      <c r="K3" s="57">
        <f t="shared" ref="K3:K12" si="1">J3-J2</f>
        <v>1480</v>
      </c>
    </row>
    <row r="4" ht="15.75" customHeight="1">
      <c r="A4" s="50">
        <v>2.0</v>
      </c>
      <c r="B4" s="51"/>
      <c r="C4" s="51"/>
      <c r="D4" s="51"/>
      <c r="E4" s="51">
        <v>1.2E7</v>
      </c>
      <c r="F4" s="51">
        <v>9200000.0</v>
      </c>
      <c r="G4" s="53">
        <v>6400000.0</v>
      </c>
      <c r="H4" s="52">
        <v>3.816087962962963</v>
      </c>
      <c r="I4" s="53">
        <f t="shared" ref="I4:I11" si="2">ROUNDUP(2620.519149007*H4^(-0.1001302038)*H4,0)</f>
        <v>8746</v>
      </c>
      <c r="J4" s="53">
        <v>2038.0</v>
      </c>
      <c r="K4" s="53">
        <f t="shared" si="1"/>
        <v>558</v>
      </c>
    </row>
    <row r="5" ht="15.75" customHeight="1">
      <c r="A5" s="54">
        <v>3.0</v>
      </c>
      <c r="B5" s="55"/>
      <c r="C5" s="55"/>
      <c r="D5" s="55"/>
      <c r="E5" s="55">
        <v>2.0E7</v>
      </c>
      <c r="F5" s="55">
        <v>1.4E7</v>
      </c>
      <c r="G5" s="57">
        <v>8400000.0</v>
      </c>
      <c r="H5" s="56">
        <v>4.96099537037037</v>
      </c>
      <c r="I5" s="57">
        <f t="shared" si="2"/>
        <v>11075</v>
      </c>
      <c r="J5" s="57">
        <v>2662.0</v>
      </c>
      <c r="K5" s="57">
        <f t="shared" si="1"/>
        <v>624</v>
      </c>
    </row>
    <row r="6" ht="15.75" customHeight="1">
      <c r="A6" s="50">
        <v>4.0</v>
      </c>
      <c r="B6" s="51"/>
      <c r="C6" s="51"/>
      <c r="D6" s="51"/>
      <c r="E6" s="51">
        <v>3.0E7</v>
      </c>
      <c r="F6" s="51">
        <v>2.2E7</v>
      </c>
      <c r="G6" s="53">
        <v>1.0E7</v>
      </c>
      <c r="H6" s="52">
        <v>6.449189814814815</v>
      </c>
      <c r="I6" s="53">
        <f t="shared" si="2"/>
        <v>14023</v>
      </c>
      <c r="J6" s="53">
        <v>3460.0</v>
      </c>
      <c r="K6" s="53">
        <f t="shared" si="1"/>
        <v>798</v>
      </c>
    </row>
    <row r="7" ht="15.75" customHeight="1">
      <c r="A7" s="54">
        <v>5.0</v>
      </c>
      <c r="B7" s="55"/>
      <c r="C7" s="55"/>
      <c r="D7" s="55"/>
      <c r="E7" s="55">
        <v>4.0E7</v>
      </c>
      <c r="F7" s="55">
        <v>3.0E7</v>
      </c>
      <c r="G7" s="57">
        <v>1.2E7</v>
      </c>
      <c r="H7" s="56">
        <v>8.384027777777778</v>
      </c>
      <c r="I7" s="57">
        <f t="shared" si="2"/>
        <v>17758</v>
      </c>
      <c r="J7" s="57">
        <v>4578.0</v>
      </c>
      <c r="K7" s="57">
        <f t="shared" si="1"/>
        <v>1118</v>
      </c>
    </row>
    <row r="8" ht="15.75" customHeight="1">
      <c r="A8" s="50">
        <v>6.0</v>
      </c>
      <c r="B8" s="51"/>
      <c r="C8" s="51"/>
      <c r="D8" s="51"/>
      <c r="E8" s="51">
        <v>5.2E7</v>
      </c>
      <c r="F8" s="51">
        <v>4.0E7</v>
      </c>
      <c r="G8" s="53">
        <v>1.4E7</v>
      </c>
      <c r="H8" s="52">
        <v>11.737615740740742</v>
      </c>
      <c r="I8" s="53">
        <f t="shared" si="2"/>
        <v>24037</v>
      </c>
      <c r="J8" s="53">
        <v>6387.0</v>
      </c>
      <c r="K8" s="53">
        <f t="shared" si="1"/>
        <v>1809</v>
      </c>
    </row>
    <row r="9" ht="15.75" customHeight="1">
      <c r="A9" s="54">
        <v>7.0</v>
      </c>
      <c r="B9" s="55"/>
      <c r="C9" s="55"/>
      <c r="D9" s="55"/>
      <c r="E9" s="55">
        <v>6.2E7</v>
      </c>
      <c r="F9" s="55">
        <v>4.8E7</v>
      </c>
      <c r="G9" s="57">
        <v>1.6E7</v>
      </c>
      <c r="H9" s="56">
        <v>16.43252314814815</v>
      </c>
      <c r="I9" s="57">
        <f t="shared" si="2"/>
        <v>32536</v>
      </c>
      <c r="J9" s="57">
        <v>8942.0</v>
      </c>
      <c r="K9" s="57">
        <f t="shared" si="1"/>
        <v>2555</v>
      </c>
    </row>
    <row r="10" ht="15.75" customHeight="1">
      <c r="A10" s="50">
        <v>8.0</v>
      </c>
      <c r="B10" s="51"/>
      <c r="C10" s="51"/>
      <c r="D10" s="51"/>
      <c r="E10" s="51">
        <v>7.4E7</v>
      </c>
      <c r="F10" s="51">
        <v>5.4E7</v>
      </c>
      <c r="G10" s="53">
        <v>2.0E7</v>
      </c>
      <c r="H10" s="52">
        <v>23.005555555555556</v>
      </c>
      <c r="I10" s="53">
        <f t="shared" si="2"/>
        <v>44042</v>
      </c>
      <c r="J10" s="53">
        <v>12514.0</v>
      </c>
      <c r="K10" s="53">
        <f t="shared" si="1"/>
        <v>3572</v>
      </c>
    </row>
    <row r="11" ht="15.75" customHeight="1">
      <c r="A11" s="54">
        <v>9.0</v>
      </c>
      <c r="B11" s="55"/>
      <c r="C11" s="55"/>
      <c r="D11" s="55"/>
      <c r="E11" s="55">
        <v>8.0E7</v>
      </c>
      <c r="F11" s="55">
        <v>6.0E7</v>
      </c>
      <c r="G11" s="57">
        <v>2.2E7</v>
      </c>
      <c r="H11" s="56">
        <v>32.207754629629626</v>
      </c>
      <c r="I11" s="57">
        <f t="shared" si="2"/>
        <v>59615</v>
      </c>
      <c r="J11" s="57">
        <v>17255.0</v>
      </c>
      <c r="K11" s="57">
        <f t="shared" si="1"/>
        <v>4741</v>
      </c>
    </row>
    <row r="12" ht="15.75" customHeight="1">
      <c r="A12" s="50">
        <v>10.0</v>
      </c>
      <c r="B12" s="51"/>
      <c r="C12" s="51"/>
      <c r="D12" s="51"/>
      <c r="E12" s="51">
        <v>8.6E7</v>
      </c>
      <c r="F12" s="51">
        <v>6.4E7</v>
      </c>
      <c r="G12" s="51">
        <v>2.6E7</v>
      </c>
      <c r="H12" s="52">
        <v>45.09085648148148</v>
      </c>
      <c r="I12" s="53">
        <v>80696.0</v>
      </c>
      <c r="J12" s="53">
        <v>24495.0</v>
      </c>
      <c r="K12" s="53">
        <f t="shared" si="1"/>
        <v>7240</v>
      </c>
    </row>
    <row r="13" ht="15.75" customHeight="1">
      <c r="A13" s="27" t="s">
        <v>65</v>
      </c>
      <c r="B13" s="58">
        <f t="shared" ref="B13:I13" si="3">SUM(B2:B12)</f>
        <v>0</v>
      </c>
      <c r="C13" s="58">
        <f t="shared" si="3"/>
        <v>0</v>
      </c>
      <c r="D13" s="58">
        <f t="shared" si="3"/>
        <v>0</v>
      </c>
      <c r="E13" s="58">
        <f t="shared" si="3"/>
        <v>463400000</v>
      </c>
      <c r="F13" s="58">
        <f t="shared" si="3"/>
        <v>346800000</v>
      </c>
      <c r="G13" s="58">
        <f t="shared" si="3"/>
        <v>138600000</v>
      </c>
      <c r="H13" s="59">
        <f t="shared" si="3"/>
        <v>152.0846065</v>
      </c>
      <c r="I13" s="58">
        <f t="shared" si="3"/>
        <v>292528</v>
      </c>
      <c r="J13" s="61"/>
      <c r="K13" s="6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