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ni\source\repos\Research\measurement_client_standalone\output\distance-based\"/>
    </mc:Choice>
  </mc:AlternateContent>
  <xr:revisionPtr revIDLastSave="0" documentId="13_ncr:1_{04460BBE-EA67-4AFC-BC18-360C99D81027}" xr6:coauthVersionLast="47" xr6:coauthVersionMax="47" xr10:uidLastSave="{00000000-0000-0000-0000-000000000000}"/>
  <bookViews>
    <workbookView xWindow="-98" yWindow="-98" windowWidth="21795" windowHeight="12975" xr2:uid="{F5C78390-FA3F-4EED-A8F8-5CF0F36478F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" i="1" l="1"/>
  <c r="AG15" i="1"/>
  <c r="AG17" i="1" s="1"/>
  <c r="AF15" i="1"/>
  <c r="AF17" i="1" s="1"/>
  <c r="AE15" i="1"/>
  <c r="AE17" i="1" s="1"/>
  <c r="Q15" i="1"/>
  <c r="R15" i="1"/>
  <c r="S15" i="1"/>
  <c r="P15" i="1"/>
</calcChain>
</file>

<file path=xl/sharedStrings.xml><?xml version="1.0" encoding="utf-8"?>
<sst xmlns="http://schemas.openxmlformats.org/spreadsheetml/2006/main" count="93" uniqueCount="57">
  <si>
    <t>downlink_2-6-23-base average bandwidth: 74.4531349 Mbps</t>
  </si>
  <si>
    <t>downlink_2-6-23-base average packets received: 869.9/930</t>
  </si>
  <si>
    <t>downlink_2-6-23-inside-los average bandwidth: 34.9663451 Mbps</t>
  </si>
  <si>
    <t>downlink_2-6-23-inside-los average packets received: 917.35/930</t>
  </si>
  <si>
    <t>downlink_2-6-23-inside-no-los average bandwidth: 31.269984250000004 Mbps</t>
  </si>
  <si>
    <t>downlink_2-6-23-inside-no-los average packets received: 923.45/930</t>
  </si>
  <si>
    <t>downlink_2-6-23-right-outside average bandwidth: 19.984094550000002 Mbps</t>
  </si>
  <si>
    <t>downlink_2-6-23-right-outside average packets received: 928.65/930</t>
  </si>
  <si>
    <t>uplink_2-6-23-base average bandwidth: 60.58416285 Mbps</t>
  </si>
  <si>
    <t>uplink_2-6-23-base average packets received: 546.9/930</t>
  </si>
  <si>
    <t>uplink_2-6-23-inside-los average bandwidth: 20.8276813 Mbps</t>
  </si>
  <si>
    <t>uplink_2-6-23-inside-los average packets received: 178.75/930</t>
  </si>
  <si>
    <t>uplink_2-6-23-inside-no-los average bandwidth: 5.8854977134999995 Mbps</t>
  </si>
  <si>
    <t>uplink_2-6-23-inside-no-los average packets received: 97.95/930</t>
  </si>
  <si>
    <t>uplink_2-6-23-right-outside average bandwidth: 5.475527255 Mbps</t>
  </si>
  <si>
    <t>uplink_2-6-23-right-outside average packets received: 88.45/930</t>
  </si>
  <si>
    <t>Base</t>
  </si>
  <si>
    <t>Inside-LOS</t>
  </si>
  <si>
    <t>Inside-No-LOS</t>
  </si>
  <si>
    <t>Right-Outside</t>
  </si>
  <si>
    <t>Downlink</t>
  </si>
  <si>
    <t>Uplink</t>
  </si>
  <si>
    <t>Column1</t>
  </si>
  <si>
    <t>Iperf3 Sender (Client Uplink)</t>
  </si>
  <si>
    <t>Iperf3 Receiver (Server Downlink)</t>
  </si>
  <si>
    <t>CRUSP Downlink</t>
  </si>
  <si>
    <t>CRUSP Uplink</t>
  </si>
  <si>
    <t>% Increase</t>
  </si>
  <si>
    <t>Increase</t>
  </si>
  <si>
    <t>Validation</t>
  </si>
  <si>
    <t>validation:</t>
  </si>
  <si>
    <t>downlink_rtest-1 average bandwidth: 45.68223942499999 Mbps</t>
  </si>
  <si>
    <t>downlink_rtest-1 average packets received: 896.15/930</t>
  </si>
  <si>
    <t>downlink_rtest-2 average bandwidth: 32.59307200000001 Mbps</t>
  </si>
  <si>
    <t>downlink_rtest-2 average packets received: 913.25/930</t>
  </si>
  <si>
    <t>downlink_rtest-3 average bandwidth: 39.054063600000006 Mbps</t>
  </si>
  <si>
    <t>downlink_rtest-3 average packets received: 927.5/930</t>
  </si>
  <si>
    <t>downlink_rtest-4 average bandwidth: 77.20655905000002 Mbps</t>
  </si>
  <si>
    <t>downlink_rtest-4 average packets received: 920.3/930</t>
  </si>
  <si>
    <t>uplink_rtest-1 average bandwidth: 27.871669500000007 Mbps</t>
  </si>
  <si>
    <t>uplink_rtest-1 average packets received: 361.3/930</t>
  </si>
  <si>
    <t>uplink_rtest-2 average bandwidth: 25.06290505 Mbps</t>
  </si>
  <si>
    <t>uplink_rtest-2 average packets received: 324.65/930</t>
  </si>
  <si>
    <t>uplink_rtest-3 average bandwidth: 20.00212342 Mbps</t>
  </si>
  <si>
    <t>uplink_rtest-3 average packets received: 209.45/930</t>
  </si>
  <si>
    <t>uplink_rtest-4 average bandwidth: 31.97023575 Mbps</t>
  </si>
  <si>
    <t>uplink_rtest-4 average packets received: 419.0/930</t>
  </si>
  <si>
    <t>CRUSP
 Uplink</t>
  </si>
  <si>
    <t>Iperf3 Sender 
(Ground Truth)</t>
  </si>
  <si>
    <t>Regression
Predicted</t>
  </si>
  <si>
    <t>% Difference</t>
  </si>
  <si>
    <t>MAPE (Mean Absolute Percentage Error)</t>
  </si>
  <si>
    <t>Ground Truth</t>
  </si>
  <si>
    <t>rtest1</t>
  </si>
  <si>
    <t>rtest2</t>
  </si>
  <si>
    <t>rtest3</t>
  </si>
  <si>
    <t xml:space="preserve">Transmit rate (Mbps)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</si>
</sst>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b/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0" xfId="0" applyFont="1" applyFill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1" fillId="2" borderId="1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CRUSP Distance-Based</a:t>
            </a:r>
            <a:r>
              <a:rPr lang="en-US" sz="1200" baseline="0"/>
              <a:t> </a:t>
            </a:r>
            <a:r>
              <a:rPr lang="en-US" sz="1200"/>
              <a:t>Results vs. Iperf3 – Downlink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CRUSP Downlink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Sheet1!$P$4:$S$4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Sheet1!$P$5:$S$5</c:f>
              <c:numCache>
                <c:formatCode>General</c:formatCode>
                <c:ptCount val="4"/>
                <c:pt idx="0">
                  <c:v>74.453000000000003</c:v>
                </c:pt>
                <c:pt idx="1">
                  <c:v>34.966000000000001</c:v>
                </c:pt>
                <c:pt idx="2">
                  <c:v>31.27</c:v>
                </c:pt>
                <c:pt idx="3">
                  <c:v>19.984000000000002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1-4D1C-BBE0-532A8F22F224}"/>
            </c:ext>
          </c:extLst>
        </c:ser>
        <c:ser>
          <c:idx val="1"/>
          <c:order val="1"/>
          <c:tx>
            <c:strRef>
              <c:f>Sheet1!$O$6</c:f>
              <c:strCache>
                <c:ptCount val="1"/>
                <c:pt idx="0">
                  <c:v>Iperf3 Receiver (Server Downlink)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Sheet1!$P$4:$S$4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Sheet1!$P$6:$S$6</c:f>
              <c:numCache>
                <c:formatCode>General</c:formatCode>
                <c:ptCount val="4"/>
                <c:pt idx="0">
                  <c:v>42.6</c:v>
                </c:pt>
                <c:pt idx="1">
                  <c:v>12.9</c:v>
                </c:pt>
                <c:pt idx="2">
                  <c:v>2.46</c:v>
                </c:pt>
                <c:pt idx="3">
                  <c:v>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1-4D1C-BBE0-532A8F22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77551"/>
        <c:axId val="31976303"/>
      </c:barChart>
      <c:catAx>
        <c:axId val="3197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303"/>
        <c:crosses val="autoZero"/>
        <c:auto val="1"/>
        <c:lblAlgn val="ctr"/>
        <c:lblOffset val="100"/>
        <c:noMultiLvlLbl val="0"/>
      </c:catAx>
      <c:valAx>
        <c:axId val="319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CRUSP Distance-Based Results vs. Iperf3  – Uplink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Sheet1!$O$13</c:f>
              <c:strCache>
                <c:ptCount val="1"/>
                <c:pt idx="0">
                  <c:v>CRUSP Uplink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Sheet1!$P$11:$S$11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Sheet1!$P$13:$S$13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A-4BE2-8A45-042C6EB7B314}"/>
            </c:ext>
          </c:extLst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Iperf3 Sender (Client Uplink)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Sheet1!$P$11:$S$11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Sheet1!$P$12:$S$12</c:f>
              <c:numCache>
                <c:formatCode>General</c:formatCode>
                <c:ptCount val="4"/>
                <c:pt idx="0">
                  <c:v>43.7</c:v>
                </c:pt>
                <c:pt idx="1">
                  <c:v>13.4</c:v>
                </c:pt>
                <c:pt idx="2">
                  <c:v>3.45</c:v>
                </c:pt>
                <c:pt idx="3">
                  <c:v>4.1500000000000004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A-4BE2-8A45-042C6EB7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41311"/>
        <c:axId val="29038399"/>
      </c:barChart>
      <c:catAx>
        <c:axId val="290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8399"/>
        <c:crosses val="autoZero"/>
        <c:auto val="1"/>
        <c:lblAlgn val="ctr"/>
        <c:lblOffset val="100"/>
        <c:noMultiLvlLbl val="0"/>
      </c:catAx>
      <c:valAx>
        <c:axId val="290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CRUSP Distance-Based</a:t>
            </a:r>
            <a:r>
              <a:rPr lang="en-US" baseline="0"/>
              <a:t> Results (Mbps)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Downlink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Sheet1!$J$8:$M$8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Sheet1!$J$9:$M$9</c:f>
              <c:numCache>
                <c:formatCode>General</c:formatCode>
                <c:ptCount val="4"/>
                <c:pt idx="0">
                  <c:v>74.453000000000003</c:v>
                </c:pt>
                <c:pt idx="1">
                  <c:v>34.966000000000001</c:v>
                </c:pt>
                <c:pt idx="2">
                  <c:v>31.27</c:v>
                </c:pt>
                <c:pt idx="3">
                  <c:v>19.984000000000002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9-4B20-AD6D-465520D2B043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Uplink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Sheet1!$J$8:$M$8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Sheet1!$J$10:$M$10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9-4B20-AD6D-465520D2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145871"/>
        <c:axId val="1997147119"/>
      </c:barChart>
      <c:catAx>
        <c:axId val="19971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47119"/>
        <c:crosses val="autoZero"/>
        <c:auto val="1"/>
        <c:lblAlgn val="ctr"/>
        <c:lblOffset val="100"/>
        <c:noMultiLvlLbl val="0"/>
      </c:catAx>
      <c:valAx>
        <c:axId val="19971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Difference CRUSP Uplink vs. Iperf3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Sheet1!$U$5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583748906386702E-2"/>
                  <c:y val="-0.212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Sheet1!$V$4:$Y$4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Sheet1!$V$5:$Y$5</c:f>
              <c:numCache>
                <c:formatCode>General</c:formatCode>
                <c:ptCount val="4"/>
                <c:pt idx="0">
                  <c:v>16.884</c:v>
                </c:pt>
                <c:pt idx="1">
                  <c:v>7.427999999999999</c:v>
                </c:pt>
                <c:pt idx="2">
                  <c:v>2.4349999999999996</c:v>
                </c:pt>
                <c:pt idx="3">
                  <c:v>1.3259999999999996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0-45F1-A5C7-18C9898325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6756128"/>
        <c:axId val="886760704"/>
      </c:lineChart>
      <c:catAx>
        <c:axId val="8867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0704"/>
        <c:crosses val="autoZero"/>
        <c:auto val="1"/>
        <c:lblAlgn val="ctr"/>
        <c:lblOffset val="100"/>
        <c:noMultiLvlLbl val="0"/>
      </c:catAx>
      <c:valAx>
        <c:axId val="8867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Iperf3</a:t>
            </a:r>
            <a:r>
              <a:rPr lang="en-US" baseline="0"/>
              <a:t> vs. CRUSP Uplink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Inside-LOS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13.4</c:v>
              </c:pt>
            </c:numLit>
          </c:xVal>
          <c:yVal>
            <c:numLit>
              <c:formatCode>General</c:formatCode>
              <c:ptCount val="1"/>
              <c:pt idx="0">
                <c:v>20.827999999999999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996-46A6-807F-CCB7820709BA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Right-Outside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4.1500000000000004</c:v>
              </c:pt>
            </c:numLit>
          </c:xVal>
          <c:yVal>
            <c:numLit>
              <c:formatCode>General</c:formatCode>
              <c:ptCount val="1"/>
              <c:pt idx="0">
                <c:v>5.476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996-46A6-807F-CCB7820709BA}"/>
            </c:ext>
          </c:extLst>
        </c:ser>
        <c:ser>
          <c:idx val="2"/>
          <c:order val="2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43.7</c:v>
              </c:pt>
            </c:numLit>
          </c:xVal>
          <c:yVal>
            <c:numLit>
              <c:formatCode>General</c:formatCode>
              <c:ptCount val="1"/>
              <c:pt idx="0">
                <c:v>60.584000000000003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996-46A6-807F-CCB7820709BA}"/>
            </c:ext>
          </c:extLst>
        </c:ser>
        <c:ser>
          <c:idx val="3"/>
          <c:order val="3"/>
          <c:tx>
            <c:v>Inside-No-LOS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3.45</c:v>
              </c:pt>
            </c:numLit>
          </c:xVal>
          <c:yVal>
            <c:numLit>
              <c:formatCode>General</c:formatCode>
              <c:ptCount val="1"/>
              <c:pt idx="0">
                <c:v>5.8849999999999998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996-46A6-807F-CCB7820709BA}"/>
            </c:ext>
          </c:extLst>
        </c:ser>
        <c:ser>
          <c:idx val="4"/>
          <c:order val="4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95330713781924"/>
                  <c:y val="-4.03724009604604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Sheet1!$P$12:$S$12</c:f>
              <c:numCache>
                <c:formatCode>General</c:formatCode>
                <c:ptCount val="4"/>
                <c:pt idx="0">
                  <c:v>43.7</c:v>
                </c:pt>
                <c:pt idx="1">
                  <c:v>13.4</c:v>
                </c:pt>
                <c:pt idx="2">
                  <c:v>3.45</c:v>
                </c:pt>
                <c:pt idx="3">
                  <c:v>4.1500000000000004</c:v>
                </c:pt>
              </c:numCache>
            </c:numRef>
          </c:xVal>
          <c:yVal>
            <c:numRef>
              <c:f>Sheet1!$P$13:$S$13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96-46A6-807F-CCB78207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45360"/>
        <c:axId val="1115654512"/>
      </c:scatterChart>
      <c:valAx>
        <c:axId val="11156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Iperf3 Ground</a:t>
                </a:r>
                <a:r>
                  <a:rPr lang="en-US" baseline="0"/>
                  <a:t> Truth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4512"/>
        <c:crosses val="autoZero"/>
        <c:crossBetween val="midCat"/>
      </c:valAx>
      <c:valAx>
        <c:axId val="1115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CRUSP Uplink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CRUSP Uplink vs Iperf3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Inside-LOS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20.827999999999999</c:v>
              </c:pt>
            </c:numLit>
          </c:xVal>
          <c:yVal>
            <c:numLit>
              <c:formatCode>General</c:formatCode>
              <c:ptCount val="1"/>
              <c:pt idx="0">
                <c:v>13.4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F80-4726-A799-410693C27EC1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Right-Outside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5.476</c:v>
              </c:pt>
            </c:numLit>
          </c:xVal>
          <c:yVal>
            <c:numLit>
              <c:formatCode>General</c:formatCode>
              <c:ptCount val="1"/>
              <c:pt idx="0">
                <c:v>4.1500000000000004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F80-4726-A799-410693C27EC1}"/>
            </c:ext>
          </c:extLst>
        </c:ser>
        <c:ser>
          <c:idx val="2"/>
          <c:order val="2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60.584000000000003</c:v>
              </c:pt>
            </c:numLit>
          </c:xVal>
          <c:yVal>
            <c:numLit>
              <c:formatCode>General</c:formatCode>
              <c:ptCount val="1"/>
              <c:pt idx="0">
                <c:v>43.7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80-4726-A799-410693C27EC1}"/>
            </c:ext>
          </c:extLst>
        </c:ser>
        <c:ser>
          <c:idx val="3"/>
          <c:order val="3"/>
          <c:tx>
            <c:v>Inside-No-LOS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5.8849999999999998</c:v>
              </c:pt>
            </c:numLit>
          </c:xVal>
          <c:yVal>
            <c:numLit>
              <c:formatCode>General</c:formatCode>
              <c:ptCount val="1"/>
              <c:pt idx="0">
                <c:v>3.45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F80-4726-A799-410693C27EC1}"/>
            </c:ext>
          </c:extLst>
        </c:ser>
        <c:ser>
          <c:idx val="4"/>
          <c:order val="4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95330713781924"/>
                  <c:y val="-4.03724009604604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Sheet1!$P$13:$S$13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xVal>
          <c:yVal>
            <c:numRef>
              <c:f>Sheet1!$P$12:$S$12</c:f>
              <c:numCache>
                <c:formatCode>General</c:formatCode>
                <c:ptCount val="4"/>
                <c:pt idx="0">
                  <c:v>43.7</c:v>
                </c:pt>
                <c:pt idx="1">
                  <c:v>13.4</c:v>
                </c:pt>
                <c:pt idx="2">
                  <c:v>3.45</c:v>
                </c:pt>
                <c:pt idx="3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80-4726-A799-410693C2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45360"/>
        <c:axId val="1115654512"/>
      </c:scatterChart>
      <c:valAx>
        <c:axId val="11156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CRUSP Uplink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4512"/>
        <c:crosses val="autoZero"/>
        <c:crossBetween val="midCat"/>
      </c:valAx>
      <c:valAx>
        <c:axId val="1115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Iperf3 Ground Truth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CRUSP Uplink vs Iperf3</a:t>
            </a:r>
            <a:r>
              <a:rPr lang="en-US" baseline="0"/>
              <a:t> (Adjusted)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Sheet1!$AO$5</c:f>
              <c:strCache>
                <c:ptCount val="1"/>
                <c:pt idx="0">
                  <c:v>Ground Truth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Sheet1!$AN$6:$AN$12</c:f>
              <c:numCache>
                <c:formatCode>General</c:formatCode>
                <c:ptCount val="7"/>
                <c:pt idx="0">
                  <c:v>27.87</c:v>
                </c:pt>
                <c:pt idx="1">
                  <c:v>25.06</c:v>
                </c:pt>
                <c:pt idx="2">
                  <c:v>31.97</c:v>
                </c:pt>
                <c:pt idx="3">
                  <c:v>60.584000000000003</c:v>
                </c:pt>
                <c:pt idx="4">
                  <c:v>20.827999999999999</c:v>
                </c:pt>
                <c:pt idx="5">
                  <c:v>5.8849999999999998</c:v>
                </c:pt>
                <c:pt idx="6">
                  <c:v>5.476</c:v>
                </c:pt>
              </c:numCache>
            </c:numRef>
          </c:xVal>
          <c:yVal>
            <c:numRef>
              <c:f>Sheet1!$AO$6:$AO$12</c:f>
              <c:numCache>
                <c:formatCode>General</c:formatCode>
                <c:ptCount val="7"/>
                <c:pt idx="0">
                  <c:v>17.2</c:v>
                </c:pt>
                <c:pt idx="1">
                  <c:v>16.8</c:v>
                </c:pt>
                <c:pt idx="2">
                  <c:v>32.700000000000003</c:v>
                </c:pt>
                <c:pt idx="3">
                  <c:v>43.7</c:v>
                </c:pt>
                <c:pt idx="4">
                  <c:v>13.4</c:v>
                </c:pt>
                <c:pt idx="5">
                  <c:v>3.45</c:v>
                </c:pt>
                <c:pt idx="6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3-45A6-82AA-4D4A1FE3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35600"/>
        <c:axId val="984333936"/>
      </c:scatterChart>
      <c:valAx>
        <c:axId val="9843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CRUSP Uplink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33936"/>
        <c:crosses val="autoZero"/>
        <c:crossBetween val="midCat"/>
      </c:valAx>
      <c:valAx>
        <c:axId val="9843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Iperf3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CRUSP Uplink vs Iperf3</a:t>
            </a:r>
            <a:r>
              <a:rPr lang="en-US" baseline="0"/>
              <a:t> (Validation)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Inside-LOS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20.827999999999999</c:v>
              </c:pt>
            </c:numLit>
          </c:xVal>
          <c:yVal>
            <c:numLit>
              <c:formatCode>General</c:formatCode>
              <c:ptCount val="1"/>
              <c:pt idx="0">
                <c:v>13.4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B33-4A49-A150-B22B5900A3CD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Right-Outside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5.476</c:v>
              </c:pt>
            </c:numLit>
          </c:xVal>
          <c:yVal>
            <c:numLit>
              <c:formatCode>General</c:formatCode>
              <c:ptCount val="1"/>
              <c:pt idx="0">
                <c:v>4.1500000000000004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B33-4A49-A150-B22B5900A3CD}"/>
            </c:ext>
          </c:extLst>
        </c:ser>
        <c:ser>
          <c:idx val="2"/>
          <c:order val="2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60.584000000000003</c:v>
              </c:pt>
            </c:numLit>
          </c:xVal>
          <c:yVal>
            <c:numLit>
              <c:formatCode>General</c:formatCode>
              <c:ptCount val="1"/>
              <c:pt idx="0">
                <c:v>43.7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B33-4A49-A150-B22B5900A3CD}"/>
            </c:ext>
          </c:extLst>
        </c:ser>
        <c:ser>
          <c:idx val="3"/>
          <c:order val="3"/>
          <c:tx>
            <c:v>Inside-No-LOS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5.8849999999999998</c:v>
              </c:pt>
            </c:numLit>
          </c:xVal>
          <c:yVal>
            <c:numLit>
              <c:formatCode>General</c:formatCode>
              <c:ptCount val="1"/>
              <c:pt idx="0">
                <c:v>3.45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B33-4A49-A150-B22B5900A3CD}"/>
            </c:ext>
          </c:extLst>
        </c:ser>
        <c:ser>
          <c:idx val="4"/>
          <c:order val="4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95330713781924"/>
                  <c:y val="-4.0372400960460476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0.7283x - 0.7162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Sheet1!$P$13:$S$13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xVal>
          <c:yVal>
            <c:numRef>
              <c:f>Sheet1!$P$12:$S$12</c:f>
              <c:numCache>
                <c:formatCode>General</c:formatCode>
                <c:ptCount val="4"/>
                <c:pt idx="0">
                  <c:v>43.7</c:v>
                </c:pt>
                <c:pt idx="1">
                  <c:v>13.4</c:v>
                </c:pt>
                <c:pt idx="2">
                  <c:v>3.45</c:v>
                </c:pt>
                <c:pt idx="3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3-4A49-A150-B22B5900A3CD}"/>
            </c:ext>
          </c:extLst>
        </c:ser>
        <c:ser>
          <c:idx val="5"/>
          <c:order val="5"/>
          <c:tx>
            <c:v>R-Tests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27.87</c:v>
              </c:pt>
              <c:pt idx="1">
                <c:v>25.06</c:v>
              </c:pt>
              <c:pt idx="2">
                <c:v>31.97</c:v>
              </c:pt>
            </c:numLit>
          </c:xVal>
          <c:yVal>
            <c:numLit>
              <c:formatCode>General</c:formatCode>
              <c:ptCount val="3"/>
              <c:pt idx="0">
                <c:v>17.2</c:v>
              </c:pt>
              <c:pt idx="1">
                <c:v>16.8</c:v>
              </c:pt>
              <c:pt idx="2">
                <c:v>32.700000000000003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B33-4A49-A150-B22B5900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45360"/>
        <c:axId val="1115654512"/>
      </c:scatterChart>
      <c:valAx>
        <c:axId val="11156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CRUSP Uplink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4512"/>
        <c:crosses val="autoZero"/>
        <c:crossBetween val="midCat"/>
      </c:valAx>
      <c:valAx>
        <c:axId val="1115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Iperf3 Ground Truth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361492</xdr:colOff>
      <xdr:row>26</xdr:row>
      <xdr:rowOff>14154</xdr:rowOff>
    </xdr:from>
    <xdr:to>
      <xdr:col>12</xdr:col>
      <xdr:colOff>986928</xdr:colOff>
      <xdr:row>41</xdr:row>
      <xdr:rowOff>78448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B9C5ED-4CF4-1E2C-C933-9B1AAA54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396213</xdr:colOff>
      <xdr:row>21</xdr:row>
      <xdr:rowOff>53842</xdr:rowOff>
    </xdr:from>
    <xdr:to>
      <xdr:col>20</xdr:col>
      <xdr:colOff>120497</xdr:colOff>
      <xdr:row>36</xdr:row>
      <xdr:rowOff>118136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EFEF1D-8095-7FB7-B34C-F4E655DB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428051</xdr:colOff>
      <xdr:row>10</xdr:row>
      <xdr:rowOff>315357</xdr:rowOff>
    </xdr:from>
    <xdr:to>
      <xdr:col>13</xdr:col>
      <xdr:colOff>99840</xdr:colOff>
      <xdr:row>24</xdr:row>
      <xdr:rowOff>74822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49E1E6-E73F-BB64-BC1A-98E030D8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12246</xdr:colOff>
      <xdr:row>5</xdr:row>
      <xdr:rowOff>314547</xdr:rowOff>
    </xdr:from>
    <xdr:to>
      <xdr:col>27</xdr:col>
      <xdr:colOff>328081</xdr:colOff>
      <xdr:row>14</xdr:row>
      <xdr:rowOff>61266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EDD8B-FD66-5E91-8340-33FE23BE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338550</xdr:colOff>
      <xdr:row>16</xdr:row>
      <xdr:rowOff>88207</xdr:rowOff>
    </xdr:from>
    <xdr:to>
      <xdr:col>28</xdr:col>
      <xdr:colOff>86591</xdr:colOff>
      <xdr:row>33</xdr:row>
      <xdr:rowOff>12369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7E416D-B03E-87A5-B156-F4AF3E156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28</xdr:col>
      <xdr:colOff>393283</xdr:colOff>
      <xdr:row>52</xdr:row>
      <xdr:rowOff>103396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5071F9-5097-4D24-9CCE-B7A9EECA8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132199</xdr:colOff>
      <xdr:row>15</xdr:row>
      <xdr:rowOff>32517</xdr:rowOff>
    </xdr:from>
    <xdr:to>
      <xdr:col>43</xdr:col>
      <xdr:colOff>163401</xdr:colOff>
      <xdr:row>30</xdr:row>
      <xdr:rowOff>66019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041AE-517C-7496-E548-6BC082E90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745101</xdr:colOff>
      <xdr:row>35</xdr:row>
      <xdr:rowOff>161311</xdr:rowOff>
    </xdr:from>
    <xdr:to>
      <xdr:col>37</xdr:col>
      <xdr:colOff>247335</xdr:colOff>
      <xdr:row>52</xdr:row>
      <xdr:rowOff>80352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CDDA17-3556-4F1F-98FC-9B920D5E5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3DAB2C-EF94-4E6C-ACF1-75466A92B359}" name="Table2" displayName="Table2" ref="I2:M6" totalsRowShown="0" headerRowDxfId="21" dataDxfId="20">
  <autoFilter ref="I2:M6" xr:uid="{153DAB2C-EF94-4E6C-ACF1-75466A92B359}"/>
  <tableColumns count="5">
    <tableColumn id="1" xr3:uid="{41E00012-EF48-4186-8C46-FAC1FFE784AB}" name="Column1" dataDxfId="19"/>
    <tableColumn id="2" xr3:uid="{159C8C02-763A-4537-A836-8808E2FBE3B0}" name="Base" dataDxfId="18"/>
    <tableColumn id="3" xr3:uid="{1650172B-D89B-425B-BF85-42BE021150A6}" name="Inside-LOS" dataDxfId="17"/>
    <tableColumn id="4" xr3:uid="{3B346FA8-1702-4383-AE51-50F0E0BA6292}" name="Inside-No-LOS" dataDxfId="16"/>
    <tableColumn id="5" xr3:uid="{DF38FAD1-CF60-420C-ADBC-C8EAF257A320}" name="Right-Outsid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D2F1E2-6AA3-42CE-861D-FBE0310EABCA}" name="Table1" displayName="Table1" ref="O11:S15" totalsRowShown="0" headerRowDxfId="14" headerRowBorderDxfId="13" tableBorderDxfId="12">
  <autoFilter ref="O11:S15" xr:uid="{8ED2F1E2-6AA3-42CE-861D-FBE0310EABCA}"/>
  <tableColumns count="5">
    <tableColumn id="1" xr3:uid="{DAC16C73-CF2C-4B33-AD03-E24ECF7E1E81}" name="Column1"/>
    <tableColumn id="2" xr3:uid="{B29B4378-8515-4E9A-AEA5-FCB1A9C34957}" name="Base"/>
    <tableColumn id="3" xr3:uid="{6E24C237-5B1E-4847-83B8-39EABE24AB95}" name="Inside-LOS"/>
    <tableColumn id="4" xr3:uid="{C071ACE8-8519-4CB2-975F-4CED04DD1A2C}" name="Inside-No-LOS"/>
    <tableColumn id="5" xr3:uid="{4D042B30-DF80-47E2-8DC9-2C3E91BBFEB6}" name="Right-Outsi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F9924A-A968-4FC6-A4AF-E49BD1A5FACC}" name="Table5" displayName="Table5" ref="AD5:AG7" totalsRowShown="0" headerRowDxfId="11" dataDxfId="10">
  <autoFilter ref="AD5:AG7" xr:uid="{59F9924A-A968-4FC6-A4AF-E49BD1A5FACC}"/>
  <tableColumns count="4">
    <tableColumn id="1" xr3:uid="{7799797F-C817-424E-BB5D-16D13AF256CF}" name="Column1" dataDxfId="9"/>
    <tableColumn id="2" xr3:uid="{1B6ECD86-4CCE-4203-B798-EBE6080D819C}" name="rtest1" dataDxfId="8"/>
    <tableColumn id="3" xr3:uid="{AF847395-FD25-4E73-828E-0622476D2FBE}" name="rtest2" dataDxfId="7"/>
    <tableColumn id="4" xr3:uid="{690DD896-6776-4915-82D2-6AE74E19ABDE}" name="rtest3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D211B0-884F-41F7-89EC-10D254236712}" name="Table6" displayName="Table6" ref="AD13:AG17" totalsRowShown="0" headerRowDxfId="5" dataDxfId="4">
  <autoFilter ref="AD13:AG17" xr:uid="{E1D211B0-884F-41F7-89EC-10D254236712}"/>
  <tableColumns count="4">
    <tableColumn id="1" xr3:uid="{4FFC0EA4-D6BB-45BF-A83F-98593EF47852}" name="Column1" dataDxfId="3"/>
    <tableColumn id="2" xr3:uid="{70AB4688-4286-4CF5-940F-E3BF42D4C693}" name="rtest1" dataDxfId="2"/>
    <tableColumn id="3" xr3:uid="{2E4CE3C5-1BD1-434E-96A0-2ECB4D4389BB}" name="rtest2" dataDxfId="1"/>
    <tableColumn id="4" xr3:uid="{58B2890E-50B7-4A9F-80C3-0461572BC08C}" name="rtest3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923B3A-B5F0-4918-B4AA-41FF2C338186}" name="Table7" displayName="Table7" ref="AV4:AX14" totalsRowShown="0">
  <autoFilter ref="AV4:AX14" xr:uid="{EC923B3A-B5F0-4918-B4AA-41FF2C338186}"/>
  <tableColumns count="3">
    <tableColumn id="1" xr3:uid="{39967C65-F6DE-4496-B8BF-E5840F41518A}" name="rtest1"/>
    <tableColumn id="2" xr3:uid="{74AA46B2-FD50-4D01-964B-3EF088A68C0F}" name="rtest2"/>
    <tableColumn id="3" xr3:uid="{FB12E138-46BD-4E41-910E-B0BF6C64308F}" name="rtest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A644-4291-4C70-B6C3-35B671A5F97E}">
  <dimension ref="A1:AX56"/>
  <sheetViews>
    <sheetView tabSelected="1" topLeftCell="AA1" zoomScale="58" workbookViewId="0">
      <selection activeCell="AV4" sqref="AV4:AX14"/>
    </sheetView>
  </sheetViews>
  <sheetFormatPr defaultRowHeight="14.25" x14ac:dyDescent="0.45"/>
  <cols>
    <col min="9" max="9" width="9.9296875" customWidth="1"/>
    <col min="11" max="11" width="11.53125" customWidth="1"/>
    <col min="12" max="12" width="14.6640625" customWidth="1"/>
    <col min="13" max="13" width="14.19921875" customWidth="1"/>
    <col min="15" max="15" width="9.796875" customWidth="1"/>
    <col min="17" max="17" width="11.1328125" customWidth="1"/>
    <col min="18" max="18" width="14.19921875" customWidth="1"/>
    <col min="19" max="19" width="13.73046875" customWidth="1"/>
    <col min="30" max="30" width="12.46484375" customWidth="1"/>
    <col min="31" max="33" width="9.6640625" customWidth="1"/>
  </cols>
  <sheetData>
    <row r="1" spans="1:50" x14ac:dyDescent="0.45">
      <c r="A1" t="s">
        <v>0</v>
      </c>
    </row>
    <row r="2" spans="1:50" ht="15" x14ac:dyDescent="0.55000000000000004">
      <c r="A2" t="s">
        <v>1</v>
      </c>
      <c r="I2" s="1" t="s">
        <v>22</v>
      </c>
      <c r="J2" s="1" t="s">
        <v>16</v>
      </c>
      <c r="K2" s="1" t="s">
        <v>17</v>
      </c>
      <c r="L2" s="1" t="s">
        <v>18</v>
      </c>
      <c r="M2" s="1" t="s">
        <v>19</v>
      </c>
    </row>
    <row r="3" spans="1:50" ht="15" x14ac:dyDescent="0.45">
      <c r="I3" s="2" t="s">
        <v>20</v>
      </c>
      <c r="J3" s="2">
        <v>74.453000000000003</v>
      </c>
      <c r="K3" s="2">
        <v>34.966000000000001</v>
      </c>
      <c r="L3" s="2">
        <v>31.27</v>
      </c>
      <c r="M3" s="2">
        <v>19.984000000000002</v>
      </c>
    </row>
    <row r="4" spans="1:50" ht="30" x14ac:dyDescent="0.55000000000000004">
      <c r="A4" t="s">
        <v>2</v>
      </c>
      <c r="I4" s="2" t="s">
        <v>21</v>
      </c>
      <c r="J4" s="2">
        <v>60.584000000000003</v>
      </c>
      <c r="K4" s="2">
        <v>20.827999999999999</v>
      </c>
      <c r="L4" s="2">
        <v>5.8849999999999998</v>
      </c>
      <c r="M4" s="2">
        <v>5.476</v>
      </c>
      <c r="O4" s="6" t="s">
        <v>22</v>
      </c>
      <c r="P4" s="7" t="s">
        <v>16</v>
      </c>
      <c r="Q4" s="7" t="s">
        <v>17</v>
      </c>
      <c r="R4" s="7" t="s">
        <v>18</v>
      </c>
      <c r="S4" s="8" t="s">
        <v>19</v>
      </c>
      <c r="U4" s="19" t="s">
        <v>22</v>
      </c>
      <c r="V4" s="20" t="s">
        <v>16</v>
      </c>
      <c r="W4" s="20" t="s">
        <v>17</v>
      </c>
      <c r="X4" s="20" t="s">
        <v>18</v>
      </c>
      <c r="Y4" s="21" t="s">
        <v>19</v>
      </c>
      <c r="AD4" s="22" t="s">
        <v>29</v>
      </c>
      <c r="AE4" s="22"/>
      <c r="AF4" s="22"/>
      <c r="AG4" s="22"/>
      <c r="AH4" s="22"/>
      <c r="AV4" t="s">
        <v>53</v>
      </c>
      <c r="AW4" t="s">
        <v>54</v>
      </c>
      <c r="AX4" t="s">
        <v>55</v>
      </c>
    </row>
    <row r="5" spans="1:50" ht="60" x14ac:dyDescent="0.45">
      <c r="A5" t="s">
        <v>3</v>
      </c>
      <c r="I5" s="9" t="s">
        <v>24</v>
      </c>
      <c r="J5" s="10">
        <v>42.6</v>
      </c>
      <c r="K5" s="10">
        <v>12.9</v>
      </c>
      <c r="L5" s="10">
        <v>2.46</v>
      </c>
      <c r="M5" s="11">
        <v>3.69</v>
      </c>
      <c r="O5" s="3" t="s">
        <v>25</v>
      </c>
      <c r="P5" s="4">
        <v>74.453000000000003</v>
      </c>
      <c r="Q5" s="4">
        <v>34.966000000000001</v>
      </c>
      <c r="R5" s="4">
        <v>31.27</v>
      </c>
      <c r="S5" s="5">
        <v>19.984000000000002</v>
      </c>
      <c r="U5" s="16" t="s">
        <v>28</v>
      </c>
      <c r="V5" s="17">
        <v>16.884</v>
      </c>
      <c r="W5" s="17">
        <v>7.427999999999999</v>
      </c>
      <c r="X5" s="17">
        <v>2.4349999999999996</v>
      </c>
      <c r="Y5" s="18">
        <v>1.3259999999999996</v>
      </c>
      <c r="AD5" s="23" t="s">
        <v>22</v>
      </c>
      <c r="AE5" s="22" t="s">
        <v>53</v>
      </c>
      <c r="AF5" s="22" t="s">
        <v>54</v>
      </c>
      <c r="AG5" s="22" t="s">
        <v>55</v>
      </c>
      <c r="AI5" s="25">
        <v>43.7</v>
      </c>
      <c r="AJ5" s="25">
        <v>13.4</v>
      </c>
      <c r="AK5" s="25">
        <v>3.45</v>
      </c>
      <c r="AL5" s="26">
        <v>4.1500000000000004</v>
      </c>
      <c r="AN5" s="23" t="s">
        <v>47</v>
      </c>
      <c r="AO5" s="23" t="s">
        <v>52</v>
      </c>
      <c r="AT5" t="s">
        <v>56</v>
      </c>
      <c r="AV5">
        <v>60</v>
      </c>
      <c r="AW5">
        <v>43.3</v>
      </c>
      <c r="AX5">
        <v>72.2</v>
      </c>
    </row>
    <row r="6" spans="1:50" ht="60" x14ac:dyDescent="0.45">
      <c r="I6" s="9" t="s">
        <v>23</v>
      </c>
      <c r="J6" s="10">
        <v>43.7</v>
      </c>
      <c r="K6" s="10">
        <v>13.4</v>
      </c>
      <c r="L6" s="10">
        <v>3.45</v>
      </c>
      <c r="M6" s="11">
        <v>4.1500000000000004</v>
      </c>
      <c r="O6" s="3" t="s">
        <v>24</v>
      </c>
      <c r="P6" s="4">
        <v>42.6</v>
      </c>
      <c r="Q6" s="4">
        <v>12.9</v>
      </c>
      <c r="R6" s="4">
        <v>2.46</v>
      </c>
      <c r="S6" s="5">
        <v>3.69</v>
      </c>
      <c r="AD6" s="23" t="s">
        <v>47</v>
      </c>
      <c r="AE6" s="22">
        <v>27.87</v>
      </c>
      <c r="AF6" s="22">
        <v>25.06</v>
      </c>
      <c r="AG6" s="22">
        <v>31.97</v>
      </c>
      <c r="AI6" s="25">
        <v>60.584000000000003</v>
      </c>
      <c r="AJ6" s="25">
        <v>20.827999999999999</v>
      </c>
      <c r="AK6" s="25">
        <v>5.8849999999999998</v>
      </c>
      <c r="AL6" s="26">
        <v>5.476</v>
      </c>
      <c r="AN6" s="22">
        <v>27.87</v>
      </c>
      <c r="AO6" s="22">
        <v>17.2</v>
      </c>
      <c r="AP6" s="22"/>
      <c r="AQ6" s="22"/>
      <c r="AR6" s="22"/>
      <c r="AV6">
        <v>86.7</v>
      </c>
      <c r="AW6">
        <v>43.3</v>
      </c>
      <c r="AX6">
        <v>72.2</v>
      </c>
    </row>
    <row r="7" spans="1:50" ht="42.75" x14ac:dyDescent="0.45">
      <c r="A7" t="s">
        <v>4</v>
      </c>
      <c r="AD7" s="23" t="s">
        <v>48</v>
      </c>
      <c r="AE7" s="22">
        <v>17.2</v>
      </c>
      <c r="AF7" s="22">
        <v>16.8</v>
      </c>
      <c r="AG7" s="22">
        <v>32.700000000000003</v>
      </c>
      <c r="AN7" s="22">
        <v>25.06</v>
      </c>
      <c r="AO7" s="22">
        <v>16.8</v>
      </c>
      <c r="AP7" s="22"/>
      <c r="AQ7" s="22"/>
      <c r="AR7" s="22"/>
      <c r="AV7">
        <v>86.7</v>
      </c>
      <c r="AW7">
        <v>65</v>
      </c>
      <c r="AX7">
        <v>72.2</v>
      </c>
    </row>
    <row r="8" spans="1:50" ht="15" x14ac:dyDescent="0.55000000000000004">
      <c r="A8" t="s">
        <v>5</v>
      </c>
      <c r="I8" s="6" t="s">
        <v>22</v>
      </c>
      <c r="J8" s="7" t="s">
        <v>16</v>
      </c>
      <c r="K8" s="7" t="s">
        <v>17</v>
      </c>
      <c r="L8" s="7" t="s">
        <v>18</v>
      </c>
      <c r="M8" s="8" t="s">
        <v>19</v>
      </c>
      <c r="AD8" s="23"/>
      <c r="AN8" s="22">
        <v>31.97</v>
      </c>
      <c r="AO8" s="22">
        <v>32.700000000000003</v>
      </c>
      <c r="AP8" s="22"/>
      <c r="AQ8" s="22"/>
      <c r="AR8" s="22"/>
      <c r="AV8">
        <v>72.2</v>
      </c>
      <c r="AW8">
        <v>65</v>
      </c>
      <c r="AX8">
        <v>130</v>
      </c>
    </row>
    <row r="9" spans="1:50" ht="15" x14ac:dyDescent="0.45">
      <c r="I9" s="3" t="s">
        <v>20</v>
      </c>
      <c r="J9" s="4">
        <v>74.453000000000003</v>
      </c>
      <c r="K9" s="4">
        <v>34.966000000000001</v>
      </c>
      <c r="L9" s="4">
        <v>31.27</v>
      </c>
      <c r="M9" s="5">
        <v>19.984000000000002</v>
      </c>
      <c r="AN9" s="25">
        <v>60.584000000000003</v>
      </c>
      <c r="AO9" s="25">
        <v>43.7</v>
      </c>
      <c r="AP9" s="22"/>
      <c r="AQ9" s="22"/>
      <c r="AR9" s="22"/>
      <c r="AV9">
        <v>72.2</v>
      </c>
      <c r="AW9">
        <v>65</v>
      </c>
      <c r="AX9">
        <v>130</v>
      </c>
    </row>
    <row r="10" spans="1:50" ht="15" x14ac:dyDescent="0.45">
      <c r="A10" t="s">
        <v>6</v>
      </c>
      <c r="I10" s="3" t="s">
        <v>21</v>
      </c>
      <c r="J10" s="4">
        <v>60.584000000000003</v>
      </c>
      <c r="K10" s="4">
        <v>20.827999999999999</v>
      </c>
      <c r="L10" s="4">
        <v>5.8849999999999998</v>
      </c>
      <c r="M10" s="5">
        <v>5.476</v>
      </c>
      <c r="AN10" s="25">
        <v>20.827999999999999</v>
      </c>
      <c r="AO10" s="25">
        <v>13.4</v>
      </c>
      <c r="AV10">
        <v>60</v>
      </c>
      <c r="AW10">
        <v>72.2</v>
      </c>
      <c r="AX10">
        <v>86.7</v>
      </c>
    </row>
    <row r="11" spans="1:50" ht="15" x14ac:dyDescent="0.55000000000000004">
      <c r="A11" t="s">
        <v>7</v>
      </c>
      <c r="O11" s="12" t="s">
        <v>22</v>
      </c>
      <c r="P11" s="13" t="s">
        <v>16</v>
      </c>
      <c r="Q11" s="13" t="s">
        <v>17</v>
      </c>
      <c r="R11" s="13" t="s">
        <v>18</v>
      </c>
      <c r="S11" s="14" t="s">
        <v>19</v>
      </c>
      <c r="AD11" s="23"/>
      <c r="AE11" s="24"/>
      <c r="AN11" s="25">
        <v>5.8849999999999998</v>
      </c>
      <c r="AO11" s="25">
        <v>3.45</v>
      </c>
      <c r="AV11">
        <v>72.2</v>
      </c>
      <c r="AW11">
        <v>58.5</v>
      </c>
      <c r="AX11">
        <v>86.7</v>
      </c>
    </row>
    <row r="12" spans="1:50" ht="60" x14ac:dyDescent="0.45">
      <c r="O12" s="3" t="s">
        <v>23</v>
      </c>
      <c r="P12" s="4">
        <v>43.7</v>
      </c>
      <c r="Q12" s="4">
        <v>13.4</v>
      </c>
      <c r="R12" s="4">
        <v>3.45</v>
      </c>
      <c r="S12" s="5">
        <v>4.1500000000000004</v>
      </c>
      <c r="AN12" s="26">
        <v>5.476</v>
      </c>
      <c r="AO12" s="26">
        <v>4.1500000000000004</v>
      </c>
      <c r="AV12">
        <v>72.2</v>
      </c>
      <c r="AW12">
        <v>65</v>
      </c>
      <c r="AX12">
        <v>86.7</v>
      </c>
    </row>
    <row r="13" spans="1:50" ht="30" x14ac:dyDescent="0.45">
      <c r="O13" s="3" t="s">
        <v>26</v>
      </c>
      <c r="P13" s="4">
        <v>60.584000000000003</v>
      </c>
      <c r="Q13" s="4">
        <v>20.827999999999999</v>
      </c>
      <c r="R13" s="4">
        <v>5.8849999999999998</v>
      </c>
      <c r="S13" s="5">
        <v>5.476</v>
      </c>
      <c r="AD13" s="23" t="s">
        <v>22</v>
      </c>
      <c r="AE13" s="22" t="s">
        <v>53</v>
      </c>
      <c r="AF13" s="22" t="s">
        <v>54</v>
      </c>
      <c r="AG13" s="22" t="s">
        <v>55</v>
      </c>
      <c r="AV13">
        <v>72.2</v>
      </c>
      <c r="AW13">
        <v>115.6</v>
      </c>
      <c r="AX13">
        <v>115.6</v>
      </c>
    </row>
    <row r="14" spans="1:50" ht="28.5" x14ac:dyDescent="0.45">
      <c r="A14" t="s">
        <v>8</v>
      </c>
      <c r="O14" s="15" t="s">
        <v>28</v>
      </c>
      <c r="P14" s="2">
        <v>16.884</v>
      </c>
      <c r="Q14" s="2">
        <v>7.427999999999999</v>
      </c>
      <c r="R14" s="2">
        <v>2.4349999999999996</v>
      </c>
      <c r="S14" s="2">
        <v>1.3259999999999996</v>
      </c>
      <c r="AD14" s="23" t="s">
        <v>47</v>
      </c>
      <c r="AE14" s="22">
        <v>27.87</v>
      </c>
      <c r="AF14" s="22">
        <v>25.06</v>
      </c>
      <c r="AG14" s="22">
        <v>31.97</v>
      </c>
      <c r="AV14">
        <v>72.2</v>
      </c>
      <c r="AW14">
        <v>57.8</v>
      </c>
      <c r="AX14">
        <v>115.6</v>
      </c>
    </row>
    <row r="15" spans="1:50" ht="28.5" x14ac:dyDescent="0.45">
      <c r="O15" t="s">
        <v>27</v>
      </c>
      <c r="P15">
        <f>ROUND(100*(P13-P12)/P12, 3)</f>
        <v>38.636000000000003</v>
      </c>
      <c r="Q15">
        <f t="shared" ref="Q15:S15" si="0">ROUND(100*(Q13-Q12)/Q12, 3)</f>
        <v>55.433</v>
      </c>
      <c r="R15">
        <f t="shared" si="0"/>
        <v>70.58</v>
      </c>
      <c r="S15">
        <f t="shared" si="0"/>
        <v>31.952000000000002</v>
      </c>
      <c r="AD15" s="23" t="s">
        <v>49</v>
      </c>
      <c r="AE15" s="22">
        <f xml:space="preserve"> 0.7283*AE14- 0.7162</f>
        <v>19.581520999999999</v>
      </c>
      <c r="AF15" s="22">
        <f t="shared" ref="AF15" si="1" xml:space="preserve"> 0.7283*AF14- 0.7162</f>
        <v>17.534997999999998</v>
      </c>
      <c r="AG15" s="22">
        <f xml:space="preserve"> 0.7283*AG14- 0.7162</f>
        <v>22.567550999999998</v>
      </c>
    </row>
    <row r="16" spans="1:50" ht="42.75" x14ac:dyDescent="0.45">
      <c r="A16" t="s">
        <v>9</v>
      </c>
      <c r="AD16" s="23" t="s">
        <v>48</v>
      </c>
      <c r="AE16" s="22">
        <v>17.2</v>
      </c>
      <c r="AF16" s="22">
        <v>16.8</v>
      </c>
      <c r="AG16" s="22">
        <v>32.700000000000003</v>
      </c>
    </row>
    <row r="17" spans="1:33" x14ac:dyDescent="0.45">
      <c r="AD17" s="23" t="s">
        <v>50</v>
      </c>
      <c r="AE17">
        <f>ABS((AE16-AE15)/AE16) * 100</f>
        <v>13.846052325581393</v>
      </c>
      <c r="AF17">
        <f>ABS((AF16-AF15)/AF16) * 100</f>
        <v>4.3749880952380797</v>
      </c>
      <c r="AG17">
        <f>ABS((AG16-AG15)/AG16) * 100</f>
        <v>30.986082568807348</v>
      </c>
    </row>
    <row r="18" spans="1:33" ht="57" x14ac:dyDescent="0.45">
      <c r="A18" t="s">
        <v>10</v>
      </c>
      <c r="AD18" s="23" t="s">
        <v>51</v>
      </c>
      <c r="AE18" s="24">
        <f>AVERAGE(AE17:AG17)/100</f>
        <v>0.1640237432987561</v>
      </c>
    </row>
    <row r="19" spans="1:33" x14ac:dyDescent="0.45">
      <c r="A19" t="s">
        <v>11</v>
      </c>
    </row>
    <row r="21" spans="1:33" x14ac:dyDescent="0.45">
      <c r="A21" t="s">
        <v>12</v>
      </c>
    </row>
    <row r="22" spans="1:33" x14ac:dyDescent="0.45">
      <c r="A22" t="s">
        <v>13</v>
      </c>
    </row>
    <row r="24" spans="1:33" x14ac:dyDescent="0.45">
      <c r="A24" t="s">
        <v>14</v>
      </c>
    </row>
    <row r="25" spans="1:33" x14ac:dyDescent="0.45">
      <c r="A25" t="s">
        <v>15</v>
      </c>
    </row>
    <row r="33" spans="1:1" x14ac:dyDescent="0.45">
      <c r="A33" t="s">
        <v>30</v>
      </c>
    </row>
    <row r="34" spans="1:1" x14ac:dyDescent="0.45">
      <c r="A34" t="s">
        <v>31</v>
      </c>
    </row>
    <row r="35" spans="1:1" x14ac:dyDescent="0.45">
      <c r="A35" t="s">
        <v>32</v>
      </c>
    </row>
    <row r="37" spans="1:1" x14ac:dyDescent="0.45">
      <c r="A37" t="s">
        <v>33</v>
      </c>
    </row>
    <row r="38" spans="1:1" x14ac:dyDescent="0.45">
      <c r="A38" t="s">
        <v>34</v>
      </c>
    </row>
    <row r="40" spans="1:1" x14ac:dyDescent="0.45">
      <c r="A40" t="s">
        <v>35</v>
      </c>
    </row>
    <row r="41" spans="1:1" x14ac:dyDescent="0.45">
      <c r="A41" t="s">
        <v>36</v>
      </c>
    </row>
    <row r="43" spans="1:1" x14ac:dyDescent="0.45">
      <c r="A43" t="s">
        <v>37</v>
      </c>
    </row>
    <row r="44" spans="1:1" x14ac:dyDescent="0.45">
      <c r="A44" t="s">
        <v>38</v>
      </c>
    </row>
    <row r="46" spans="1:1" x14ac:dyDescent="0.45">
      <c r="A46" t="s">
        <v>39</v>
      </c>
    </row>
    <row r="47" spans="1:1" x14ac:dyDescent="0.45">
      <c r="A47" t="s">
        <v>40</v>
      </c>
    </row>
    <row r="49" spans="1:1" x14ac:dyDescent="0.45">
      <c r="A49" t="s">
        <v>41</v>
      </c>
    </row>
    <row r="50" spans="1:1" x14ac:dyDescent="0.45">
      <c r="A50" t="s">
        <v>42</v>
      </c>
    </row>
    <row r="52" spans="1:1" x14ac:dyDescent="0.45">
      <c r="A52" t="s">
        <v>43</v>
      </c>
    </row>
    <row r="53" spans="1:1" x14ac:dyDescent="0.45">
      <c r="A53" t="s">
        <v>44</v>
      </c>
    </row>
    <row r="55" spans="1:1" x14ac:dyDescent="0.45">
      <c r="A55" t="s">
        <v>45</v>
      </c>
    </row>
    <row r="56" spans="1:1" x14ac:dyDescent="0.45">
      <c r="A56" t="s">
        <v>46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Vinnie Khanna</dc:creator>
  <cp:lastModifiedBy>Vinnie Khanna</cp:lastModifiedBy>
  <dcterms:created xsi:type="dcterms:W3CDTF">2023-02-20T21:32:47Z</dcterms:created>
  <dcterms:modified xsi:type="dcterms:W3CDTF">2023-03-07T06:51:59Z</dcterms:modified>
</cp:coreProperties>
</file>