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firstSheet="1" activeTab="1"/>
  </bookViews>
  <sheets>
    <sheet name="Sheet1" sheetId="5" state="hidden" r:id="rId1"/>
    <sheet name="GTP" sheetId="6" r:id="rId2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3" i="6"/>
  <c r="D9" l="1"/>
  <c r="E17"/>
  <c r="G17" l="1"/>
  <c r="F17"/>
  <c r="G9"/>
  <c r="G10" s="1"/>
  <c r="G12" s="1"/>
  <c r="G14" s="1"/>
  <c r="G18" s="1"/>
  <c r="F9"/>
  <c r="F10" s="1"/>
  <c r="F12" s="1"/>
  <c r="F14" s="1"/>
  <c r="F18" s="1"/>
  <c r="E9"/>
  <c r="E10" s="1"/>
  <c r="E12" s="1"/>
  <c r="E14" s="1"/>
  <c r="D10"/>
  <c r="D12" s="1"/>
  <c r="D14" s="1"/>
  <c r="D18" s="1"/>
  <c r="F6" i="5"/>
  <c r="F7"/>
  <c r="F13" s="1"/>
  <c r="F8"/>
  <c r="F9"/>
  <c r="F10"/>
  <c r="F11"/>
  <c r="F12"/>
  <c r="E13"/>
  <c r="E18" i="6" l="1"/>
</calcChain>
</file>

<file path=xl/sharedStrings.xml><?xml version="1.0" encoding="utf-8"?>
<sst xmlns="http://schemas.openxmlformats.org/spreadsheetml/2006/main" count="42" uniqueCount="41">
  <si>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</si>
  <si>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</si>
  <si>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</si>
  <si>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</si>
  <si>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</si>
  <si>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</si>
  <si>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</si>
  <si>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</si>
  <si>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</si>
  <si>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</si>
  <si>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</si>
  <si>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</si>
  <si>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</si>
  <si>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</si>
  <si>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</si>
  <si>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</si>
  <si>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</si>
  <si>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</si>
  <si>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</si>
  <si>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</si>
  <si>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</si>
  <si>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</si>
  <si>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</si>
  <si>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Applicant 2</t>
  </si>
  <si>
    <t>Applicant 3</t>
  </si>
  <si>
    <t>Applicant 4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</si>
  <si>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</si>
  <si>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</si>
  <si>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</si>
  <si>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</si>
  <si>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</si>
  <si>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</si>
  <si>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</si>
  <si>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</si>
  <si>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</si>
  <si>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</si>
  <si>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</si>
  <si>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</si>
  <si>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</si>
  <si>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</si>
  <si>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Aditya Knits Private Limited</t>
  </si>
</sst>
</file>

<file path=xl/styles.xml><?xml version="1.0" encoding="utf-8"?>
<styleSheet xmlns="http://schemas.openxmlformats.org/spreadsheetml/2006/main">
  <numFmts count="1">
    <numFmt numFmtId="164" formatCode="#,##0.00\ ;&quot; (&quot;#,##0.00\);&quot; -&quot;#\ ;@\ 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9" fontId="7" fillId="0" borderId="0" applyFill="0" applyBorder="0" applyAlignment="0" applyProtection="0"/>
    <xf numFmtId="164" fontId="1" fillId="0" borderId="0" applyBorder="0" applyProtection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3" fillId="2" borderId="1" xfId="0" applyFont="1" applyFill="1" applyBorder="1" applyAlignment="1" applyProtection="1">
      <alignment vertical="top" wrapText="1"/>
      <protection hidden="1"/>
    </xf>
    <xf numFmtId="0" fontId="3" fillId="2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1" applyNumberFormat="1" applyFont="1" applyFill="1" applyBorder="1" applyAlignment="1" applyProtection="1">
      <alignment horizontal="left" vertical="top" wrapText="1"/>
      <protection locked="0" hidden="1"/>
    </xf>
    <xf numFmtId="10" fontId="3" fillId="3" borderId="1" xfId="1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Alignment="1">
      <alignment vertical="center"/>
    </xf>
    <xf numFmtId="0" fontId="9" fillId="4" borderId="2" xfId="0" applyNumberFormat="1" applyFont="1" applyFill="1" applyBorder="1" applyAlignment="1" applyProtection="1">
      <alignment vertical="center" wrapText="1"/>
    </xf>
    <xf numFmtId="2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0" applyNumberFormat="1" applyFont="1" applyFill="1" applyBorder="1" applyAlignment="1" applyProtection="1">
      <alignment vertical="center" wrapText="1"/>
    </xf>
    <xf numFmtId="2" fontId="10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2" xfId="0" applyNumberFormat="1" applyFont="1" applyFill="1" applyBorder="1" applyAlignment="1" applyProtection="1">
      <alignment vertical="center" wrapText="1"/>
    </xf>
    <xf numFmtId="2" fontId="11" fillId="0" borderId="2" xfId="0" applyNumberFormat="1" applyFont="1" applyFill="1" applyBorder="1" applyAlignment="1" applyProtection="1">
      <alignment horizontal="right" vertical="center" wrapText="1"/>
      <protection hidden="1"/>
    </xf>
    <xf numFmtId="0" fontId="8" fillId="0" borderId="2" xfId="0" applyNumberFormat="1" applyFont="1" applyFill="1" applyBorder="1" applyAlignment="1" applyProtection="1">
      <alignment vertical="center" wrapText="1"/>
    </xf>
    <xf numFmtId="2" fontId="8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10" fillId="0" borderId="2" xfId="0" applyFont="1" applyBorder="1" applyAlignment="1" applyProtection="1">
      <alignment vertical="center" wrapText="1"/>
    </xf>
    <xf numFmtId="0" fontId="9" fillId="5" borderId="2" xfId="0" applyNumberFormat="1" applyFont="1" applyFill="1" applyBorder="1" applyAlignment="1" applyProtection="1">
      <alignment vertical="center" wrapText="1"/>
    </xf>
    <xf numFmtId="2" fontId="9" fillId="5" borderId="2" xfId="0" applyNumberFormat="1" applyFont="1" applyFill="1" applyBorder="1" applyAlignment="1" applyProtection="1">
      <alignment horizontal="center" vertical="center" wrapText="1"/>
    </xf>
    <xf numFmtId="0" fontId="12" fillId="5" borderId="2" xfId="0" applyNumberFormat="1" applyFont="1" applyFill="1" applyBorder="1" applyAlignment="1" applyProtection="1">
      <alignment vertical="center" wrapText="1"/>
    </xf>
    <xf numFmtId="2" fontId="12" fillId="5" borderId="2" xfId="0" applyNumberFormat="1" applyFont="1" applyFill="1" applyBorder="1" applyAlignment="1" applyProtection="1">
      <alignment horizontal="right" vertical="center" wrapText="1"/>
      <protection hidden="1"/>
    </xf>
    <xf numFmtId="0" fontId="3" fillId="2" borderId="1" xfId="0" applyFont="1" applyFill="1" applyBorder="1" applyAlignment="1" applyProtection="1">
      <alignment horizontal="center" vertical="top" wrapText="1"/>
      <protection hidden="1"/>
    </xf>
  </cellXfs>
  <cellStyles count="3">
    <cellStyle name="Excel_BuiltIn_Comma 2" xfId="2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4" t="s">
        <v>1</v>
      </c>
      <c r="B1" s="34"/>
      <c r="C1" s="2"/>
    </row>
    <row r="2" spans="1:6" ht="14.25" customHeight="1">
      <c r="A2" s="34" t="s">
        <v>2</v>
      </c>
      <c r="B2" s="34"/>
      <c r="C2" s="2"/>
    </row>
    <row r="5" spans="1:6" ht="30">
      <c r="A5" s="3" t="s">
        <v>0</v>
      </c>
      <c r="B5" s="4" t="s">
        <v>3</v>
      </c>
      <c r="C5" s="4" t="s">
        <v>4</v>
      </c>
      <c r="D5" s="5" t="s">
        <v>5</v>
      </c>
      <c r="E5" s="1" t="s">
        <v>6</v>
      </c>
      <c r="F5" s="1" t="s">
        <v>7</v>
      </c>
    </row>
    <row r="6" spans="1:6" ht="42.75">
      <c r="A6" s="6">
        <v>1</v>
      </c>
      <c r="B6" s="7" t="s">
        <v>8</v>
      </c>
      <c r="C6" s="8" t="s">
        <v>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10</v>
      </c>
      <c r="C7" s="8" t="s">
        <v>11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12</v>
      </c>
      <c r="C8" s="8" t="s">
        <v>13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14</v>
      </c>
      <c r="C9" s="12" t="s">
        <v>15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16</v>
      </c>
      <c r="C10" s="8" t="s">
        <v>17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18</v>
      </c>
      <c r="C11" s="14" t="s">
        <v>19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20</v>
      </c>
      <c r="C12" s="15" t="s">
        <v>21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C3:G18"/>
  <sheetViews>
    <sheetView tabSelected="1" zoomScale="135" zoomScaleNormal="135" workbookViewId="0">
      <selection activeCell="B9" sqref="B9"/>
    </sheetView>
  </sheetViews>
  <sheetFormatPr defaultRowHeight="12.75"/>
  <cols>
    <col min="1" max="1" width="7.28515625" customWidth="1"/>
    <col min="2" max="2" width="8.140625" customWidth="1"/>
    <col min="3" max="3" width="26.85546875" customWidth="1"/>
    <col min="4" max="4" width="24.5703125" bestFit="1" customWidth="1"/>
    <col min="5" max="5" width="13.5703125" bestFit="1" customWidth="1"/>
    <col min="6" max="6" width="17.28515625" customWidth="1"/>
    <col min="7" max="7" width="15.7109375" customWidth="1"/>
  </cols>
  <sheetData>
    <row r="3" spans="3:7" ht="9" customHeight="1"/>
    <row r="4" spans="3:7" s="20" customFormat="1" ht="25.5">
      <c r="C4" s="30" t="s">
        <v>3</v>
      </c>
      <c r="D4" s="31" t="s">
        <v>40</v>
      </c>
      <c r="E4" s="31" t="s">
        <v>23</v>
      </c>
      <c r="F4" s="31" t="s">
        <v>24</v>
      </c>
      <c r="G4" s="31" t="s">
        <v>25</v>
      </c>
    </row>
    <row r="5" spans="3:7" s="20" customFormat="1">
      <c r="C5" s="21" t="s">
        <v>26</v>
      </c>
      <c r="D5" s="22">
        <v>1</v>
      </c>
      <c r="E5" s="22">
        <v>2</v>
      </c>
      <c r="F5" s="22">
        <v>3</v>
      </c>
      <c r="G5" s="22">
        <v>4</v>
      </c>
    </row>
    <row r="6" spans="3:7" s="20" customFormat="1">
      <c r="C6" s="23" t="s">
        <v>27</v>
      </c>
      <c r="D6" s="24">
        <v>100000000</v>
      </c>
      <c r="E6" s="24">
        <v>0</v>
      </c>
      <c r="F6" s="24">
        <v>0</v>
      </c>
      <c r="G6" s="24">
        <v>0</v>
      </c>
    </row>
    <row r="7" spans="3:7" s="20" customFormat="1">
      <c r="C7" s="23" t="s">
        <v>28</v>
      </c>
      <c r="D7" s="24">
        <v>807165617.87</v>
      </c>
      <c r="E7" s="24">
        <v>0</v>
      </c>
      <c r="F7" s="24">
        <v>0</v>
      </c>
      <c r="G7" s="24">
        <v>0</v>
      </c>
    </row>
    <row r="8" spans="3:7" s="20" customFormat="1">
      <c r="C8" s="23" t="s">
        <v>29</v>
      </c>
      <c r="D8" s="24">
        <v>30347388.510000002</v>
      </c>
      <c r="E8" s="24">
        <v>0</v>
      </c>
      <c r="F8" s="24">
        <v>0</v>
      </c>
      <c r="G8" s="24">
        <v>0</v>
      </c>
    </row>
    <row r="9" spans="3:7" s="20" customFormat="1">
      <c r="C9" s="25" t="s">
        <v>30</v>
      </c>
      <c r="D9" s="26">
        <f>MAX(D8,IF(D6&gt;7500000,D7*10.25%,D7*10.25%))/12</f>
        <v>6894539.6526395828</v>
      </c>
      <c r="E9" s="26">
        <f>MIN(E8,IF(E6&gt;7500000,E7*7%,E7*10%))/12</f>
        <v>0</v>
      </c>
      <c r="F9" s="26">
        <f>MIN(F8,IF(F6&gt;7500000,F7*7%,F7*10%))/12</f>
        <v>0</v>
      </c>
      <c r="G9" s="26">
        <f>MIN(G8,IF(G6&gt;7500000,G7*7%,G7*10%))/12</f>
        <v>0</v>
      </c>
    </row>
    <row r="10" spans="3:7" s="20" customFormat="1">
      <c r="C10" s="25" t="s">
        <v>31</v>
      </c>
      <c r="D10" s="26">
        <f>D9</f>
        <v>6894539.6526395828</v>
      </c>
      <c r="E10" s="26">
        <f>E9</f>
        <v>0</v>
      </c>
      <c r="F10" s="26">
        <f>F9</f>
        <v>0</v>
      </c>
      <c r="G10" s="26">
        <f>G9</f>
        <v>0</v>
      </c>
    </row>
    <row r="11" spans="3:7" s="20" customFormat="1">
      <c r="C11" s="23" t="s">
        <v>32</v>
      </c>
      <c r="D11" s="24">
        <v>60</v>
      </c>
      <c r="E11" s="24">
        <v>60</v>
      </c>
      <c r="F11" s="24">
        <v>0</v>
      </c>
      <c r="G11" s="24">
        <v>0</v>
      </c>
    </row>
    <row r="12" spans="3:7" s="20" customFormat="1">
      <c r="C12" s="25" t="s">
        <v>33</v>
      </c>
      <c r="D12" s="26">
        <f>D10*D11%</f>
        <v>4136723.7915837495</v>
      </c>
      <c r="E12" s="26">
        <f>E10*E11%</f>
        <v>0</v>
      </c>
      <c r="F12" s="26">
        <f>F10*F11%</f>
        <v>0</v>
      </c>
      <c r="G12" s="26">
        <f>G10*G11%</f>
        <v>0</v>
      </c>
    </row>
    <row r="13" spans="3:7" s="20" customFormat="1">
      <c r="C13" s="27" t="s">
        <v>34</v>
      </c>
      <c r="D13" s="28">
        <f>210159+179510+108221+158919+142265+89756+75926+144038+279466+290686+135700+140628+179511+200000+31735</f>
        <v>2366520</v>
      </c>
      <c r="E13" s="28">
        <v>0</v>
      </c>
      <c r="F13" s="28">
        <v>0</v>
      </c>
      <c r="G13" s="28">
        <v>0</v>
      </c>
    </row>
    <row r="14" spans="3:7" s="20" customFormat="1" ht="25.5">
      <c r="C14" s="25" t="s">
        <v>35</v>
      </c>
      <c r="D14" s="26">
        <f>D12-D13</f>
        <v>1770203.7915837495</v>
      </c>
      <c r="E14" s="26">
        <f>E12-E13</f>
        <v>0</v>
      </c>
      <c r="F14" s="26">
        <f>F12-F13</f>
        <v>0</v>
      </c>
      <c r="G14" s="26">
        <f>G12-G13</f>
        <v>0</v>
      </c>
    </row>
    <row r="15" spans="3:7" s="20" customFormat="1" ht="11.25" customHeight="1">
      <c r="C15" s="29" t="s">
        <v>36</v>
      </c>
      <c r="D15" s="24">
        <v>10</v>
      </c>
      <c r="E15" s="24">
        <v>0.11</v>
      </c>
      <c r="F15" s="24">
        <v>0.11</v>
      </c>
      <c r="G15" s="24">
        <v>0.11</v>
      </c>
    </row>
    <row r="16" spans="3:7" s="20" customFormat="1">
      <c r="C16" s="29" t="s">
        <v>37</v>
      </c>
      <c r="D16" s="24">
        <v>180</v>
      </c>
      <c r="E16" s="24">
        <v>180</v>
      </c>
      <c r="F16" s="24">
        <v>240</v>
      </c>
      <c r="G16" s="24">
        <v>240</v>
      </c>
    </row>
    <row r="17" spans="3:7" s="20" customFormat="1">
      <c r="C17" s="25" t="s">
        <v>38</v>
      </c>
      <c r="D17" s="26">
        <v>1074.6099999999999</v>
      </c>
      <c r="E17" s="26">
        <f>(PMT(E15/12,E16,-100000))</f>
        <v>1136.5969345560843</v>
      </c>
      <c r="F17" s="26">
        <f>(PMT(F15/12,F16,-100000))</f>
        <v>1032.188392376054</v>
      </c>
      <c r="G17" s="26">
        <f>(PMT(G15/12,G16,-100000))</f>
        <v>1032.188392376054</v>
      </c>
    </row>
    <row r="18" spans="3:7" s="20" customFormat="1" ht="25.5">
      <c r="C18" s="32" t="s">
        <v>39</v>
      </c>
      <c r="D18" s="33">
        <f>(D14/D17)*100000</f>
        <v>164729882.61636776</v>
      </c>
      <c r="E18" s="33">
        <f>(E14/E17)*100000</f>
        <v>0</v>
      </c>
      <c r="F18" s="33">
        <f>(F14/F17)*100000</f>
        <v>0</v>
      </c>
      <c r="G18" s="33">
        <f>(G14/G17)*100000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2019-11-19T08:04:59Z</dcterms:modified>
</cp:coreProperties>
</file>