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eelu\Elegiblity sheet\"/>
    </mc:Choice>
  </mc:AlternateContent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D11" i="1" l="1"/>
  <c r="F11" i="1" s="1"/>
  <c r="D10" i="1"/>
  <c r="F10" i="1" s="1"/>
  <c r="I19" i="2"/>
  <c r="D3" i="1" l="1"/>
  <c r="D4" i="1"/>
  <c r="D6" i="1"/>
  <c r="D7" i="1"/>
  <c r="D8" i="1"/>
  <c r="D5" i="1"/>
  <c r="F8" i="1" l="1"/>
  <c r="F5" i="1"/>
  <c r="F7" i="1"/>
  <c r="F6" i="1"/>
  <c r="F19" i="1"/>
  <c r="F14" i="1" l="1"/>
  <c r="F3" i="1"/>
  <c r="F4" i="1"/>
  <c r="F6" i="5"/>
  <c r="F7" i="5"/>
  <c r="F8" i="5"/>
  <c r="F9" i="5"/>
  <c r="F10" i="5"/>
  <c r="F11" i="5"/>
  <c r="F12" i="5"/>
  <c r="E13" i="5"/>
  <c r="F13" i="5" l="1"/>
  <c r="F12" i="1"/>
  <c r="F13" i="1" s="1"/>
  <c r="F16" i="1" s="1"/>
  <c r="F20" i="1" s="1"/>
</calcChain>
</file>

<file path=xl/sharedStrings.xml><?xml version="1.0" encoding="utf-8"?>
<sst xmlns="http://schemas.openxmlformats.org/spreadsheetml/2006/main" count="79" uniqueCount="56">
  <si>
    <t>Eligibility</t>
  </si>
  <si>
    <t>Sr. No.</t>
  </si>
  <si>
    <t>LAN</t>
  </si>
  <si>
    <t>Customer Name</t>
  </si>
  <si>
    <t>Bank Name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</si>
  <si>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</si>
  <si>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</si>
  <si>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</si>
  <si>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</si>
  <si>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</si>
  <si>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</si>
  <si>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</si>
  <si>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</si>
  <si>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</si>
  <si>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</si>
  <si>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</si>
  <si>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</si>
  <si>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</si>
  <si>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</si>
  <si>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</si>
  <si>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</si>
  <si>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</si>
  <si>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</si>
  <si>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</si>
  <si>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</si>
  <si>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</si>
  <si>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</si>
  <si>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</si>
  <si>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</si>
  <si>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</si>
  <si>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</si>
  <si>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</si>
  <si>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</si>
  <si>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</si>
  <si>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</si>
  <si>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</si>
  <si>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</si>
  <si>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</si>
  <si>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</si>
  <si>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</si>
  <si>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</si>
  <si>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</si>
  <si>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EMI Considered</t>
  </si>
  <si>
    <t>Income From Other Sources</t>
  </si>
  <si>
    <t>Bank Interest</t>
  </si>
  <si>
    <t>y</t>
  </si>
  <si>
    <t>Assessment Year</t>
  </si>
  <si>
    <t>2018-19</t>
  </si>
  <si>
    <t>2019-20</t>
  </si>
  <si>
    <t xml:space="preserve">Max FOIR)                </t>
  </si>
  <si>
    <t>n</t>
  </si>
  <si>
    <t xml:space="preserve">Payment Made U/s 40A(2)b </t>
  </si>
  <si>
    <t>Tenure</t>
  </si>
  <si>
    <t xml:space="preserve">Alisha International </t>
  </si>
  <si>
    <t>Harleen Kaur( Prop)_</t>
  </si>
  <si>
    <t>Jaspreet Kaur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</si>
</sst>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2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theme="9" tint="0.39997558519241921"/>
        <bgColor indexed="31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7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9" fillId="0" borderId="0" xfId="0" applyFont="1" applyBorder="1" applyAlignment="1">
      <alignment horizontal="center"/>
    </xf>
    <xf numFmtId="0" fontId="9" fillId="0" borderId="0" xfId="0" applyFont="1" applyAlignment="1"/>
    <xf numFmtId="1" fontId="9" fillId="2" borderId="3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1" fontId="9" fillId="0" borderId="4" xfId="0" applyNumberFormat="1" applyFont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2" fontId="9" fillId="0" borderId="4" xfId="0" applyNumberFormat="1" applyFont="1" applyBorder="1" applyAlignment="1">
      <alignment horizontal="left" vertical="center"/>
    </xf>
    <xf numFmtId="1" fontId="9" fillId="0" borderId="2" xfId="0" applyNumberFormat="1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1" fontId="9" fillId="8" borderId="2" xfId="0" applyNumberFormat="1" applyFont="1" applyFill="1" applyBorder="1" applyAlignment="1">
      <alignment horizontal="left" vertical="center"/>
    </xf>
    <xf numFmtId="2" fontId="9" fillId="7" borderId="2" xfId="0" applyNumberFormat="1" applyFont="1" applyFill="1" applyBorder="1" applyAlignment="1">
      <alignment horizontal="left" vertical="center"/>
    </xf>
    <xf numFmtId="1" fontId="9" fillId="7" borderId="2" xfId="0" applyNumberFormat="1" applyFont="1" applyFill="1" applyBorder="1" applyAlignment="1">
      <alignment horizontal="left" vertical="center"/>
    </xf>
    <xf numFmtId="0" fontId="10" fillId="8" borderId="2" xfId="0" applyFont="1" applyFill="1" applyBorder="1" applyAlignment="1">
      <alignment horizontal="left"/>
    </xf>
    <xf numFmtId="2" fontId="9" fillId="8" borderId="2" xfId="0" applyNumberFormat="1" applyFont="1" applyFill="1" applyBorder="1" applyAlignment="1">
      <alignment horizontal="left" vertical="center"/>
    </xf>
    <xf numFmtId="2" fontId="9" fillId="0" borderId="2" xfId="0" applyNumberFormat="1" applyFont="1" applyBorder="1" applyAlignment="1">
      <alignment horizontal="left" vertical="center"/>
    </xf>
    <xf numFmtId="0" fontId="9" fillId="8" borderId="2" xfId="0" applyFont="1" applyFill="1" applyBorder="1" applyAlignment="1">
      <alignment horizontal="left" vertical="center"/>
    </xf>
    <xf numFmtId="0" fontId="9" fillId="7" borderId="2" xfId="0" applyFont="1" applyFill="1" applyBorder="1" applyAlignment="1">
      <alignment horizontal="left" vertical="center"/>
    </xf>
    <xf numFmtId="0" fontId="11" fillId="2" borderId="0" xfId="3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165" fontId="11" fillId="2" borderId="2" xfId="1" applyNumberFormat="1" applyFont="1" applyFill="1" applyBorder="1" applyAlignment="1" applyProtection="1">
      <alignment horizontal="left"/>
    </xf>
    <xf numFmtId="0" fontId="11" fillId="2" borderId="0" xfId="3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165" fontId="11" fillId="0" borderId="2" xfId="1" applyNumberFormat="1" applyFont="1" applyFill="1" applyBorder="1" applyAlignment="1" applyProtection="1">
      <alignment horizontal="left"/>
    </xf>
    <xf numFmtId="165" fontId="11" fillId="4" borderId="2" xfId="1" applyNumberFormat="1" applyFont="1" applyFill="1" applyBorder="1" applyAlignment="1" applyProtection="1">
      <alignment horizontal="left"/>
    </xf>
    <xf numFmtId="9" fontId="11" fillId="4" borderId="2" xfId="1" applyNumberFormat="1" applyFont="1" applyFill="1" applyBorder="1" applyAlignment="1" applyProtection="1">
      <alignment horizontal="left"/>
    </xf>
    <xf numFmtId="165" fontId="11" fillId="9" borderId="2" xfId="1" applyNumberFormat="1" applyFont="1" applyFill="1" applyBorder="1" applyAlignment="1" applyProtection="1">
      <alignment horizontal="left"/>
    </xf>
    <xf numFmtId="9" fontId="11" fillId="9" borderId="2" xfId="1" applyNumberFormat="1" applyFont="1" applyFill="1" applyBorder="1" applyAlignment="1" applyProtection="1">
      <alignment horizontal="left"/>
    </xf>
    <xf numFmtId="164" fontId="11" fillId="4" borderId="2" xfId="1" applyFont="1" applyFill="1" applyBorder="1" applyAlignment="1" applyProtection="1">
      <alignment horizontal="left"/>
    </xf>
    <xf numFmtId="0" fontId="11" fillId="4" borderId="2" xfId="0" applyNumberFormat="1" applyFont="1" applyFill="1" applyBorder="1" applyAlignment="1">
      <alignment horizontal="left"/>
    </xf>
    <xf numFmtId="167" fontId="11" fillId="4" borderId="2" xfId="1" applyNumberFormat="1" applyFont="1" applyFill="1" applyBorder="1" applyAlignment="1" applyProtection="1">
      <alignment horizontal="left"/>
    </xf>
    <xf numFmtId="0" fontId="11" fillId="0" borderId="2" xfId="0" applyNumberFormat="1" applyFont="1" applyFill="1" applyBorder="1" applyAlignment="1">
      <alignment horizontal="left"/>
    </xf>
    <xf numFmtId="10" fontId="11" fillId="0" borderId="2" xfId="1" applyNumberFormat="1" applyFont="1" applyFill="1" applyBorder="1" applyAlignment="1" applyProtection="1">
      <alignment horizontal="left"/>
    </xf>
    <xf numFmtId="2" fontId="11" fillId="4" borderId="2" xfId="4" applyNumberFormat="1" applyFont="1" applyFill="1" applyBorder="1" applyAlignment="1" applyProtection="1">
      <alignment horizontal="left"/>
    </xf>
    <xf numFmtId="164" fontId="11" fillId="4" borderId="2" xfId="4" applyNumberFormat="1" applyFont="1" applyFill="1" applyBorder="1" applyAlignment="1" applyProtection="1">
      <alignment horizontal="left"/>
    </xf>
    <xf numFmtId="165" fontId="11" fillId="10" borderId="2" xfId="1" applyNumberFormat="1" applyFont="1" applyFill="1" applyBorder="1" applyAlignment="1" applyProtection="1">
      <alignment horizontal="left"/>
    </xf>
    <xf numFmtId="166" fontId="11" fillId="10" borderId="2" xfId="1" applyNumberFormat="1" applyFont="1" applyFill="1" applyBorder="1" applyAlignment="1" applyProtection="1">
      <alignment horizontal="left"/>
    </xf>
    <xf numFmtId="166" fontId="11" fillId="8" borderId="2" xfId="1" applyNumberFormat="1" applyFont="1" applyFill="1" applyBorder="1" applyAlignment="1" applyProtection="1">
      <alignment horizontal="left"/>
    </xf>
    <xf numFmtId="9" fontId="11" fillId="10" borderId="2" xfId="1" applyNumberFormat="1" applyFont="1" applyFill="1" applyBorder="1" applyAlignment="1" applyProtection="1">
      <alignment horizontal="left"/>
    </xf>
    <xf numFmtId="2" fontId="9" fillId="0" borderId="2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left" vertical="center"/>
    </xf>
    <xf numFmtId="0" fontId="8" fillId="11" borderId="2" xfId="0" applyFont="1" applyFill="1" applyBorder="1" applyAlignment="1">
      <alignment horizontal="left" vertical="center"/>
    </xf>
    <xf numFmtId="165" fontId="11" fillId="3" borderId="2" xfId="1" applyNumberFormat="1" applyFont="1" applyFill="1" applyBorder="1" applyAlignment="1" applyProtection="1">
      <alignment horizontal="left"/>
    </xf>
    <xf numFmtId="165" fontId="11" fillId="3" borderId="2" xfId="1" applyNumberFormat="1" applyFont="1" applyFill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24"/>
  <sheetViews>
    <sheetView tabSelected="1" zoomScale="136" zoomScaleNormal="136" workbookViewId="0">
      <selection activeCell="G19" sqref="G19"/>
    </sheetView>
  </sheetViews>
  <sheetFormatPr defaultColWidth="31.28515625" defaultRowHeight="12"/>
  <cols>
    <col min="1" max="1" width="27.140625" style="42" customWidth="1"/>
    <col min="2" max="2" width="11.28515625" style="42" customWidth="1"/>
    <col min="3" max="3" width="8.140625" style="42" customWidth="1"/>
    <col min="4" max="4" width="9.28515625" style="42" bestFit="1" customWidth="1"/>
    <col min="5" max="5" width="8.42578125" style="42" bestFit="1" customWidth="1"/>
    <col min="6" max="6" width="15.28515625" style="42" bestFit="1" customWidth="1"/>
    <col min="7" max="7" width="14.7109375" style="42" customWidth="1"/>
    <col min="8" max="8" width="11.85546875" style="42" customWidth="1"/>
    <col min="9" max="9" width="14.5703125" style="42" customWidth="1"/>
    <col min="10" max="11" width="13.140625" style="42" customWidth="1"/>
    <col min="12" max="12" width="13.7109375" style="42" customWidth="1"/>
    <col min="13" max="13" width="14.140625" style="42" customWidth="1"/>
    <col min="14" max="14" width="11.85546875" style="42" customWidth="1"/>
    <col min="15" max="15" width="12" style="42" customWidth="1"/>
    <col min="16" max="16" width="11" style="42" customWidth="1"/>
    <col min="17" max="17" width="11.5703125" style="42" customWidth="1"/>
    <col min="18" max="18" width="12" style="42" customWidth="1"/>
    <col min="19" max="236" width="31.28515625" style="42"/>
    <col min="237" max="244" width="31.28515625" style="43"/>
    <col min="245" max="246" width="31.28515625" style="44"/>
    <col min="247" max="16384" width="31.28515625" style="40"/>
  </cols>
  <sheetData>
    <row r="1" spans="1:246" ht="12.75" customHeight="1">
      <c r="A1" s="64" t="s">
        <v>53</v>
      </c>
      <c r="B1" s="65" t="s">
        <v>46</v>
      </c>
      <c r="C1" s="65"/>
      <c r="D1" s="64"/>
      <c r="E1" s="64"/>
      <c r="F1" s="64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9"/>
      <c r="ID1" s="39"/>
      <c r="IE1" s="39"/>
      <c r="IF1" s="39"/>
      <c r="IG1" s="39"/>
      <c r="IH1" s="39"/>
      <c r="II1" s="39"/>
      <c r="IJ1" s="39"/>
      <c r="IK1" s="40"/>
      <c r="IL1" s="40"/>
    </row>
    <row r="2" spans="1:246">
      <c r="A2" s="46" t="s">
        <v>54</v>
      </c>
      <c r="B2" s="46" t="s">
        <v>48</v>
      </c>
      <c r="C2" s="46" t="s">
        <v>47</v>
      </c>
      <c r="D2" s="46" t="s">
        <v>29</v>
      </c>
      <c r="E2" s="47" t="s">
        <v>0</v>
      </c>
      <c r="F2" s="46" t="s">
        <v>30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9"/>
      <c r="ID2" s="39"/>
      <c r="IE2" s="39"/>
      <c r="IF2" s="39"/>
      <c r="IG2" s="39"/>
      <c r="IH2" s="39"/>
      <c r="II2" s="39"/>
      <c r="IJ2" s="39"/>
      <c r="IK2" s="40"/>
      <c r="IL2" s="40"/>
    </row>
    <row r="3" spans="1:246">
      <c r="A3" s="57" t="s">
        <v>40</v>
      </c>
      <c r="B3" s="58">
        <v>1113870.18</v>
      </c>
      <c r="C3" s="59">
        <v>743385.82</v>
      </c>
      <c r="D3" s="57">
        <f t="shared" ref="D3:D8" si="0">AVERAGE(B3:C3)</f>
        <v>928628</v>
      </c>
      <c r="E3" s="60">
        <v>1</v>
      </c>
      <c r="F3" s="41">
        <f t="shared" ref="F3:F7" si="1">E3*D3</f>
        <v>928628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38"/>
      <c r="GF3" s="38"/>
      <c r="GG3" s="38"/>
      <c r="GH3" s="38"/>
      <c r="GI3" s="38"/>
      <c r="GJ3" s="38"/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38"/>
      <c r="GV3" s="38"/>
      <c r="GW3" s="38"/>
      <c r="GX3" s="38"/>
      <c r="GY3" s="38"/>
      <c r="GZ3" s="38"/>
      <c r="HA3" s="38"/>
      <c r="HB3" s="38"/>
      <c r="HC3" s="38"/>
      <c r="HD3" s="38"/>
      <c r="HE3" s="38"/>
      <c r="HF3" s="38"/>
      <c r="HG3" s="38"/>
      <c r="HH3" s="38"/>
      <c r="HI3" s="38"/>
      <c r="HJ3" s="38"/>
      <c r="HK3" s="38"/>
      <c r="HL3" s="38"/>
      <c r="HM3" s="38"/>
      <c r="HN3" s="38"/>
      <c r="HO3" s="38"/>
      <c r="HP3" s="38"/>
      <c r="HQ3" s="38"/>
      <c r="HR3" s="38"/>
      <c r="HS3" s="38"/>
      <c r="HT3" s="38"/>
      <c r="HU3" s="38"/>
      <c r="HV3" s="38"/>
      <c r="HW3" s="38"/>
      <c r="HX3" s="38"/>
      <c r="HY3" s="38"/>
      <c r="HZ3" s="38"/>
      <c r="IA3" s="38"/>
      <c r="IB3" s="38"/>
      <c r="IC3" s="39"/>
      <c r="ID3" s="39"/>
      <c r="IE3" s="39"/>
      <c r="IF3" s="39"/>
      <c r="IG3" s="39"/>
      <c r="IH3" s="39"/>
      <c r="II3" s="39"/>
      <c r="IJ3" s="39"/>
      <c r="IK3" s="40"/>
      <c r="IL3" s="40"/>
    </row>
    <row r="4" spans="1:246">
      <c r="A4" s="57" t="s">
        <v>41</v>
      </c>
      <c r="B4" s="58">
        <v>6579</v>
      </c>
      <c r="C4" s="59">
        <v>5080</v>
      </c>
      <c r="D4" s="57">
        <f t="shared" si="0"/>
        <v>5829.5</v>
      </c>
      <c r="E4" s="60">
        <v>1</v>
      </c>
      <c r="F4" s="41">
        <f t="shared" si="1"/>
        <v>5829.5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/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/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/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9"/>
      <c r="IA4" s="39"/>
      <c r="IB4" s="39"/>
      <c r="IC4" s="39"/>
      <c r="ID4" s="39"/>
      <c r="IE4" s="39"/>
      <c r="IF4" s="39"/>
      <c r="IG4" s="39"/>
      <c r="IH4" s="40"/>
      <c r="II4" s="40"/>
      <c r="IJ4" s="40"/>
      <c r="IK4" s="40"/>
      <c r="IL4" s="40"/>
    </row>
    <row r="5" spans="1:246">
      <c r="A5" s="57" t="s">
        <v>44</v>
      </c>
      <c r="B5" s="58">
        <v>413049</v>
      </c>
      <c r="C5" s="59"/>
      <c r="D5" s="57">
        <f t="shared" si="0"/>
        <v>413049</v>
      </c>
      <c r="E5" s="60">
        <v>1</v>
      </c>
      <c r="F5" s="41">
        <f t="shared" ref="F5" si="2">E5*D5</f>
        <v>413049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9"/>
      <c r="IA5" s="39"/>
      <c r="IB5" s="39"/>
      <c r="IC5" s="39"/>
      <c r="ID5" s="39"/>
      <c r="IE5" s="39"/>
      <c r="IF5" s="39"/>
      <c r="IG5" s="39"/>
      <c r="IH5" s="40"/>
      <c r="II5" s="40"/>
      <c r="IJ5" s="40"/>
      <c r="IK5" s="40"/>
      <c r="IL5" s="40"/>
    </row>
    <row r="6" spans="1:246">
      <c r="A6" s="57" t="s">
        <v>43</v>
      </c>
      <c r="B6" s="58">
        <v>68234</v>
      </c>
      <c r="C6" s="59">
        <v>210089</v>
      </c>
      <c r="D6" s="57">
        <f t="shared" si="0"/>
        <v>139161.5</v>
      </c>
      <c r="E6" s="60">
        <v>0.5</v>
      </c>
      <c r="F6" s="41">
        <f t="shared" si="1"/>
        <v>69580.75</v>
      </c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9"/>
      <c r="IA6" s="39"/>
      <c r="IB6" s="39"/>
      <c r="IC6" s="39"/>
      <c r="ID6" s="39"/>
      <c r="IE6" s="39"/>
      <c r="IF6" s="39"/>
      <c r="IG6" s="39"/>
      <c r="IH6" s="40"/>
      <c r="II6" s="40"/>
      <c r="IJ6" s="40"/>
      <c r="IK6" s="40"/>
      <c r="IL6" s="40"/>
    </row>
    <row r="7" spans="1:246">
      <c r="A7" s="57" t="s">
        <v>51</v>
      </c>
      <c r="B7" s="58">
        <v>120000</v>
      </c>
      <c r="C7" s="59">
        <v>45000</v>
      </c>
      <c r="D7" s="57">
        <f t="shared" si="0"/>
        <v>82500</v>
      </c>
      <c r="E7" s="60">
        <v>1</v>
      </c>
      <c r="F7" s="41">
        <f t="shared" si="1"/>
        <v>82500</v>
      </c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9"/>
      <c r="IA7" s="39"/>
      <c r="IB7" s="39"/>
      <c r="IC7" s="39"/>
      <c r="ID7" s="39"/>
      <c r="IE7" s="39"/>
      <c r="IF7" s="39"/>
      <c r="IG7" s="39"/>
      <c r="IH7" s="40"/>
      <c r="II7" s="40"/>
      <c r="IJ7" s="40"/>
      <c r="IK7" s="40"/>
      <c r="IL7" s="40"/>
    </row>
    <row r="8" spans="1:246">
      <c r="A8" s="57" t="s">
        <v>31</v>
      </c>
      <c r="B8" s="58">
        <v>-111770</v>
      </c>
      <c r="C8" s="58">
        <v>-67495</v>
      </c>
      <c r="D8" s="57">
        <f t="shared" si="0"/>
        <v>-89632.5</v>
      </c>
      <c r="E8" s="60">
        <v>1</v>
      </c>
      <c r="F8" s="41">
        <f>E8*D8</f>
        <v>-89632.5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9"/>
      <c r="IA8" s="39"/>
      <c r="IB8" s="39"/>
      <c r="IC8" s="39"/>
      <c r="ID8" s="39"/>
      <c r="IE8" s="39"/>
      <c r="IF8" s="39"/>
      <c r="IG8" s="39"/>
      <c r="IH8" s="40"/>
      <c r="II8" s="40"/>
      <c r="IJ8" s="40"/>
      <c r="IK8" s="40"/>
      <c r="IL8" s="40"/>
    </row>
    <row r="9" spans="1:246">
      <c r="A9" s="48" t="s">
        <v>55</v>
      </c>
      <c r="B9" s="48" t="s">
        <v>48</v>
      </c>
      <c r="C9" s="48" t="s">
        <v>47</v>
      </c>
      <c r="D9" s="48" t="s">
        <v>29</v>
      </c>
      <c r="E9" s="49" t="s">
        <v>0</v>
      </c>
      <c r="F9" s="48" t="s">
        <v>30</v>
      </c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9"/>
      <c r="IA9" s="39"/>
      <c r="IB9" s="39"/>
      <c r="IC9" s="39"/>
      <c r="ID9" s="39"/>
      <c r="IE9" s="39"/>
      <c r="IF9" s="39"/>
      <c r="IG9" s="39"/>
      <c r="IH9" s="40"/>
      <c r="II9" s="40"/>
      <c r="IJ9" s="40"/>
      <c r="IK9" s="40"/>
      <c r="IL9" s="40"/>
    </row>
    <row r="10" spans="1:246">
      <c r="A10" s="57" t="s">
        <v>43</v>
      </c>
      <c r="B10" s="58">
        <v>1074294</v>
      </c>
      <c r="C10" s="59">
        <v>544059</v>
      </c>
      <c r="D10" s="57">
        <f t="shared" ref="D10:D11" si="3">AVERAGE(B10:C10)</f>
        <v>809176.5</v>
      </c>
      <c r="E10" s="60">
        <v>0.5</v>
      </c>
      <c r="F10" s="41">
        <f t="shared" ref="F10:F11" si="4">E10*D10</f>
        <v>404588.25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9"/>
      <c r="ID10" s="39"/>
      <c r="IE10" s="39"/>
      <c r="IF10" s="39"/>
      <c r="IG10" s="39"/>
      <c r="IH10" s="39"/>
      <c r="II10" s="39"/>
      <c r="IJ10" s="39"/>
      <c r="IK10" s="40"/>
      <c r="IL10" s="40"/>
    </row>
    <row r="11" spans="1:246">
      <c r="A11" s="57" t="s">
        <v>31</v>
      </c>
      <c r="B11" s="58">
        <v>-100845</v>
      </c>
      <c r="C11" s="58">
        <v>-7264</v>
      </c>
      <c r="D11" s="57">
        <f t="shared" si="3"/>
        <v>-54054.5</v>
      </c>
      <c r="E11" s="60">
        <v>1</v>
      </c>
      <c r="F11" s="41">
        <f t="shared" si="4"/>
        <v>-54054.5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9"/>
      <c r="ID11" s="39"/>
      <c r="IE11" s="39"/>
      <c r="IF11" s="39"/>
      <c r="IG11" s="39"/>
      <c r="IH11" s="39"/>
      <c r="II11" s="39"/>
      <c r="IJ11" s="39"/>
      <c r="IK11" s="40"/>
      <c r="IL11" s="40"/>
    </row>
    <row r="12" spans="1:246">
      <c r="A12" s="50" t="s">
        <v>32</v>
      </c>
      <c r="B12" s="51"/>
      <c r="C12" s="51"/>
      <c r="D12" s="51"/>
      <c r="E12" s="51"/>
      <c r="F12" s="52">
        <f>+SUM(F3:F11)</f>
        <v>1760488.5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9"/>
      <c r="IA12" s="39"/>
      <c r="IB12" s="39"/>
      <c r="IC12" s="39"/>
      <c r="ID12" s="39"/>
      <c r="IE12" s="39"/>
      <c r="IF12" s="39"/>
      <c r="IG12" s="39"/>
      <c r="IH12" s="40"/>
      <c r="II12" s="40"/>
      <c r="IJ12" s="40"/>
      <c r="IK12" s="40"/>
      <c r="IL12" s="40"/>
    </row>
    <row r="13" spans="1:246">
      <c r="A13" s="45" t="s">
        <v>33</v>
      </c>
      <c r="B13" s="53"/>
      <c r="C13" s="53"/>
      <c r="D13" s="53"/>
      <c r="E13" s="53"/>
      <c r="F13" s="52">
        <f>F12/12</f>
        <v>146707.375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38"/>
      <c r="HW13" s="38"/>
      <c r="HX13" s="38"/>
      <c r="HY13" s="38"/>
      <c r="HZ13" s="38"/>
      <c r="IA13" s="38"/>
      <c r="IB13" s="38"/>
      <c r="IC13" s="39"/>
      <c r="ID13" s="39"/>
      <c r="IE13" s="39"/>
      <c r="IF13" s="39"/>
      <c r="IG13" s="39"/>
      <c r="IH13" s="39"/>
      <c r="II13" s="39"/>
      <c r="IJ13" s="39"/>
      <c r="IK13" s="40"/>
      <c r="IL13" s="40"/>
    </row>
    <row r="14" spans="1:246">
      <c r="A14" s="45" t="s">
        <v>34</v>
      </c>
      <c r="B14" s="53"/>
      <c r="C14" s="53"/>
      <c r="D14" s="53"/>
      <c r="E14" s="53"/>
      <c r="F14" s="41">
        <f>RTR!I19</f>
        <v>0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38"/>
      <c r="GS14" s="38"/>
      <c r="GT14" s="38"/>
      <c r="GU14" s="38"/>
      <c r="GV14" s="38"/>
      <c r="GW14" s="38"/>
      <c r="GX14" s="38"/>
      <c r="GY14" s="38"/>
      <c r="GZ14" s="38"/>
      <c r="HA14" s="38"/>
      <c r="HB14" s="38"/>
      <c r="HC14" s="38"/>
      <c r="HD14" s="38"/>
      <c r="HE14" s="38"/>
      <c r="HF14" s="38"/>
      <c r="HG14" s="38"/>
      <c r="HH14" s="38"/>
      <c r="HI14" s="38"/>
      <c r="HJ14" s="38"/>
      <c r="HK14" s="38"/>
      <c r="HL14" s="38"/>
      <c r="HM14" s="38"/>
      <c r="HN14" s="38"/>
      <c r="HO14" s="38"/>
      <c r="HP14" s="38"/>
      <c r="HQ14" s="38"/>
      <c r="HR14" s="38"/>
      <c r="HS14" s="38"/>
      <c r="HT14" s="38"/>
      <c r="HU14" s="38"/>
      <c r="HV14" s="38"/>
      <c r="HW14" s="38"/>
      <c r="HX14" s="38"/>
      <c r="HY14" s="38"/>
      <c r="HZ14" s="38"/>
      <c r="IA14" s="38"/>
      <c r="IB14" s="38"/>
      <c r="IC14" s="39"/>
      <c r="ID14" s="39"/>
      <c r="IE14" s="39"/>
      <c r="IF14" s="39"/>
      <c r="IG14" s="39"/>
      <c r="IH14" s="39"/>
      <c r="II14" s="39"/>
      <c r="IJ14" s="39"/>
      <c r="IK14" s="40"/>
      <c r="IL14" s="40"/>
    </row>
    <row r="15" spans="1:246">
      <c r="A15" s="45" t="s">
        <v>49</v>
      </c>
      <c r="B15" s="45"/>
      <c r="C15" s="45"/>
      <c r="D15" s="45"/>
      <c r="E15" s="45"/>
      <c r="F15" s="54">
        <v>1.5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9"/>
      <c r="ID15" s="39"/>
      <c r="IE15" s="39"/>
      <c r="IF15" s="39"/>
      <c r="IG15" s="39"/>
      <c r="IH15" s="39"/>
      <c r="II15" s="39"/>
      <c r="IJ15" s="39"/>
      <c r="IK15" s="40"/>
      <c r="IL15" s="40"/>
    </row>
    <row r="16" spans="1:246" ht="10.5" customHeight="1">
      <c r="A16" s="45" t="s">
        <v>35</v>
      </c>
      <c r="B16" s="53"/>
      <c r="C16" s="53"/>
      <c r="D16" s="53"/>
      <c r="E16" s="53"/>
      <c r="F16" s="46">
        <f>(F13*F15)-F14</f>
        <v>220061.0625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8"/>
      <c r="GM16" s="38"/>
      <c r="GN16" s="38"/>
      <c r="GO16" s="38"/>
      <c r="GP16" s="38"/>
      <c r="GQ16" s="38"/>
      <c r="GR16" s="38"/>
      <c r="GS16" s="38"/>
      <c r="GT16" s="38"/>
      <c r="GU16" s="38"/>
      <c r="GV16" s="38"/>
      <c r="GW16" s="38"/>
      <c r="GX16" s="38"/>
      <c r="GY16" s="38"/>
      <c r="GZ16" s="38"/>
      <c r="HA16" s="38"/>
      <c r="HB16" s="38"/>
      <c r="HC16" s="38"/>
      <c r="HD16" s="38"/>
      <c r="HE16" s="38"/>
      <c r="HF16" s="38"/>
      <c r="HG16" s="38"/>
      <c r="HH16" s="38"/>
      <c r="HI16" s="38"/>
      <c r="HJ16" s="38"/>
      <c r="HK16" s="38"/>
      <c r="HL16" s="38"/>
      <c r="HM16" s="38"/>
      <c r="HN16" s="38"/>
      <c r="HO16" s="38"/>
      <c r="HP16" s="38"/>
      <c r="HQ16" s="38"/>
      <c r="HR16" s="38"/>
      <c r="HS16" s="38"/>
      <c r="HT16" s="38"/>
      <c r="HU16" s="38"/>
      <c r="HV16" s="38"/>
      <c r="HW16" s="38"/>
      <c r="HX16" s="38"/>
      <c r="HY16" s="38"/>
      <c r="HZ16" s="38"/>
      <c r="IA16" s="38"/>
      <c r="IB16" s="38"/>
      <c r="IC16" s="39"/>
      <c r="ID16" s="39"/>
      <c r="IE16" s="39"/>
      <c r="IF16" s="39"/>
      <c r="IG16" s="39"/>
      <c r="IH16" s="39"/>
      <c r="II16" s="39"/>
      <c r="IJ16" s="39"/>
      <c r="IK16" s="40"/>
      <c r="IL16" s="40"/>
    </row>
    <row r="17" spans="1:246" ht="10.5" customHeight="1">
      <c r="A17" s="45" t="s">
        <v>36</v>
      </c>
      <c r="B17" s="53"/>
      <c r="C17" s="53"/>
      <c r="D17" s="53"/>
      <c r="E17" s="53"/>
      <c r="F17" s="45">
        <v>180</v>
      </c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  <c r="GP17" s="38"/>
      <c r="GQ17" s="38"/>
      <c r="GR17" s="38"/>
      <c r="GS17" s="38"/>
      <c r="GT17" s="38"/>
      <c r="GU17" s="38"/>
      <c r="GV17" s="38"/>
      <c r="GW17" s="38"/>
      <c r="GX17" s="38"/>
      <c r="GY17" s="38"/>
      <c r="GZ17" s="38"/>
      <c r="HA17" s="38"/>
      <c r="HB17" s="38"/>
      <c r="HC17" s="38"/>
      <c r="HD17" s="38"/>
      <c r="HE17" s="38"/>
      <c r="HF17" s="38"/>
      <c r="HG17" s="38"/>
      <c r="HH17" s="38"/>
      <c r="HI17" s="38"/>
      <c r="HJ17" s="38"/>
      <c r="HK17" s="38"/>
      <c r="HL17" s="38"/>
      <c r="HM17" s="38"/>
      <c r="HN17" s="38"/>
      <c r="HO17" s="38"/>
      <c r="HP17" s="38"/>
      <c r="HQ17" s="38"/>
      <c r="HR17" s="38"/>
      <c r="HS17" s="38"/>
      <c r="HT17" s="38"/>
      <c r="HU17" s="38"/>
      <c r="HV17" s="38"/>
      <c r="HW17" s="38"/>
      <c r="HX17" s="38"/>
      <c r="HY17" s="38"/>
      <c r="HZ17" s="38"/>
      <c r="IA17" s="38"/>
      <c r="IB17" s="38"/>
      <c r="IC17" s="39"/>
      <c r="ID17" s="39"/>
      <c r="IE17" s="39"/>
      <c r="IF17" s="39"/>
      <c r="IG17" s="39"/>
      <c r="IH17" s="39"/>
      <c r="II17" s="39"/>
      <c r="IJ17" s="39"/>
      <c r="IK17" s="40"/>
      <c r="IL17" s="40"/>
    </row>
    <row r="18" spans="1:246" ht="10.5" customHeight="1">
      <c r="A18" s="45" t="s">
        <v>37</v>
      </c>
      <c r="B18" s="53"/>
      <c r="C18" s="53"/>
      <c r="D18" s="53"/>
      <c r="E18" s="53"/>
      <c r="F18" s="54">
        <v>7.4999999999999997E-2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  <c r="HV18" s="38"/>
      <c r="HW18" s="38"/>
      <c r="HX18" s="38"/>
      <c r="HY18" s="38"/>
      <c r="HZ18" s="38"/>
      <c r="IA18" s="38"/>
      <c r="IB18" s="38"/>
      <c r="IC18" s="39"/>
      <c r="ID18" s="39"/>
      <c r="IE18" s="39"/>
      <c r="IF18" s="39"/>
      <c r="IG18" s="39"/>
      <c r="IH18" s="39"/>
      <c r="II18" s="39"/>
      <c r="IJ18" s="39"/>
      <c r="IK18" s="40"/>
      <c r="IL18" s="40"/>
    </row>
    <row r="19" spans="1:246" ht="10.5" customHeight="1">
      <c r="A19" s="45" t="s">
        <v>38</v>
      </c>
      <c r="B19" s="53"/>
      <c r="C19" s="53"/>
      <c r="D19" s="53"/>
      <c r="E19" s="53"/>
      <c r="F19" s="55">
        <f>PMT(F18/12,F17,-100000)</f>
        <v>927.01236000273809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/>
      <c r="GU19" s="38"/>
      <c r="GV19" s="38"/>
      <c r="GW19" s="38"/>
      <c r="GX19" s="38"/>
      <c r="GY19" s="38"/>
      <c r="GZ19" s="38"/>
      <c r="HA19" s="38"/>
      <c r="HB19" s="38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9"/>
      <c r="ID19" s="39"/>
      <c r="IE19" s="39"/>
      <c r="IF19" s="39"/>
      <c r="IG19" s="39"/>
      <c r="IH19" s="39"/>
      <c r="II19" s="39"/>
      <c r="IJ19" s="39"/>
      <c r="IK19" s="40"/>
      <c r="IL19" s="40"/>
    </row>
    <row r="20" spans="1:246" ht="10.5" customHeight="1">
      <c r="A20" s="45" t="s">
        <v>39</v>
      </c>
      <c r="B20" s="53"/>
      <c r="C20" s="53"/>
      <c r="D20" s="53"/>
      <c r="E20" s="53"/>
      <c r="F20" s="56">
        <f>F16/F19</f>
        <v>237.3874092674989</v>
      </c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8"/>
      <c r="GM20" s="38"/>
      <c r="GN20" s="38"/>
      <c r="GO20" s="38"/>
      <c r="GP20" s="38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38"/>
      <c r="HH20" s="38"/>
      <c r="HI20" s="38"/>
      <c r="HJ20" s="38"/>
      <c r="HK20" s="38"/>
      <c r="HL20" s="38"/>
      <c r="HM20" s="38"/>
      <c r="HN20" s="38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9"/>
      <c r="ID20" s="39"/>
      <c r="IE20" s="39"/>
      <c r="IF20" s="39"/>
      <c r="IG20" s="39"/>
      <c r="IH20" s="39"/>
      <c r="II20" s="39"/>
      <c r="IJ20" s="39"/>
      <c r="IK20" s="40"/>
      <c r="IL20" s="40"/>
    </row>
    <row r="21" spans="1:246" ht="10.5" customHeight="1"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  <c r="GV21" s="38"/>
      <c r="GW21" s="38"/>
      <c r="GX21" s="38"/>
      <c r="GY21" s="38"/>
      <c r="GZ21" s="38"/>
      <c r="HA21" s="38"/>
      <c r="HB21" s="38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9"/>
      <c r="ID21" s="39"/>
      <c r="IE21" s="39"/>
      <c r="IF21" s="39"/>
      <c r="IG21" s="39"/>
      <c r="IH21" s="39"/>
      <c r="II21" s="39"/>
      <c r="IJ21" s="39"/>
      <c r="IK21" s="40"/>
      <c r="IL21" s="40"/>
    </row>
    <row r="22" spans="1:246" ht="10.5" customHeight="1"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8"/>
      <c r="GM22" s="38"/>
      <c r="GN22" s="38"/>
      <c r="GO22" s="38"/>
      <c r="GP22" s="38"/>
      <c r="GQ22" s="38"/>
      <c r="GR22" s="38"/>
      <c r="GS22" s="38"/>
      <c r="GT22" s="38"/>
      <c r="GU22" s="38"/>
      <c r="GV22" s="38"/>
      <c r="GW22" s="38"/>
      <c r="GX22" s="38"/>
      <c r="GY22" s="38"/>
      <c r="GZ22" s="38"/>
      <c r="HA22" s="38"/>
      <c r="HB22" s="38"/>
      <c r="HC22" s="38"/>
      <c r="HD22" s="38"/>
      <c r="HE22" s="38"/>
      <c r="HF22" s="38"/>
      <c r="HG22" s="38"/>
      <c r="HH22" s="38"/>
      <c r="HI22" s="38"/>
      <c r="HJ22" s="38"/>
      <c r="HK22" s="38"/>
      <c r="HL22" s="38"/>
      <c r="HM22" s="38"/>
      <c r="HN22" s="38"/>
      <c r="HO22" s="38"/>
      <c r="HP22" s="38"/>
      <c r="HQ22" s="38"/>
      <c r="HR22" s="38"/>
      <c r="HS22" s="38"/>
      <c r="HT22" s="38"/>
      <c r="HU22" s="38"/>
      <c r="HV22" s="38"/>
      <c r="HW22" s="38"/>
      <c r="HX22" s="38"/>
      <c r="HY22" s="38"/>
      <c r="HZ22" s="38"/>
      <c r="IA22" s="38"/>
      <c r="IB22" s="38"/>
      <c r="IC22" s="39"/>
      <c r="ID22" s="39"/>
      <c r="IE22" s="39"/>
      <c r="IF22" s="39"/>
      <c r="IG22" s="39"/>
      <c r="IH22" s="39"/>
      <c r="II22" s="39"/>
      <c r="IJ22" s="39"/>
      <c r="IK22" s="40"/>
      <c r="IL22" s="40"/>
    </row>
    <row r="23" spans="1:246" ht="10.5" customHeight="1"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8"/>
      <c r="GM23" s="38"/>
      <c r="GN23" s="38"/>
      <c r="GO23" s="38"/>
      <c r="GP23" s="38"/>
      <c r="GQ23" s="38"/>
      <c r="GR23" s="38"/>
      <c r="GS23" s="38"/>
      <c r="GT23" s="38"/>
      <c r="GU23" s="38"/>
      <c r="GV23" s="38"/>
      <c r="GW23" s="38"/>
      <c r="GX23" s="38"/>
      <c r="GY23" s="38"/>
      <c r="GZ23" s="38"/>
      <c r="HA23" s="38"/>
      <c r="HB23" s="38"/>
      <c r="HC23" s="38"/>
      <c r="HD23" s="38"/>
      <c r="HE23" s="38"/>
      <c r="HF23" s="38"/>
      <c r="HG23" s="38"/>
      <c r="HH23" s="38"/>
      <c r="HI23" s="38"/>
      <c r="HJ23" s="38"/>
      <c r="HK23" s="38"/>
      <c r="HL23" s="38"/>
      <c r="HM23" s="38"/>
      <c r="HN23" s="38"/>
      <c r="HO23" s="38"/>
      <c r="HP23" s="38"/>
      <c r="HQ23" s="38"/>
      <c r="HR23" s="38"/>
      <c r="HS23" s="38"/>
      <c r="HT23" s="38"/>
      <c r="HU23" s="38"/>
      <c r="HV23" s="38"/>
      <c r="HW23" s="38"/>
      <c r="HX23" s="38"/>
      <c r="HY23" s="38"/>
      <c r="HZ23" s="38"/>
      <c r="IA23" s="38"/>
      <c r="IB23" s="38"/>
      <c r="IC23" s="39"/>
      <c r="ID23" s="39"/>
      <c r="IE23" s="39"/>
      <c r="IF23" s="39"/>
      <c r="IG23" s="39"/>
      <c r="IH23" s="39"/>
      <c r="II23" s="39"/>
      <c r="IJ23" s="39"/>
      <c r="IK23" s="40"/>
      <c r="IL23" s="40"/>
    </row>
    <row r="24" spans="1:246" ht="10.5" customHeight="1"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8"/>
      <c r="GM24" s="38"/>
      <c r="GN24" s="38"/>
      <c r="GO24" s="38"/>
      <c r="GP24" s="38"/>
      <c r="GQ24" s="38"/>
      <c r="GR24" s="38"/>
      <c r="GS24" s="38"/>
      <c r="GT24" s="38"/>
      <c r="GU24" s="38"/>
      <c r="GV24" s="38"/>
      <c r="GW24" s="38"/>
      <c r="GX24" s="38"/>
      <c r="GY24" s="38"/>
      <c r="GZ24" s="38"/>
      <c r="HA24" s="38"/>
      <c r="HB24" s="38"/>
      <c r="HC24" s="38"/>
      <c r="HD24" s="38"/>
      <c r="HE24" s="38"/>
      <c r="HF24" s="38"/>
      <c r="HG24" s="38"/>
      <c r="HH24" s="38"/>
      <c r="HI24" s="38"/>
      <c r="HJ24" s="38"/>
      <c r="HK24" s="38"/>
      <c r="HL24" s="38"/>
      <c r="HM24" s="38"/>
      <c r="HN24" s="38"/>
      <c r="HO24" s="38"/>
      <c r="HP24" s="38"/>
      <c r="HQ24" s="38"/>
      <c r="HR24" s="38"/>
      <c r="HS24" s="38"/>
      <c r="HT24" s="38"/>
      <c r="HU24" s="38"/>
      <c r="HV24" s="38"/>
      <c r="HW24" s="38"/>
      <c r="HX24" s="38"/>
      <c r="HY24" s="38"/>
      <c r="HZ24" s="38"/>
      <c r="IA24" s="38"/>
      <c r="IB24" s="38"/>
      <c r="IC24" s="39"/>
      <c r="ID24" s="39"/>
      <c r="IE24" s="39"/>
      <c r="IF24" s="39"/>
      <c r="IG24" s="39"/>
      <c r="IH24" s="39"/>
      <c r="II24" s="39"/>
      <c r="IJ24" s="39"/>
      <c r="IK24" s="40"/>
      <c r="IL24" s="40"/>
    </row>
  </sheetData>
  <sheetProtection selectLockedCells="1" selectUnlockedCells="1"/>
  <mergeCells count="1">
    <mergeCell ref="B1:C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L19"/>
  <sheetViews>
    <sheetView zoomScale="136" zoomScaleNormal="136" workbookViewId="0">
      <selection activeCell="D22" sqref="D22"/>
    </sheetView>
  </sheetViews>
  <sheetFormatPr defaultColWidth="22.140625" defaultRowHeight="8.25" customHeight="1"/>
  <cols>
    <col min="1" max="1" width="5.28515625" style="20" bestFit="1" customWidth="1"/>
    <col min="2" max="2" width="19.140625" style="20" bestFit="1" customWidth="1"/>
    <col min="3" max="3" width="11.85546875" style="20" bestFit="1" customWidth="1"/>
    <col min="4" max="4" width="10.42578125" style="20" bestFit="1" customWidth="1"/>
    <col min="5" max="5" width="11.140625" style="20" bestFit="1" customWidth="1"/>
    <col min="6" max="6" width="9.140625" style="20" bestFit="1" customWidth="1"/>
    <col min="7" max="7" width="9.140625" style="20" customWidth="1"/>
    <col min="8" max="9" width="11.42578125" style="20" bestFit="1" customWidth="1"/>
    <col min="10" max="10" width="17.5703125" style="20" bestFit="1" customWidth="1"/>
    <col min="11" max="11" width="9.42578125" style="20" bestFit="1" customWidth="1"/>
    <col min="12" max="246" width="22.140625" style="20"/>
    <col min="247" max="16384" width="22.140625" style="21"/>
  </cols>
  <sheetData>
    <row r="1" spans="1:246" ht="11.25">
      <c r="A1" s="63" t="s">
        <v>1</v>
      </c>
      <c r="B1" s="63" t="s">
        <v>2</v>
      </c>
      <c r="C1" s="63" t="s">
        <v>3</v>
      </c>
      <c r="D1" s="63" t="s">
        <v>4</v>
      </c>
      <c r="E1" s="63" t="s">
        <v>52</v>
      </c>
      <c r="F1" s="63" t="s">
        <v>5</v>
      </c>
      <c r="G1" s="63" t="s">
        <v>6</v>
      </c>
      <c r="H1" s="63" t="s">
        <v>42</v>
      </c>
      <c r="IL1" s="21"/>
    </row>
    <row r="2" spans="1:246" s="24" customFormat="1" ht="11.25">
      <c r="A2" s="26">
        <v>1</v>
      </c>
      <c r="B2" s="25"/>
      <c r="C2" s="26"/>
      <c r="D2" s="26"/>
      <c r="E2" s="25"/>
      <c r="F2" s="27"/>
      <c r="G2" s="25"/>
      <c r="H2" s="25" t="s">
        <v>45</v>
      </c>
      <c r="I2" s="20"/>
      <c r="J2" s="20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</row>
    <row r="3" spans="1:246" s="24" customFormat="1" ht="11.25">
      <c r="A3" s="29">
        <v>2</v>
      </c>
      <c r="B3" s="28"/>
      <c r="C3" s="29"/>
      <c r="D3" s="29"/>
      <c r="E3" s="30"/>
      <c r="F3" s="61"/>
      <c r="G3" s="62"/>
      <c r="H3" s="33" t="s">
        <v>45</v>
      </c>
      <c r="I3" s="20"/>
      <c r="J3" s="20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</row>
    <row r="4" spans="1:246" s="24" customFormat="1" ht="11.25">
      <c r="A4" s="29">
        <v>3</v>
      </c>
      <c r="B4" s="28"/>
      <c r="C4" s="29"/>
      <c r="D4" s="29"/>
      <c r="E4" s="30"/>
      <c r="F4" s="34"/>
      <c r="G4" s="28"/>
      <c r="H4" s="25" t="s">
        <v>45</v>
      </c>
      <c r="I4" s="20"/>
      <c r="J4" s="20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</row>
    <row r="5" spans="1:246" ht="11.25">
      <c r="A5" s="29">
        <v>4</v>
      </c>
      <c r="B5" s="28"/>
      <c r="C5" s="29"/>
      <c r="D5" s="29"/>
      <c r="E5" s="28"/>
      <c r="F5" s="34"/>
      <c r="G5" s="28"/>
      <c r="H5" s="25" t="s">
        <v>45</v>
      </c>
      <c r="IL5" s="21"/>
    </row>
    <row r="6" spans="1:246" s="24" customFormat="1" ht="11.25">
      <c r="A6" s="29">
        <v>5</v>
      </c>
      <c r="B6" s="28"/>
      <c r="C6" s="29"/>
      <c r="D6" s="29"/>
      <c r="E6" s="28"/>
      <c r="F6" s="35"/>
      <c r="G6" s="28"/>
      <c r="H6" s="25" t="s">
        <v>45</v>
      </c>
      <c r="I6" s="20"/>
      <c r="J6" s="20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</row>
    <row r="7" spans="1:246" s="24" customFormat="1" ht="11.25">
      <c r="A7" s="29">
        <v>6</v>
      </c>
      <c r="B7" s="28"/>
      <c r="C7" s="29"/>
      <c r="D7" s="29"/>
      <c r="E7" s="28"/>
      <c r="F7" s="35"/>
      <c r="G7" s="28"/>
      <c r="H7" s="25" t="s">
        <v>50</v>
      </c>
      <c r="I7" s="20"/>
      <c r="J7" s="20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</row>
    <row r="8" spans="1:246" s="24" customFormat="1" ht="11.25">
      <c r="A8" s="29">
        <v>7</v>
      </c>
      <c r="B8" s="28"/>
      <c r="C8" s="29"/>
      <c r="D8" s="36"/>
      <c r="E8" s="30"/>
      <c r="F8" s="35"/>
      <c r="G8" s="28"/>
      <c r="H8" s="25" t="s">
        <v>50</v>
      </c>
      <c r="I8" s="20"/>
      <c r="J8" s="20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</row>
    <row r="9" spans="1:246" s="24" customFormat="1" ht="11.25">
      <c r="A9" s="29">
        <v>8</v>
      </c>
      <c r="B9" s="28"/>
      <c r="C9" s="29"/>
      <c r="D9" s="29"/>
      <c r="E9" s="30"/>
      <c r="F9" s="35"/>
      <c r="G9" s="28"/>
      <c r="H9" s="25" t="s">
        <v>50</v>
      </c>
      <c r="I9" s="20"/>
      <c r="J9" s="20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</row>
    <row r="10" spans="1:246" ht="11.25">
      <c r="A10" s="29">
        <v>9</v>
      </c>
      <c r="B10" s="28"/>
      <c r="C10" s="29"/>
      <c r="D10" s="29"/>
      <c r="E10" s="28"/>
      <c r="F10" s="35"/>
      <c r="G10" s="28"/>
      <c r="H10" s="25" t="s">
        <v>45</v>
      </c>
      <c r="IL10" s="21"/>
    </row>
    <row r="11" spans="1:246" s="24" customFormat="1" ht="11.25">
      <c r="A11" s="29">
        <v>10</v>
      </c>
      <c r="B11" s="28"/>
      <c r="C11" s="29"/>
      <c r="D11" s="29"/>
      <c r="E11" s="28"/>
      <c r="F11" s="35"/>
      <c r="G11" s="28"/>
      <c r="H11" s="25" t="s">
        <v>45</v>
      </c>
      <c r="I11" s="20"/>
      <c r="J11" s="20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</row>
    <row r="12" spans="1:246" s="24" customFormat="1" ht="11.25">
      <c r="A12" s="29">
        <v>11</v>
      </c>
      <c r="B12" s="28"/>
      <c r="C12" s="29"/>
      <c r="D12" s="29"/>
      <c r="E12" s="28"/>
      <c r="F12" s="35"/>
      <c r="G12" s="28"/>
      <c r="H12" s="25" t="s">
        <v>50</v>
      </c>
      <c r="I12" s="20"/>
      <c r="J12" s="20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</row>
    <row r="13" spans="1:246" ht="11.25">
      <c r="A13" s="29">
        <v>12</v>
      </c>
      <c r="B13" s="32"/>
      <c r="C13" s="37"/>
      <c r="D13" s="29"/>
      <c r="E13" s="30"/>
      <c r="F13" s="31"/>
      <c r="G13" s="28"/>
      <c r="H13" s="25" t="s">
        <v>50</v>
      </c>
      <c r="IL13" s="21"/>
    </row>
    <row r="14" spans="1:246" s="24" customFormat="1" ht="11.25">
      <c r="A14" s="29">
        <v>13</v>
      </c>
      <c r="B14" s="32"/>
      <c r="C14" s="37"/>
      <c r="D14" s="29"/>
      <c r="E14" s="30"/>
      <c r="F14" s="31"/>
      <c r="G14" s="28"/>
      <c r="H14" s="25" t="s">
        <v>50</v>
      </c>
      <c r="I14" s="20"/>
      <c r="J14" s="20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</row>
    <row r="15" spans="1:246" s="24" customFormat="1" ht="11.25">
      <c r="A15" s="29">
        <v>14</v>
      </c>
      <c r="B15" s="32"/>
      <c r="C15" s="37"/>
      <c r="D15" s="29"/>
      <c r="E15" s="30"/>
      <c r="F15" s="31"/>
      <c r="G15" s="28"/>
      <c r="H15" s="25" t="s">
        <v>50</v>
      </c>
      <c r="I15" s="20"/>
      <c r="J15" s="20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</row>
    <row r="16" spans="1:246" ht="11.25">
      <c r="A16" s="29">
        <v>15</v>
      </c>
      <c r="B16" s="30"/>
      <c r="C16" s="36"/>
      <c r="D16" s="29"/>
      <c r="E16" s="30"/>
      <c r="F16" s="31"/>
      <c r="G16" s="28"/>
      <c r="H16" s="25" t="s">
        <v>45</v>
      </c>
      <c r="IL16" s="21"/>
    </row>
    <row r="17" spans="1:245" s="24" customFormat="1" ht="11.25">
      <c r="A17" s="29">
        <v>16</v>
      </c>
      <c r="B17" s="30"/>
      <c r="C17" s="36"/>
      <c r="D17" s="29"/>
      <c r="E17" s="30"/>
      <c r="F17" s="31"/>
      <c r="G17" s="28"/>
      <c r="H17" s="25" t="s">
        <v>50</v>
      </c>
      <c r="I17" s="20"/>
      <c r="J17" s="20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</row>
    <row r="18" spans="1:245" s="24" customFormat="1" ht="11.25">
      <c r="A18" s="29">
        <v>17</v>
      </c>
      <c r="B18" s="30"/>
      <c r="C18" s="36"/>
      <c r="D18" s="29"/>
      <c r="E18" s="30"/>
      <c r="F18" s="31"/>
      <c r="G18" s="28"/>
      <c r="H18" s="25" t="s">
        <v>45</v>
      </c>
      <c r="I18" s="20"/>
      <c r="J18" s="20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</row>
    <row r="19" spans="1:245" ht="11.25">
      <c r="I19" s="22">
        <f>SUMIF(H2:H18,"Y",G2:G18)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6" t="s">
        <v>7</v>
      </c>
      <c r="B1" s="66"/>
      <c r="C1" s="2"/>
    </row>
    <row r="2" spans="1:6" ht="14.25" customHeight="1">
      <c r="A2" s="66" t="s">
        <v>8</v>
      </c>
      <c r="B2" s="66"/>
      <c r="C2" s="2"/>
    </row>
    <row r="5" spans="1:6" ht="30">
      <c r="A5" s="3" t="s">
        <v>1</v>
      </c>
      <c r="B5" s="4" t="s">
        <v>9</v>
      </c>
      <c r="C5" s="4" t="s">
        <v>10</v>
      </c>
      <c r="D5" s="5" t="s">
        <v>11</v>
      </c>
      <c r="E5" s="1" t="s">
        <v>12</v>
      </c>
      <c r="F5" s="1" t="s">
        <v>13</v>
      </c>
    </row>
    <row r="6" spans="1:6" ht="42.75">
      <c r="A6" s="6">
        <v>1</v>
      </c>
      <c r="B6" s="7" t="s">
        <v>14</v>
      </c>
      <c r="C6" s="8" t="s">
        <v>15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16</v>
      </c>
      <c r="C7" s="8" t="s">
        <v>17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18</v>
      </c>
      <c r="C8" s="8" t="s">
        <v>19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20</v>
      </c>
      <c r="C9" s="12" t="s">
        <v>21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22</v>
      </c>
      <c r="C10" s="8" t="s">
        <v>23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24</v>
      </c>
      <c r="C11" s="14" t="s">
        <v>25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26</v>
      </c>
      <c r="C12" s="15" t="s">
        <v>27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28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2019-12-17T06:39:04Z</cp:lastPrinted>
  <dcterms:created xsi:type="dcterms:W3CDTF">2015-09-25T09:25:31Z</dcterms:created>
  <dcterms:modified xsi:type="dcterms:W3CDTF">2020-12-04T08:11:34Z</dcterms:modified>
</cp:coreProperties>
</file>