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heelu\"/>
    </mc:Choice>
  </mc:AlternateContent>
  <bookViews>
    <workbookView xWindow="0" yWindow="0" windowWidth="12228" windowHeight="3504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62913"/>
  <fileRecoveryPr autoRecover="0"/>
</workbook>
</file>

<file path=xl/calcChain.xml><?xml version="1.0" encoding="utf-8"?>
<calcChain xmlns="http://schemas.openxmlformats.org/spreadsheetml/2006/main">
  <c r="E4" i="1" l="1"/>
  <c r="G4" i="1" s="1"/>
  <c r="G21" i="1"/>
  <c r="G26" i="1"/>
  <c r="E17" i="1"/>
  <c r="G17" i="1" s="1"/>
  <c r="E12" i="1"/>
  <c r="G12" i="1" s="1"/>
  <c r="E11" i="1"/>
  <c r="G11" i="1" s="1"/>
  <c r="E7" i="1"/>
  <c r="G7" i="1" s="1"/>
  <c r="E18" i="1"/>
  <c r="G18" i="1" s="1"/>
  <c r="E16" i="1"/>
  <c r="G16" i="1" s="1"/>
  <c r="E15" i="1"/>
  <c r="G15" i="1" s="1"/>
  <c r="E13" i="1"/>
  <c r="G13" i="1" s="1"/>
  <c r="E10" i="1"/>
  <c r="G10" i="1" s="1"/>
  <c r="E5" i="1"/>
  <c r="G5" i="1" s="1"/>
  <c r="E8" i="1"/>
  <c r="G8" i="1" s="1"/>
  <c r="E3" i="1"/>
  <c r="G3" i="1" s="1"/>
  <c r="E6" i="1"/>
  <c r="F6" i="5"/>
  <c r="F7" i="5"/>
  <c r="F8" i="5"/>
  <c r="F9" i="5"/>
  <c r="F10" i="5"/>
  <c r="F11" i="5"/>
  <c r="F12" i="5"/>
  <c r="E13" i="5"/>
  <c r="G6" i="1" l="1"/>
  <c r="G19" i="1" s="1"/>
  <c r="F13" i="5"/>
  <c r="G20" i="1" l="1"/>
  <c r="G23" i="1" l="1"/>
  <c r="G27" i="1" s="1"/>
</calcChain>
</file>

<file path=xl/sharedStrings.xml><?xml version="1.0" encoding="utf-8"?>
<sst xmlns="http://schemas.openxmlformats.org/spreadsheetml/2006/main" count="82" uniqueCount="64">
  <si>
    <t xml:space="preserve">FINANCIAL YEAR </t>
  </si>
  <si>
    <t xml:space="preserve">Application No.    </t>
  </si>
  <si>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</si>
  <si>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</si>
  <si>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</si>
  <si>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</si>
  <si>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</si>
  <si>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</si>
  <si>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</si>
  <si>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</si>
  <si>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</si>
  <si>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</si>
  <si>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</si>
  <si>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</si>
  <si>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</si>
  <si>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</si>
  <si>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</si>
  <si>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</si>
  <si>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</si>
  <si>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</si>
  <si>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</si>
  <si>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</si>
  <si>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</si>
  <si>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</si>
  <si>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</si>
  <si>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</si>
  <si>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</si>
  <si>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</si>
  <si>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</si>
  <si>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</si>
  <si>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</si>
  <si>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</si>
  <si>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</si>
  <si>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</si>
  <si>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</si>
  <si>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</si>
  <si>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</si>
  <si>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</si>
  <si>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</si>
  <si>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</si>
  <si>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</si>
  <si>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</si>
  <si>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</si>
  <si>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</si>
  <si>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</si>
  <si>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</si>
  <si>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</si>
  <si>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</si>
  <si>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>EMI Considered</t>
  </si>
  <si>
    <t>Income From Other Sources</t>
  </si>
  <si>
    <t>2016-17</t>
  </si>
  <si>
    <t>2017-18</t>
  </si>
  <si>
    <t>2018-19</t>
  </si>
  <si>
    <t>Income From House property</t>
  </si>
  <si>
    <t xml:space="preserve">income from other Sources         </t>
  </si>
  <si>
    <t>Amar Singh Arora</t>
  </si>
  <si>
    <t>Income From Business/ Profession</t>
  </si>
  <si>
    <t>Inderpal Singh</t>
  </si>
  <si>
    <t xml:space="preserve">Income From Salery </t>
  </si>
  <si>
    <t>Parvinder Kaur</t>
  </si>
  <si>
    <t>Amar Medical</t>
  </si>
  <si>
    <t>icici bank</t>
  </si>
  <si>
    <t>other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</si>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</sst>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3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9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73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" fontId="11" fillId="7" borderId="1" xfId="0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 applyProtection="1">
      <alignment horizontal="left" wrapText="1"/>
    </xf>
    <xf numFmtId="165" fontId="8" fillId="0" borderId="1" xfId="1" applyNumberFormat="1" applyFont="1" applyFill="1" applyBorder="1" applyAlignment="1" applyProtection="1">
      <alignment horizontal="left" wrapText="1"/>
    </xf>
    <xf numFmtId="0" fontId="9" fillId="8" borderId="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/>
    <xf numFmtId="0" fontId="11" fillId="7" borderId="1" xfId="0" applyFont="1" applyFill="1" applyBorder="1" applyAlignment="1">
      <alignment horizontal="center" vertical="center" wrapText="1"/>
    </xf>
    <xf numFmtId="2" fontId="11" fillId="7" borderId="1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2" fontId="10" fillId="9" borderId="1" xfId="0" applyNumberFormat="1" applyFont="1" applyFill="1" applyBorder="1" applyAlignment="1">
      <alignment horizontal="center" wrapText="1"/>
    </xf>
    <xf numFmtId="2" fontId="10" fillId="9" borderId="1" xfId="0" applyNumberFormat="1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1" fontId="12" fillId="9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1" fontId="10" fillId="7" borderId="1" xfId="0" applyNumberFormat="1" applyFont="1" applyFill="1" applyBorder="1" applyAlignment="1">
      <alignment horizontal="center" vertical="center" wrapText="1"/>
    </xf>
    <xf numFmtId="2" fontId="10" fillId="7" borderId="1" xfId="0" applyNumberFormat="1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66" fontId="8" fillId="2" borderId="1" xfId="1" applyNumberFormat="1" applyFont="1" applyFill="1" applyBorder="1" applyAlignment="1" applyProtection="1">
      <alignment horizontal="left"/>
    </xf>
    <xf numFmtId="166" fontId="8" fillId="0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9" fontId="8" fillId="2" borderId="1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2" fontId="8" fillId="4" borderId="1" xfId="5" applyNumberFormat="1" applyFont="1" applyFill="1" applyBorder="1" applyAlignment="1" applyProtection="1">
      <alignment horizontal="left"/>
    </xf>
    <xf numFmtId="164" fontId="8" fillId="4" borderId="1" xfId="5" applyNumberFormat="1" applyFont="1" applyFill="1" applyBorder="1" applyAlignment="1" applyProtection="1">
      <alignment horizontal="left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4" borderId="1" xfId="1" applyNumberFormat="1" applyFont="1" applyFill="1" applyBorder="1" applyAlignment="1" applyProtection="1">
      <alignment horizontal="left" wrapText="1"/>
    </xf>
    <xf numFmtId="9" fontId="8" fillId="4" borderId="1" xfId="1" applyNumberFormat="1" applyFont="1" applyFill="1" applyBorder="1" applyAlignment="1" applyProtection="1">
      <alignment horizontal="left" wrapText="1"/>
    </xf>
    <xf numFmtId="164" fontId="8" fillId="4" borderId="1" xfId="1" applyFont="1" applyFill="1" applyBorder="1" applyAlignment="1" applyProtection="1">
      <alignment horizontal="left" wrapText="1"/>
    </xf>
    <xf numFmtId="167" fontId="8" fillId="4" borderId="1" xfId="1" applyNumberFormat="1" applyFont="1" applyFill="1" applyBorder="1" applyAlignment="1" applyProtection="1">
      <alignment horizontal="left"/>
    </xf>
    <xf numFmtId="1" fontId="12" fillId="10" borderId="1" xfId="0" applyNumberFormat="1" applyFont="1" applyFill="1" applyBorder="1" applyAlignment="1">
      <alignment horizontal="center"/>
    </xf>
    <xf numFmtId="1" fontId="11" fillId="11" borderId="1" xfId="0" applyNumberFormat="1" applyFont="1" applyFill="1" applyBorder="1" applyAlignment="1">
      <alignment horizontal="center" vertical="center" wrapText="1"/>
    </xf>
    <xf numFmtId="1" fontId="10" fillId="10" borderId="1" xfId="0" applyNumberFormat="1" applyFont="1" applyFill="1" applyBorder="1" applyAlignment="1">
      <alignment horizontal="center"/>
    </xf>
    <xf numFmtId="2" fontId="10" fillId="9" borderId="3" xfId="0" applyNumberFormat="1" applyFont="1" applyFill="1" applyBorder="1" applyAlignment="1">
      <alignment horizontal="center"/>
    </xf>
    <xf numFmtId="2" fontId="10" fillId="9" borderId="4" xfId="0" applyNumberFormat="1" applyFont="1" applyFill="1" applyBorder="1" applyAlignment="1">
      <alignment horizontal="center"/>
    </xf>
    <xf numFmtId="1" fontId="10" fillId="9" borderId="6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" fontId="10" fillId="7" borderId="4" xfId="0" applyNumberFormat="1" applyFont="1" applyFill="1" applyBorder="1" applyAlignment="1">
      <alignment horizontal="center" vertical="center" wrapText="1"/>
    </xf>
    <xf numFmtId="1" fontId="10" fillId="7" borderId="5" xfId="0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left" wrapText="1"/>
    </xf>
    <xf numFmtId="0" fontId="8" fillId="0" borderId="1" xfId="4" applyFont="1" applyBorder="1" applyAlignment="1">
      <alignment horizontal="left"/>
    </xf>
    <xf numFmtId="165" fontId="8" fillId="3" borderId="1" xfId="1" applyNumberFormat="1" applyFont="1" applyFill="1" applyBorder="1" applyAlignment="1" applyProtection="1">
      <alignment horizontal="left" wrapText="1"/>
    </xf>
    <xf numFmtId="0" fontId="8" fillId="4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9"/>
  <sheetViews>
    <sheetView tabSelected="1" zoomScale="148" zoomScaleNormal="148" workbookViewId="0">
      <selection activeCell="H9" sqref="H9"/>
    </sheetView>
  </sheetViews>
  <sheetFormatPr defaultColWidth="31.33203125" defaultRowHeight="10.199999999999999"/>
  <cols>
    <col min="1" max="1" width="25.88671875" style="38" customWidth="1"/>
    <col min="2" max="2" width="10.109375" style="38" customWidth="1"/>
    <col min="3" max="3" width="10.5546875" style="38" customWidth="1"/>
    <col min="4" max="4" width="9.88671875" style="38" customWidth="1"/>
    <col min="5" max="5" width="11.33203125" style="38" customWidth="1"/>
    <col min="6" max="6" width="10" style="38" customWidth="1"/>
    <col min="7" max="7" width="13" style="38" customWidth="1"/>
    <col min="8" max="8" width="18.33203125" style="38" bestFit="1" customWidth="1"/>
    <col min="9" max="9" width="14.6640625" style="38" customWidth="1"/>
    <col min="10" max="10" width="11.88671875" style="38" customWidth="1"/>
    <col min="11" max="11" width="14.5546875" style="38" customWidth="1"/>
    <col min="12" max="13" width="13.109375" style="38" customWidth="1"/>
    <col min="14" max="14" width="13.6640625" style="38" customWidth="1"/>
    <col min="15" max="15" width="14.109375" style="38" customWidth="1"/>
    <col min="16" max="16" width="11.88671875" style="38" customWidth="1"/>
    <col min="17" max="17" width="12" style="38" customWidth="1"/>
    <col min="18" max="18" width="11" style="38" customWidth="1"/>
    <col min="19" max="19" width="11.5546875" style="38" customWidth="1"/>
    <col min="20" max="20" width="12" style="38" customWidth="1"/>
    <col min="21" max="238" width="31.33203125" style="38"/>
    <col min="239" max="246" width="31.33203125" style="39"/>
    <col min="247" max="248" width="31.33203125" style="40"/>
    <col min="249" max="16384" width="31.33203125" style="41"/>
  </cols>
  <sheetData>
    <row r="1" spans="1:7" ht="15" customHeight="1">
      <c r="A1" s="52" t="s">
        <v>55</v>
      </c>
      <c r="B1" s="68" t="s">
        <v>0</v>
      </c>
      <c r="C1" s="68"/>
      <c r="D1" s="51"/>
      <c r="E1" s="51" t="s">
        <v>1</v>
      </c>
      <c r="F1" s="51">
        <v>7720208401</v>
      </c>
      <c r="G1" s="51" t="s">
        <v>2</v>
      </c>
    </row>
    <row r="2" spans="1:7">
      <c r="A2" s="53"/>
      <c r="B2" s="53" t="s">
        <v>52</v>
      </c>
      <c r="C2" s="53" t="s">
        <v>51</v>
      </c>
      <c r="D2" s="53" t="s">
        <v>50</v>
      </c>
      <c r="E2" s="53" t="s">
        <v>33</v>
      </c>
      <c r="F2" s="54" t="s">
        <v>3</v>
      </c>
      <c r="G2" s="53" t="s">
        <v>34</v>
      </c>
    </row>
    <row r="3" spans="1:7">
      <c r="A3" s="21" t="s">
        <v>45</v>
      </c>
      <c r="B3" s="42">
        <v>1873877.9</v>
      </c>
      <c r="C3" s="43">
        <v>1261838.79</v>
      </c>
      <c r="D3" s="43">
        <v>1177678.1299999999</v>
      </c>
      <c r="E3" s="44">
        <f>AVERAGE(B3:D3)</f>
        <v>1437798.2733333334</v>
      </c>
      <c r="F3" s="45">
        <v>1</v>
      </c>
      <c r="G3" s="44">
        <f t="shared" ref="G3:G8" si="0">F3*E3</f>
        <v>1437798.2733333334</v>
      </c>
    </row>
    <row r="4" spans="1:7">
      <c r="A4" s="21" t="s">
        <v>46</v>
      </c>
      <c r="B4" s="42">
        <v>77327</v>
      </c>
      <c r="C4" s="43">
        <v>113200</v>
      </c>
      <c r="D4" s="43">
        <v>11100</v>
      </c>
      <c r="E4" s="44">
        <f t="shared" ref="E4" si="1">AVERAGE(B4:D4)</f>
        <v>67209</v>
      </c>
      <c r="F4" s="45">
        <v>1</v>
      </c>
      <c r="G4" s="44">
        <f t="shared" ref="G4" si="2">F4*E4</f>
        <v>67209</v>
      </c>
    </row>
    <row r="5" spans="1:7">
      <c r="A5" s="21" t="s">
        <v>49</v>
      </c>
      <c r="B5" s="42">
        <v>368054</v>
      </c>
      <c r="C5" s="43">
        <v>900</v>
      </c>
      <c r="D5" s="43">
        <v>3016</v>
      </c>
      <c r="E5" s="44">
        <f t="shared" ref="E5:E8" si="3">AVERAGE(B5:D5)</f>
        <v>123990</v>
      </c>
      <c r="F5" s="45">
        <v>1</v>
      </c>
      <c r="G5" s="44">
        <f t="shared" si="0"/>
        <v>123990</v>
      </c>
    </row>
    <row r="6" spans="1:7">
      <c r="A6" s="21" t="s">
        <v>47</v>
      </c>
      <c r="B6" s="42">
        <v>143500</v>
      </c>
      <c r="C6" s="43">
        <v>286091</v>
      </c>
      <c r="D6" s="43">
        <v>265095</v>
      </c>
      <c r="E6" s="44">
        <f t="shared" si="3"/>
        <v>231562</v>
      </c>
      <c r="F6" s="45">
        <v>1</v>
      </c>
      <c r="G6" s="44">
        <f t="shared" si="0"/>
        <v>231562</v>
      </c>
    </row>
    <row r="7" spans="1:7" ht="12" customHeight="1">
      <c r="A7" s="21" t="s">
        <v>56</v>
      </c>
      <c r="B7" s="42">
        <v>1713679</v>
      </c>
      <c r="C7" s="43">
        <v>1606607</v>
      </c>
      <c r="D7" s="43">
        <v>1410002</v>
      </c>
      <c r="E7" s="44">
        <f t="shared" ref="E7" si="4">AVERAGE(B7:D7)</f>
        <v>1576762.6666666667</v>
      </c>
      <c r="F7" s="45">
        <v>1</v>
      </c>
      <c r="G7" s="44">
        <f t="shared" ref="G7" si="5">F7*E7</f>
        <v>1576762.6666666667</v>
      </c>
    </row>
    <row r="8" spans="1:7">
      <c r="A8" s="21" t="s">
        <v>35</v>
      </c>
      <c r="B8" s="42">
        <v>-417382</v>
      </c>
      <c r="C8" s="42">
        <v>-313482</v>
      </c>
      <c r="D8" s="42">
        <v>-2248625</v>
      </c>
      <c r="E8" s="44">
        <f t="shared" si="3"/>
        <v>-993163</v>
      </c>
      <c r="F8" s="45">
        <v>1</v>
      </c>
      <c r="G8" s="44">
        <f t="shared" si="0"/>
        <v>-993163</v>
      </c>
    </row>
    <row r="9" spans="1:7">
      <c r="A9" s="53" t="s">
        <v>57</v>
      </c>
      <c r="B9" s="53" t="s">
        <v>52</v>
      </c>
      <c r="C9" s="53" t="s">
        <v>50</v>
      </c>
      <c r="D9" s="53" t="s">
        <v>50</v>
      </c>
      <c r="E9" s="53" t="s">
        <v>33</v>
      </c>
      <c r="F9" s="54" t="s">
        <v>3</v>
      </c>
      <c r="G9" s="53" t="s">
        <v>34</v>
      </c>
    </row>
    <row r="10" spans="1:7">
      <c r="A10" s="21" t="s">
        <v>58</v>
      </c>
      <c r="B10" s="42">
        <v>390000</v>
      </c>
      <c r="C10" s="43">
        <v>750000</v>
      </c>
      <c r="D10" s="43">
        <v>780000</v>
      </c>
      <c r="E10" s="44">
        <f>AVERAGE(B10:D10)</f>
        <v>640000</v>
      </c>
      <c r="F10" s="45">
        <v>0</v>
      </c>
      <c r="G10" s="44">
        <f t="shared" ref="G10:G13" si="6">F10*E10</f>
        <v>0</v>
      </c>
    </row>
    <row r="11" spans="1:7">
      <c r="A11" s="21" t="s">
        <v>56</v>
      </c>
      <c r="B11" s="42">
        <v>815200</v>
      </c>
      <c r="C11" s="43">
        <v>525450</v>
      </c>
      <c r="D11" s="43">
        <v>301500</v>
      </c>
      <c r="E11" s="44">
        <f t="shared" ref="E11" si="7">AVERAGE(B11:D11)</f>
        <v>547383.33333333337</v>
      </c>
      <c r="F11" s="45">
        <v>0.5</v>
      </c>
      <c r="G11" s="44">
        <f t="shared" ref="G11" si="8">F11*E11</f>
        <v>273691.66666666669</v>
      </c>
    </row>
    <row r="12" spans="1:7">
      <c r="A12" s="21" t="s">
        <v>49</v>
      </c>
      <c r="B12" s="42">
        <v>81638</v>
      </c>
      <c r="C12" s="43">
        <v>3077</v>
      </c>
      <c r="D12" s="43">
        <v>169528</v>
      </c>
      <c r="E12" s="44">
        <f t="shared" ref="E12:E13" si="9">AVERAGE(B12:D12)</f>
        <v>84747.666666666672</v>
      </c>
      <c r="F12" s="45">
        <v>0</v>
      </c>
      <c r="G12" s="44">
        <f t="shared" si="6"/>
        <v>0</v>
      </c>
    </row>
    <row r="13" spans="1:7">
      <c r="A13" s="21" t="s">
        <v>35</v>
      </c>
      <c r="B13" s="42">
        <v>-100192</v>
      </c>
      <c r="C13" s="42">
        <v>-116718</v>
      </c>
      <c r="D13" s="42">
        <v>-108687</v>
      </c>
      <c r="E13" s="44">
        <f t="shared" si="9"/>
        <v>-108532.33333333333</v>
      </c>
      <c r="F13" s="45">
        <v>1</v>
      </c>
      <c r="G13" s="44">
        <f t="shared" si="6"/>
        <v>-108532.33333333333</v>
      </c>
    </row>
    <row r="14" spans="1:7">
      <c r="A14" s="53" t="s">
        <v>59</v>
      </c>
      <c r="B14" s="53" t="s">
        <v>51</v>
      </c>
      <c r="C14" s="53" t="s">
        <v>50</v>
      </c>
      <c r="D14" s="53" t="s">
        <v>50</v>
      </c>
      <c r="E14" s="53" t="s">
        <v>33</v>
      </c>
      <c r="F14" s="54" t="s">
        <v>3</v>
      </c>
      <c r="G14" s="53" t="s">
        <v>34</v>
      </c>
    </row>
    <row r="15" spans="1:7">
      <c r="A15" s="21" t="s">
        <v>58</v>
      </c>
      <c r="B15" s="42">
        <v>0</v>
      </c>
      <c r="C15" s="43">
        <v>0</v>
      </c>
      <c r="D15" s="43">
        <v>0</v>
      </c>
      <c r="E15" s="44">
        <f>AVERAGE(B15:D15)</f>
        <v>0</v>
      </c>
      <c r="F15" s="45">
        <v>0</v>
      </c>
      <c r="G15" s="44">
        <f t="shared" ref="G15:G17" si="10">F15*E15</f>
        <v>0</v>
      </c>
    </row>
    <row r="16" spans="1:7">
      <c r="A16" s="21" t="s">
        <v>53</v>
      </c>
      <c r="B16" s="42">
        <v>0</v>
      </c>
      <c r="C16" s="43">
        <v>0</v>
      </c>
      <c r="D16" s="43">
        <v>0</v>
      </c>
      <c r="E16" s="44">
        <f t="shared" ref="E16:E18" si="11">AVERAGE(B16:D16)</f>
        <v>0</v>
      </c>
      <c r="F16" s="45">
        <v>1</v>
      </c>
      <c r="G16" s="44">
        <f t="shared" si="10"/>
        <v>0</v>
      </c>
    </row>
    <row r="17" spans="1:7">
      <c r="A17" s="21" t="s">
        <v>54</v>
      </c>
      <c r="B17" s="42">
        <v>0</v>
      </c>
      <c r="C17" s="42">
        <v>0</v>
      </c>
      <c r="D17" s="42">
        <v>0</v>
      </c>
      <c r="E17" s="44">
        <f>AVERAGE(B17:D17)</f>
        <v>0</v>
      </c>
      <c r="F17" s="45">
        <v>0</v>
      </c>
      <c r="G17" s="44">
        <f t="shared" si="10"/>
        <v>0</v>
      </c>
    </row>
    <row r="18" spans="1:7">
      <c r="A18" s="21" t="s">
        <v>35</v>
      </c>
      <c r="B18" s="42">
        <v>12416</v>
      </c>
      <c r="C18" s="42">
        <v>76513</v>
      </c>
      <c r="D18" s="42">
        <v>76513</v>
      </c>
      <c r="E18" s="44">
        <f t="shared" si="11"/>
        <v>55147.333333333336</v>
      </c>
      <c r="F18" s="45">
        <v>1</v>
      </c>
      <c r="G18" s="44">
        <f t="shared" ref="G18" si="12">F18*E18</f>
        <v>55147.333333333336</v>
      </c>
    </row>
    <row r="19" spans="1:7">
      <c r="A19" s="55" t="s">
        <v>36</v>
      </c>
      <c r="B19" s="69"/>
      <c r="C19" s="69"/>
      <c r="D19" s="69"/>
      <c r="E19" s="69"/>
      <c r="F19" s="69"/>
      <c r="G19" s="56">
        <f>+SUM(G3:G18)</f>
        <v>2664465.6066666669</v>
      </c>
    </row>
    <row r="20" spans="1:7">
      <c r="A20" s="22" t="s">
        <v>37</v>
      </c>
      <c r="B20" s="70"/>
      <c r="C20" s="70"/>
      <c r="D20" s="70"/>
      <c r="E20" s="70"/>
      <c r="F20" s="70"/>
      <c r="G20" s="56">
        <f>G19/12</f>
        <v>222038.80055555559</v>
      </c>
    </row>
    <row r="21" spans="1:7">
      <c r="A21" s="22" t="s">
        <v>38</v>
      </c>
      <c r="B21" s="70"/>
      <c r="C21" s="70"/>
      <c r="D21" s="70"/>
      <c r="E21" s="70"/>
      <c r="F21" s="70"/>
      <c r="G21" s="44">
        <f>RTR!G12</f>
        <v>0</v>
      </c>
    </row>
    <row r="22" spans="1:7" ht="12" customHeight="1">
      <c r="A22" s="48" t="s">
        <v>39</v>
      </c>
      <c r="B22" s="71"/>
      <c r="C22" s="71"/>
      <c r="D22" s="71"/>
      <c r="E22" s="71"/>
      <c r="F22" s="71"/>
      <c r="G22" s="46">
        <v>2</v>
      </c>
    </row>
    <row r="23" spans="1:7" ht="9" customHeight="1">
      <c r="A23" s="22" t="s">
        <v>40</v>
      </c>
      <c r="B23" s="70"/>
      <c r="C23" s="70"/>
      <c r="D23" s="70"/>
      <c r="E23" s="70"/>
      <c r="F23" s="70"/>
      <c r="G23" s="47">
        <f>(G20*G22)-G21</f>
        <v>444077.60111111117</v>
      </c>
    </row>
    <row r="24" spans="1:7">
      <c r="A24" s="22" t="s">
        <v>41</v>
      </c>
      <c r="B24" s="70"/>
      <c r="C24" s="70"/>
      <c r="D24" s="70"/>
      <c r="E24" s="70"/>
      <c r="F24" s="70"/>
      <c r="G24" s="48">
        <v>120</v>
      </c>
    </row>
    <row r="25" spans="1:7" ht="11.25" customHeight="1">
      <c r="A25" s="22" t="s">
        <v>42</v>
      </c>
      <c r="B25" s="70"/>
      <c r="C25" s="70"/>
      <c r="D25" s="70"/>
      <c r="E25" s="70"/>
      <c r="F25" s="70"/>
      <c r="G25" s="46">
        <v>0.1</v>
      </c>
    </row>
    <row r="26" spans="1:7" ht="11.25" customHeight="1">
      <c r="A26" s="22" t="s">
        <v>43</v>
      </c>
      <c r="B26" s="70"/>
      <c r="C26" s="70"/>
      <c r="D26" s="70"/>
      <c r="E26" s="70"/>
      <c r="F26" s="70"/>
      <c r="G26" s="49">
        <f>PMT(G25/12,G24,-100000)</f>
        <v>1321.5073688176165</v>
      </c>
    </row>
    <row r="27" spans="1:7" ht="9.75" customHeight="1">
      <c r="A27" s="22" t="s">
        <v>44</v>
      </c>
      <c r="B27" s="70"/>
      <c r="C27" s="70"/>
      <c r="D27" s="70"/>
      <c r="E27" s="70"/>
      <c r="F27" s="70"/>
      <c r="G27" s="50">
        <f>G23/G26</f>
        <v>336.03868702483118</v>
      </c>
    </row>
    <row r="28" spans="1:7" ht="12" customHeight="1">
      <c r="A28" s="67"/>
      <c r="B28" s="67"/>
      <c r="C28" s="67"/>
      <c r="D28" s="67"/>
      <c r="E28" s="67"/>
      <c r="F28" s="67"/>
      <c r="G28" s="67"/>
    </row>
    <row r="29" spans="1:7">
      <c r="A29" s="66"/>
      <c r="B29" s="66"/>
      <c r="C29" s="66"/>
      <c r="D29" s="66"/>
      <c r="E29" s="66"/>
      <c r="F29" s="66"/>
      <c r="G29" s="66"/>
    </row>
  </sheetData>
  <sheetProtection selectLockedCells="1" selectUnlockedCells="1"/>
  <mergeCells count="12">
    <mergeCell ref="A29:G29"/>
    <mergeCell ref="A28:G28"/>
    <mergeCell ref="B1:C1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IK16"/>
  <sheetViews>
    <sheetView zoomScale="124" zoomScaleNormal="124" workbookViewId="0">
      <selection activeCell="H2" sqref="H2"/>
    </sheetView>
  </sheetViews>
  <sheetFormatPr defaultColWidth="22.109375" defaultRowHeight="11.4"/>
  <cols>
    <col min="1" max="1" width="5.44140625" style="24" customWidth="1"/>
    <col min="2" max="2" width="15.6640625" style="24" customWidth="1"/>
    <col min="3" max="3" width="23.88671875" style="24" customWidth="1"/>
    <col min="4" max="4" width="14.6640625" style="24" bestFit="1" customWidth="1"/>
    <col min="5" max="5" width="9.88671875" style="24" customWidth="1"/>
    <col min="6" max="6" width="13" style="24" customWidth="1"/>
    <col min="7" max="7" width="10.109375" style="24" customWidth="1"/>
    <col min="8" max="8" width="10.33203125" style="24" customWidth="1"/>
    <col min="9" max="245" width="22.109375" style="24"/>
    <col min="246" max="16384" width="22.109375" style="25"/>
  </cols>
  <sheetData>
    <row r="1" spans="1:8" ht="22.8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  <c r="G1" s="23" t="s">
        <v>10</v>
      </c>
      <c r="H1" s="23" t="s">
        <v>48</v>
      </c>
    </row>
    <row r="2" spans="1:8">
      <c r="A2" s="26">
        <v>1</v>
      </c>
      <c r="B2" s="20">
        <v>1705500884</v>
      </c>
      <c r="C2" s="26" t="s">
        <v>60</v>
      </c>
      <c r="D2" s="26" t="s">
        <v>61</v>
      </c>
      <c r="E2" s="20" t="s">
        <v>62</v>
      </c>
      <c r="F2" s="27">
        <v>15000000</v>
      </c>
      <c r="G2" s="20"/>
      <c r="H2" s="20" t="s">
        <v>63</v>
      </c>
    </row>
    <row r="3" spans="1:8">
      <c r="A3" s="26">
        <v>2</v>
      </c>
      <c r="B3" s="20"/>
      <c r="C3" s="26"/>
      <c r="D3" s="26"/>
      <c r="E3" s="20"/>
      <c r="F3" s="27"/>
      <c r="G3" s="20"/>
      <c r="H3" s="20"/>
    </row>
    <row r="4" spans="1:8">
      <c r="A4" s="26">
        <v>3</v>
      </c>
      <c r="B4" s="20"/>
      <c r="C4" s="26"/>
      <c r="D4" s="26"/>
      <c r="E4" s="20"/>
      <c r="F4" s="27"/>
      <c r="G4" s="28"/>
      <c r="H4" s="20"/>
    </row>
    <row r="5" spans="1:8">
      <c r="A5" s="26">
        <v>4</v>
      </c>
      <c r="B5" s="20"/>
      <c r="C5" s="26"/>
      <c r="D5" s="26"/>
      <c r="E5" s="20"/>
      <c r="F5" s="27"/>
      <c r="G5" s="28"/>
      <c r="H5" s="20"/>
    </row>
    <row r="6" spans="1:8">
      <c r="A6" s="26">
        <v>5</v>
      </c>
      <c r="B6" s="29"/>
      <c r="C6" s="26"/>
      <c r="D6" s="30"/>
      <c r="E6" s="31"/>
      <c r="F6" s="31"/>
      <c r="G6" s="57"/>
      <c r="H6" s="58"/>
    </row>
    <row r="7" spans="1:8">
      <c r="A7" s="26">
        <v>6</v>
      </c>
      <c r="B7" s="29"/>
      <c r="C7" s="26"/>
      <c r="D7" s="30"/>
      <c r="E7" s="31"/>
      <c r="F7" s="31"/>
      <c r="G7" s="59"/>
      <c r="H7" s="58"/>
    </row>
    <row r="8" spans="1:8">
      <c r="A8" s="26">
        <v>7</v>
      </c>
      <c r="B8" s="29"/>
      <c r="C8" s="26"/>
      <c r="D8" s="31"/>
      <c r="E8" s="31"/>
      <c r="F8" s="31"/>
      <c r="G8" s="32"/>
      <c r="H8" s="20"/>
    </row>
    <row r="9" spans="1:8">
      <c r="A9" s="26">
        <v>8</v>
      </c>
      <c r="B9" s="29"/>
      <c r="C9" s="26"/>
      <c r="D9" s="31"/>
      <c r="E9" s="31"/>
      <c r="F9" s="31"/>
      <c r="G9" s="32"/>
      <c r="H9" s="20"/>
    </row>
    <row r="10" spans="1:8">
      <c r="A10" s="26">
        <v>9</v>
      </c>
      <c r="B10" s="20"/>
      <c r="C10" s="26"/>
      <c r="D10" s="26"/>
      <c r="E10" s="20"/>
      <c r="F10" s="27"/>
      <c r="G10" s="20"/>
      <c r="H10" s="20"/>
    </row>
    <row r="11" spans="1:8" ht="12" thickBot="1">
      <c r="A11" s="35">
        <v>10</v>
      </c>
      <c r="B11" s="36"/>
      <c r="C11" s="35"/>
      <c r="D11" s="35"/>
      <c r="E11" s="36"/>
      <c r="F11" s="37"/>
      <c r="G11" s="65"/>
      <c r="H11" s="36"/>
    </row>
    <row r="12" spans="1:8" ht="12" thickBot="1">
      <c r="A12" s="35"/>
      <c r="B12" s="29"/>
      <c r="C12" s="35"/>
      <c r="D12" s="31"/>
      <c r="E12" s="31"/>
      <c r="F12" s="60"/>
      <c r="G12" s="63"/>
      <c r="H12" s="64"/>
    </row>
    <row r="13" spans="1:8" ht="12" thickBot="1">
      <c r="A13" s="35"/>
      <c r="B13" s="29"/>
      <c r="C13" s="35"/>
      <c r="D13" s="31"/>
      <c r="E13" s="31"/>
      <c r="F13" s="60"/>
      <c r="G13" s="63"/>
      <c r="H13" s="61"/>
    </row>
    <row r="14" spans="1:8">
      <c r="A14" s="26"/>
      <c r="B14" s="29"/>
      <c r="C14" s="26"/>
      <c r="D14" s="31"/>
      <c r="E14" s="31"/>
      <c r="F14" s="31"/>
      <c r="G14" s="62"/>
      <c r="H14" s="31"/>
    </row>
    <row r="15" spans="1:8">
      <c r="A15" s="26"/>
      <c r="B15" s="29"/>
      <c r="C15" s="26"/>
      <c r="D15" s="31"/>
      <c r="E15" s="31"/>
      <c r="F15" s="31"/>
      <c r="G15" s="32"/>
      <c r="H15" s="31"/>
    </row>
    <row r="16" spans="1:8">
      <c r="A16" s="33"/>
      <c r="B16" s="26"/>
      <c r="C16" s="26"/>
      <c r="D16" s="26"/>
      <c r="E16" s="26"/>
      <c r="F16" s="26"/>
      <c r="G16" s="26"/>
      <c r="H16" s="3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3.2"/>
  <cols>
    <col min="2" max="2" width="23.33203125" customWidth="1"/>
    <col min="3" max="3" width="28.5546875" customWidth="1"/>
    <col min="4" max="4" width="10.5546875" customWidth="1"/>
    <col min="5" max="5" width="19" customWidth="1"/>
    <col min="6" max="6" width="14.88671875" customWidth="1"/>
  </cols>
  <sheetData>
    <row r="1" spans="1:6" ht="17.25" customHeight="1">
      <c r="A1" s="72" t="s">
        <v>11</v>
      </c>
      <c r="B1" s="72"/>
      <c r="C1" s="2"/>
    </row>
    <row r="2" spans="1:6" ht="14.25" customHeight="1">
      <c r="A2" s="72" t="s">
        <v>12</v>
      </c>
      <c r="B2" s="72"/>
      <c r="C2" s="2"/>
    </row>
    <row r="5" spans="1:6" ht="27.6">
      <c r="A5" s="3" t="s">
        <v>4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1.4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1.4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1.4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41.4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2.8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96.6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7.6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3.8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dcterms:created xsi:type="dcterms:W3CDTF">2015-09-25T09:25:31Z</dcterms:created>
  <dcterms:modified xsi:type="dcterms:W3CDTF">2019-09-23T09:44:47Z</dcterms:modified>
</cp:coreProperties>
</file>