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D3" i="1"/>
  <c r="F3" s="1"/>
  <c r="D4"/>
  <c r="F4" s="1"/>
  <c r="D6"/>
  <c r="F6" s="1"/>
  <c r="F26"/>
  <c r="F25"/>
  <c r="B20"/>
  <c r="F19"/>
  <c r="F21" s="1"/>
  <c r="F14"/>
  <c r="A52"/>
  <c r="A56"/>
  <c r="F9"/>
  <c r="F6" i="5"/>
  <c r="F7"/>
  <c r="F13" s="1"/>
  <c r="F8"/>
  <c r="F9"/>
  <c r="F10"/>
  <c r="F11"/>
  <c r="F12"/>
  <c r="E13"/>
  <c r="D5" i="1" l="1"/>
  <c r="F5" s="1"/>
  <c r="F7" l="1"/>
  <c r="F8" s="1"/>
  <c r="F11" l="1"/>
  <c r="F15" s="1"/>
  <c r="F22"/>
  <c r="F27" s="1"/>
</calcChain>
</file>

<file path=xl/sharedStrings.xml><?xml version="1.0" encoding="utf-8"?>
<sst xmlns="http://schemas.openxmlformats.org/spreadsheetml/2006/main" count="120" uniqueCount="105">
  <si>
    <t xml:space="preserve">FINANCIAL YEAR </t>
  </si>
  <si>
    <t xml:space="preserve">Application No.    </t>
  </si>
  <si>
    <t xml:space="preserve">TOP UP </t>
  </si>
  <si>
    <t>Eligibility</t>
  </si>
  <si>
    <t>Market Value</t>
  </si>
  <si>
    <t>Tarvinder Kaur</t>
  </si>
  <si>
    <t>Name of the applicants</t>
  </si>
  <si>
    <t>Financial Comments</t>
  </si>
  <si>
    <t>The Direct Material Cost as a percent of sales</t>
  </si>
  <si>
    <t>STRENGTHS</t>
  </si>
  <si>
    <t>INTERNAL CHECKS</t>
  </si>
  <si>
    <t>MCA Defaulter List</t>
  </si>
  <si>
    <t>RBI Defaulter List</t>
  </si>
  <si>
    <t>CIBIL (Individual)</t>
  </si>
  <si>
    <t>Corporate CIBIL</t>
  </si>
  <si>
    <t>CA Check</t>
  </si>
  <si>
    <t>Done</t>
  </si>
  <si>
    <t>INTERNET CHECKS</t>
  </si>
  <si>
    <t>I View Search</t>
  </si>
  <si>
    <t>ROC Charge</t>
  </si>
  <si>
    <t>FINONE RAPG</t>
  </si>
  <si>
    <t>FINONE  HL</t>
  </si>
  <si>
    <t>Non Financial Authorization</t>
  </si>
  <si>
    <t>Mitigants</t>
  </si>
  <si>
    <t>Age Norms Deviation.</t>
  </si>
  <si>
    <t>Financial Ratio Norms.</t>
  </si>
  <si>
    <t>Top up more than norms.</t>
  </si>
  <si>
    <t>Caution profile.</t>
  </si>
  <si>
    <t>Payment made u/s 40A(2)(b) added back.</t>
  </si>
  <si>
    <t>Original residence bill not available.</t>
  </si>
  <si>
    <t>Enhanced LTV+FOIR @</t>
  </si>
  <si>
    <t>Negative CIBIL Behavior</t>
  </si>
  <si>
    <t>Inaccurate Dedup Match</t>
  </si>
  <si>
    <t>Dedup Match</t>
  </si>
  <si>
    <t xml:space="preserve">Income ownership deviation </t>
  </si>
  <si>
    <t>Waiver of Self Attestation</t>
  </si>
  <si>
    <t>All KYC are Self Attested. Moreover, 90% of documents are self attested.</t>
  </si>
  <si>
    <t>CONDITIONS</t>
  </si>
  <si>
    <t>Sr. No.</t>
  </si>
  <si>
    <t>LAN</t>
  </si>
  <si>
    <t>Customer Name</t>
  </si>
  <si>
    <t>Bank Name</t>
  </si>
  <si>
    <t>Type</t>
  </si>
  <si>
    <t>Loan Amt.</t>
  </si>
  <si>
    <t>Principal Paid</t>
  </si>
  <si>
    <t>POS</t>
  </si>
  <si>
    <t>Loan Start Date</t>
  </si>
  <si>
    <t>Last Payment/Reported date (CIBIL)</t>
  </si>
  <si>
    <t>Tenure</t>
  </si>
  <si>
    <t>Instal. Paid</t>
  </si>
  <si>
    <t>Instal. Bal.</t>
  </si>
  <si>
    <t>EMI Amt</t>
  </si>
  <si>
    <t>Property Address</t>
  </si>
  <si>
    <t>No. Of Bounces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</si>
  <si>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</si>
  <si>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</si>
  <si>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</si>
  <si>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</si>
  <si>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</si>
  <si>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</si>
  <si>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</si>
  <si>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</si>
  <si>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</si>
  <si>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</si>
  <si>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</si>
  <si>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</si>
  <si>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</si>
  <si>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</si>
  <si>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</si>
  <si>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</si>
  <si>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</si>
  <si>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</si>
  <si>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</si>
  <si>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</si>
  <si>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</si>
  <si>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</si>
  <si>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</si>
  <si>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</si>
  <si>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</si>
  <si>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Payment made u/s 40A(2)(b) added back.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</si>
  <si>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</si>
  <si>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</si>
  <si>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</si>
  <si>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</si>
  <si>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</si>
  <si>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</si>
  <si>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</si>
  <si>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</si>
  <si>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</si>
  <si>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</si>
  <si>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</si>
  <si>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</si>
  <si>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</si>
  <si>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</si>
  <si>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</si>
  <si>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</si>
  <si>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</si>
  <si>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</si>
  <si>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 xml:space="preserve">Net Profit </t>
  </si>
  <si>
    <t xml:space="preserve">Depreciation </t>
  </si>
  <si>
    <t>EMI Considered</t>
  </si>
  <si>
    <t xml:space="preserve">Gurmeet Industries </t>
  </si>
  <si>
    <t>Gurmeet Singh</t>
  </si>
  <si>
    <t>2017-2018</t>
  </si>
  <si>
    <t>2016-2017</t>
  </si>
</sst>
</file>

<file path=xl/styles.xml><?xml version="1.0" encoding="utf-8"?>
<styleSheet xmlns="http://schemas.openxmlformats.org/spreadsheetml/2006/main">
  <numFmts count="7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  <numFmt numFmtId="169" formatCode="mmm\ d&quot;, &quot;yy"/>
    <numFmt numFmtId="170" formatCode="dd\ mmm\ yy"/>
  </numFmts>
  <fonts count="15">
    <font>
      <sz val="10"/>
      <name val="Arial"/>
      <family val="2"/>
    </font>
    <font>
      <sz val="10"/>
      <name val="Arial1"/>
    </font>
    <font>
      <sz val="10.5"/>
      <name val="Zurich BT"/>
      <family val="2"/>
    </font>
    <font>
      <b/>
      <sz val="10.5"/>
      <name val="Zurich BT"/>
      <family val="2"/>
    </font>
    <font>
      <sz val="11"/>
      <name val="Zurich BT"/>
      <family val="2"/>
    </font>
    <font>
      <b/>
      <sz val="10.5"/>
      <color indexed="8"/>
      <name val="Zurich BT"/>
      <family val="2"/>
    </font>
    <font>
      <sz val="10.5"/>
      <color indexed="8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10.5"/>
      <color indexed="8"/>
      <name val="Zurich BT"/>
    </font>
    <font>
      <b/>
      <sz val="9"/>
      <name val="Cambria"/>
      <family val="1"/>
      <scheme val="major"/>
    </font>
    <font>
      <sz val="9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164" fontId="11" fillId="0" borderId="0" applyFill="0" applyAlignment="0" applyProtection="0"/>
    <xf numFmtId="9" fontId="11" fillId="0" borderId="0" applyFill="0" applyBorder="0" applyAlignment="0" applyProtection="0"/>
    <xf numFmtId="0" fontId="11" fillId="0" borderId="0"/>
    <xf numFmtId="0" fontId="11" fillId="0" borderId="0"/>
    <xf numFmtId="0" fontId="1" fillId="0" borderId="0" applyBorder="0" applyProtection="0"/>
    <xf numFmtId="164" fontId="1" fillId="0" borderId="0" applyBorder="0" applyProtection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169" fontId="2" fillId="0" borderId="0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16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170" fontId="2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9" fontId="6" fillId="0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8" fillId="6" borderId="1" xfId="0" applyFont="1" applyFill="1" applyBorder="1" applyAlignment="1" applyProtection="1">
      <alignment vertical="top" wrapText="1"/>
      <protection hidden="1"/>
    </xf>
    <xf numFmtId="0" fontId="7" fillId="6" borderId="1" xfId="0" applyFont="1" applyFill="1" applyBorder="1" applyAlignment="1" applyProtection="1">
      <alignment vertical="top" wrapText="1"/>
      <protection hidden="1"/>
    </xf>
    <xf numFmtId="0" fontId="7" fillId="6" borderId="1" xfId="0" applyFont="1" applyFill="1" applyBorder="1" applyAlignment="1" applyProtection="1">
      <alignment horizontal="center" vertical="top" wrapText="1"/>
      <protection locked="0" hidden="1"/>
    </xf>
    <xf numFmtId="0" fontId="4" fillId="0" borderId="1" xfId="0" applyFont="1" applyBorder="1" applyAlignment="1" applyProtection="1">
      <alignment vertical="top" wrapText="1"/>
      <protection hidden="1"/>
    </xf>
    <xf numFmtId="0" fontId="4" fillId="0" borderId="1" xfId="0" applyFont="1" applyBorder="1" applyAlignment="1">
      <alignment horizontal="justify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NumberFormat="1" applyFont="1" applyBorder="1" applyAlignment="1" applyProtection="1">
      <alignment horizontal="left" vertical="top" wrapText="1"/>
      <protection locked="0"/>
    </xf>
    <xf numFmtId="10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 applyProtection="1">
      <alignment horizontal="left" vertical="top"/>
      <protection locked="0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Fill="1" applyBorder="1" applyAlignment="1" applyProtection="1">
      <alignment vertical="top" wrapText="1"/>
      <protection hidden="1"/>
    </xf>
    <xf numFmtId="0" fontId="10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8" fillId="7" borderId="1" xfId="0" applyFont="1" applyFill="1" applyBorder="1" applyAlignment="1" applyProtection="1">
      <alignment vertical="top" wrapText="1"/>
      <protection hidden="1"/>
    </xf>
    <xf numFmtId="0" fontId="7" fillId="7" borderId="1" xfId="0" applyFont="1" applyFill="1" applyBorder="1" applyAlignment="1" applyProtection="1">
      <alignment vertical="top" wrapText="1"/>
      <protection hidden="1"/>
    </xf>
    <xf numFmtId="0" fontId="7" fillId="7" borderId="1" xfId="2" applyNumberFormat="1" applyFont="1" applyFill="1" applyBorder="1" applyAlignment="1" applyProtection="1">
      <alignment horizontal="left" vertical="top" wrapText="1"/>
      <protection locked="0" hidden="1"/>
    </xf>
    <xf numFmtId="10" fontId="7" fillId="7" borderId="1" xfId="2" applyNumberFormat="1" applyFont="1" applyFill="1" applyBorder="1" applyAlignment="1" applyProtection="1">
      <alignment horizontal="left" vertical="top" wrapText="1"/>
      <protection hidden="1"/>
    </xf>
    <xf numFmtId="0" fontId="2" fillId="0" borderId="0" xfId="0" applyNumberFormat="1" applyFont="1" applyBorder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165" fontId="13" fillId="3" borderId="1" xfId="1" applyNumberFormat="1" applyFont="1" applyFill="1" applyBorder="1" applyAlignment="1" applyProtection="1">
      <alignment horizontal="center" vertical="center" wrapText="1"/>
    </xf>
    <xf numFmtId="0" fontId="14" fillId="2" borderId="0" xfId="3" applyFont="1" applyFill="1" applyBorder="1" applyAlignment="1">
      <alignment vertical="top" wrapText="1"/>
    </xf>
    <xf numFmtId="0" fontId="14" fillId="0" borderId="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165" fontId="13" fillId="4" borderId="1" xfId="1" applyNumberFormat="1" applyFont="1" applyFill="1" applyBorder="1" applyAlignment="1" applyProtection="1">
      <alignment horizontal="left" vertical="center" wrapText="1"/>
    </xf>
    <xf numFmtId="165" fontId="13" fillId="4" borderId="1" xfId="1" applyNumberFormat="1" applyFont="1" applyFill="1" applyBorder="1" applyAlignment="1" applyProtection="1">
      <alignment horizontal="center" vertical="center" wrapText="1"/>
    </xf>
    <xf numFmtId="9" fontId="13" fillId="4" borderId="1" xfId="1" applyNumberFormat="1" applyFont="1" applyFill="1" applyBorder="1" applyAlignment="1" applyProtection="1">
      <alignment horizontal="center" vertical="center" wrapText="1"/>
    </xf>
    <xf numFmtId="165" fontId="14" fillId="2" borderId="1" xfId="1" applyNumberFormat="1" applyFont="1" applyFill="1" applyBorder="1" applyAlignment="1" applyProtection="1">
      <alignment horizontal="left" vertical="center" wrapText="1"/>
    </xf>
    <xf numFmtId="166" fontId="14" fillId="2" borderId="1" xfId="1" applyNumberFormat="1" applyFont="1" applyFill="1" applyBorder="1" applyAlignment="1" applyProtection="1">
      <alignment horizontal="center" vertical="center"/>
    </xf>
    <xf numFmtId="166" fontId="14" fillId="0" borderId="1" xfId="1" applyNumberFormat="1" applyFont="1" applyFill="1" applyBorder="1" applyAlignment="1" applyProtection="1">
      <alignment horizontal="center" vertical="center"/>
    </xf>
    <xf numFmtId="165" fontId="14" fillId="2" borderId="1" xfId="1" applyNumberFormat="1" applyFont="1" applyFill="1" applyBorder="1" applyAlignment="1" applyProtection="1">
      <alignment horizontal="center" vertical="top"/>
    </xf>
    <xf numFmtId="9" fontId="14" fillId="2" borderId="1" xfId="1" applyNumberFormat="1" applyFont="1" applyFill="1" applyBorder="1" applyAlignment="1" applyProtection="1">
      <alignment horizontal="center" vertical="top"/>
    </xf>
    <xf numFmtId="164" fontId="13" fillId="4" borderId="1" xfId="1" applyFont="1" applyFill="1" applyBorder="1" applyAlignment="1" applyProtection="1">
      <alignment vertical="top" wrapText="1"/>
    </xf>
    <xf numFmtId="167" fontId="13" fillId="4" borderId="1" xfId="1" applyNumberFormat="1" applyFont="1" applyFill="1" applyBorder="1" applyAlignment="1" applyProtection="1">
      <alignment horizontal="center" vertical="top"/>
    </xf>
    <xf numFmtId="165" fontId="14" fillId="0" borderId="1" xfId="1" applyNumberFormat="1" applyFont="1" applyFill="1" applyBorder="1" applyAlignment="1" applyProtection="1">
      <alignment vertical="top" wrapText="1"/>
    </xf>
    <xf numFmtId="165" fontId="14" fillId="0" borderId="1" xfId="1" applyNumberFormat="1" applyFont="1" applyFill="1" applyBorder="1" applyAlignment="1" applyProtection="1">
      <alignment horizontal="left" vertical="top" wrapText="1"/>
    </xf>
    <xf numFmtId="10" fontId="14" fillId="0" borderId="1" xfId="1" applyNumberFormat="1" applyFont="1" applyFill="1" applyBorder="1" applyAlignment="1" applyProtection="1">
      <alignment horizontal="center" vertical="top"/>
    </xf>
    <xf numFmtId="165" fontId="14" fillId="4" borderId="1" xfId="1" applyNumberFormat="1" applyFont="1" applyFill="1" applyBorder="1" applyAlignment="1" applyProtection="1">
      <alignment horizontal="center" vertical="top"/>
    </xf>
    <xf numFmtId="165" fontId="14" fillId="0" borderId="1" xfId="1" applyNumberFormat="1" applyFont="1" applyFill="1" applyBorder="1" applyAlignment="1" applyProtection="1">
      <alignment horizontal="center" vertical="top"/>
    </xf>
    <xf numFmtId="2" fontId="14" fillId="4" borderId="1" xfId="6" applyNumberFormat="1" applyFont="1" applyFill="1" applyBorder="1" applyAlignment="1" applyProtection="1">
      <alignment horizontal="center" vertical="top"/>
    </xf>
    <xf numFmtId="164" fontId="14" fillId="4" borderId="1" xfId="6" applyNumberFormat="1" applyFont="1" applyFill="1" applyBorder="1" applyAlignment="1" applyProtection="1">
      <alignment horizontal="center" vertical="top"/>
    </xf>
    <xf numFmtId="10" fontId="14" fillId="4" borderId="1" xfId="1" applyNumberFormat="1" applyFont="1" applyFill="1" applyBorder="1" applyAlignment="1" applyProtection="1">
      <alignment horizontal="center" vertical="top"/>
    </xf>
    <xf numFmtId="164" fontId="14" fillId="0" borderId="1" xfId="1" applyNumberFormat="1" applyFont="1" applyFill="1" applyBorder="1" applyAlignment="1" applyProtection="1">
      <alignment horizontal="center" vertical="top"/>
    </xf>
    <xf numFmtId="165" fontId="14" fillId="4" borderId="1" xfId="6" applyNumberFormat="1" applyFont="1" applyFill="1" applyBorder="1" applyAlignment="1" applyProtection="1">
      <alignment horizontal="center" vertical="top"/>
    </xf>
    <xf numFmtId="10" fontId="14" fillId="4" borderId="1" xfId="6" applyNumberFormat="1" applyFont="1" applyFill="1" applyBorder="1" applyAlignment="1" applyProtection="1">
      <alignment horizontal="center" vertical="top"/>
    </xf>
    <xf numFmtId="164" fontId="14" fillId="0" borderId="1" xfId="1" applyNumberFormat="1" applyFont="1" applyFill="1" applyBorder="1" applyAlignment="1" applyProtection="1">
      <alignment vertical="top" wrapText="1"/>
    </xf>
    <xf numFmtId="2" fontId="14" fillId="0" borderId="1" xfId="6" applyNumberFormat="1" applyFont="1" applyFill="1" applyBorder="1" applyAlignment="1" applyProtection="1">
      <alignment horizontal="center" vertical="top"/>
    </xf>
    <xf numFmtId="164" fontId="14" fillId="0" borderId="1" xfId="6" applyNumberFormat="1" applyFont="1" applyFill="1" applyBorder="1" applyAlignment="1" applyProtection="1">
      <alignment horizontal="center" vertical="top"/>
    </xf>
    <xf numFmtId="10" fontId="14" fillId="5" borderId="1" xfId="5" applyNumberFormat="1" applyFont="1" applyFill="1" applyBorder="1" applyAlignment="1" applyProtection="1">
      <alignment horizontal="center" vertical="top"/>
    </xf>
    <xf numFmtId="0" fontId="13" fillId="2" borderId="1" xfId="4" applyFont="1" applyFill="1" applyBorder="1" applyAlignment="1">
      <alignment horizontal="center" vertical="top"/>
    </xf>
    <xf numFmtId="0" fontId="13" fillId="0" borderId="1" xfId="4" applyFont="1" applyBorder="1" applyAlignment="1">
      <alignment horizontal="center" vertical="top" wrapText="1"/>
    </xf>
    <xf numFmtId="0" fontId="14" fillId="0" borderId="1" xfId="4" applyFont="1" applyFill="1" applyBorder="1" applyAlignment="1">
      <alignment horizontal="left" vertical="center" wrapText="1"/>
    </xf>
    <xf numFmtId="0" fontId="14" fillId="0" borderId="1" xfId="4" applyFont="1" applyBorder="1" applyAlignment="1">
      <alignment horizontal="center" vertical="center" wrapText="1"/>
    </xf>
    <xf numFmtId="0" fontId="14" fillId="0" borderId="1" xfId="4" applyNumberFormat="1" applyFont="1" applyBorder="1" applyAlignment="1">
      <alignment horizontal="center" vertical="center" wrapText="1"/>
    </xf>
    <xf numFmtId="0" fontId="14" fillId="0" borderId="0" xfId="3" applyFont="1" applyFill="1" applyBorder="1" applyAlignment="1">
      <alignment vertical="top" wrapText="1"/>
    </xf>
    <xf numFmtId="0" fontId="14" fillId="0" borderId="0" xfId="0" applyFont="1" applyFill="1" applyBorder="1" applyAlignment="1">
      <alignment wrapText="1"/>
    </xf>
    <xf numFmtId="0" fontId="14" fillId="2" borderId="1" xfId="3" applyFont="1" applyFill="1" applyBorder="1" applyAlignment="1">
      <alignment vertical="top" wrapText="1"/>
    </xf>
    <xf numFmtId="0" fontId="14" fillId="0" borderId="1" xfId="4" applyFont="1" applyFill="1" applyBorder="1" applyAlignment="1">
      <alignment horizontal="left" vertical="center" wrapText="1"/>
    </xf>
    <xf numFmtId="0" fontId="14" fillId="0" borderId="1" xfId="4" applyFont="1" applyFill="1" applyBorder="1" applyAlignment="1">
      <alignment horizontal="justify" vertical="center" wrapText="1"/>
    </xf>
    <xf numFmtId="0" fontId="13" fillId="3" borderId="1" xfId="4" applyFont="1" applyFill="1" applyBorder="1" applyAlignment="1">
      <alignment horizontal="center" vertical="top"/>
    </xf>
    <xf numFmtId="0" fontId="14" fillId="0" borderId="1" xfId="4" applyFont="1" applyBorder="1" applyAlignment="1">
      <alignment horizontal="left" vertical="center"/>
    </xf>
    <xf numFmtId="0" fontId="13" fillId="3" borderId="1" xfId="4" applyFont="1" applyFill="1" applyBorder="1" applyAlignment="1">
      <alignment horizontal="center" vertical="top" wrapText="1"/>
    </xf>
    <xf numFmtId="0" fontId="13" fillId="0" borderId="1" xfId="4" applyFont="1" applyBorder="1" applyAlignment="1">
      <alignment horizontal="center" vertical="top" wrapText="1"/>
    </xf>
    <xf numFmtId="10" fontId="14" fillId="0" borderId="1" xfId="4" applyNumberFormat="1" applyFont="1" applyBorder="1" applyAlignment="1">
      <alignment horizontal="center" vertical="center" wrapText="1"/>
    </xf>
    <xf numFmtId="0" fontId="13" fillId="3" borderId="1" xfId="4" applyFont="1" applyFill="1" applyBorder="1" applyAlignment="1">
      <alignment horizontal="center" vertical="center"/>
    </xf>
    <xf numFmtId="0" fontId="14" fillId="0" borderId="1" xfId="0" applyNumberFormat="1" applyFont="1" applyFill="1" applyBorder="1"/>
    <xf numFmtId="0" fontId="13" fillId="0" borderId="1" xfId="0" applyNumberFormat="1" applyFont="1" applyFill="1" applyBorder="1" applyAlignment="1">
      <alignment horizontal="center"/>
    </xf>
    <xf numFmtId="165" fontId="13" fillId="3" borderId="1" xfId="1" applyNumberFormat="1" applyFont="1" applyFill="1" applyBorder="1" applyAlignment="1" applyProtection="1">
      <alignment horizontal="center" vertical="center" wrapText="1"/>
    </xf>
    <xf numFmtId="0" fontId="14" fillId="4" borderId="2" xfId="0" applyNumberFormat="1" applyFont="1" applyFill="1" applyBorder="1"/>
    <xf numFmtId="0" fontId="14" fillId="4" borderId="3" xfId="0" applyNumberFormat="1" applyFont="1" applyFill="1" applyBorder="1"/>
    <xf numFmtId="0" fontId="14" fillId="4" borderId="4" xfId="0" applyNumberFormat="1" applyFont="1" applyFill="1" applyBorder="1"/>
    <xf numFmtId="0" fontId="14" fillId="0" borderId="2" xfId="0" applyNumberFormat="1" applyFont="1" applyFill="1" applyBorder="1"/>
    <xf numFmtId="0" fontId="14" fillId="0" borderId="3" xfId="0" applyNumberFormat="1" applyFont="1" applyFill="1" applyBorder="1"/>
    <xf numFmtId="0" fontId="14" fillId="0" borderId="4" xfId="0" applyNumberFormat="1" applyFont="1" applyFill="1" applyBorder="1"/>
    <xf numFmtId="165" fontId="13" fillId="0" borderId="2" xfId="1" applyNumberFormat="1" applyFont="1" applyFill="1" applyBorder="1" applyAlignment="1" applyProtection="1">
      <alignment horizontal="center" vertical="center"/>
    </xf>
    <xf numFmtId="165" fontId="13" fillId="0" borderId="3" xfId="1" applyNumberFormat="1" applyFont="1" applyFill="1" applyBorder="1" applyAlignment="1" applyProtection="1">
      <alignment horizontal="center" vertical="center"/>
    </xf>
    <xf numFmtId="165" fontId="13" fillId="0" borderId="4" xfId="1" applyNumberFormat="1" applyFont="1" applyFill="1" applyBorder="1" applyAlignment="1" applyProtection="1">
      <alignment horizontal="center" vertical="center"/>
    </xf>
    <xf numFmtId="168" fontId="13" fillId="3" borderId="1" xfId="1" applyNumberFormat="1" applyFont="1" applyFill="1" applyBorder="1" applyAlignment="1" applyProtection="1">
      <alignment horizontal="center" vertical="center" wrapText="1"/>
    </xf>
    <xf numFmtId="165" fontId="13" fillId="0" borderId="1" xfId="1" applyNumberFormat="1" applyFont="1" applyFill="1" applyBorder="1" applyAlignment="1" applyProtection="1">
      <alignment horizontal="center" vertical="top"/>
    </xf>
    <xf numFmtId="0" fontId="7" fillId="6" borderId="1" xfId="0" applyFont="1" applyFill="1" applyBorder="1" applyAlignment="1" applyProtection="1">
      <alignment horizontal="center" vertical="top" wrapText="1"/>
      <protection hidden="1"/>
    </xf>
    <xf numFmtId="165" fontId="14" fillId="8" borderId="1" xfId="1" applyNumberFormat="1" applyFont="1" applyFill="1" applyBorder="1" applyAlignment="1" applyProtection="1">
      <alignment horizontal="left" vertical="center" wrapText="1"/>
    </xf>
    <xf numFmtId="0" fontId="14" fillId="8" borderId="0" xfId="3" applyFont="1" applyFill="1" applyBorder="1" applyAlignment="1">
      <alignment horizontal="center" vertical="center" wrapText="1"/>
    </xf>
    <xf numFmtId="166" fontId="14" fillId="8" borderId="1" xfId="1" applyNumberFormat="1" applyFont="1" applyFill="1" applyBorder="1" applyAlignment="1" applyProtection="1">
      <alignment horizontal="center" vertical="center"/>
    </xf>
    <xf numFmtId="165" fontId="14" fillId="8" borderId="1" xfId="1" applyNumberFormat="1" applyFont="1" applyFill="1" applyBorder="1" applyAlignment="1" applyProtection="1">
      <alignment horizontal="center" vertical="top"/>
    </xf>
    <xf numFmtId="9" fontId="14" fillId="8" borderId="1" xfId="1" applyNumberFormat="1" applyFont="1" applyFill="1" applyBorder="1" applyAlignment="1" applyProtection="1">
      <alignment horizontal="center" vertical="top"/>
    </xf>
    <xf numFmtId="0" fontId="14" fillId="8" borderId="0" xfId="3" applyFont="1" applyFill="1" applyBorder="1" applyAlignment="1">
      <alignment vertical="top" wrapText="1"/>
    </xf>
    <xf numFmtId="0" fontId="14" fillId="9" borderId="0" xfId="0" applyFont="1" applyFill="1" applyBorder="1" applyAlignment="1">
      <alignment wrapText="1"/>
    </xf>
    <xf numFmtId="0" fontId="14" fillId="9" borderId="0" xfId="0" applyFont="1" applyFill="1" applyAlignment="1">
      <alignment wrapText="1"/>
    </xf>
    <xf numFmtId="0" fontId="14" fillId="9" borderId="0" xfId="0" applyFont="1" applyFill="1"/>
  </cellXfs>
  <cellStyles count="7">
    <cellStyle name="Comma" xfId="1" builtinId="3"/>
    <cellStyle name="Excel_BuiltIn_Comma 2" xfId="6"/>
    <cellStyle name="Normal" xfId="0" builtinId="0"/>
    <cellStyle name="Normal_senp__eligibility" xfId="3"/>
    <cellStyle name="Normal_senp__eligibility 1" xfId="4"/>
    <cellStyle name="Normal_senp__eligibility 2" xfId="5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74"/>
  <sheetViews>
    <sheetView zoomScale="130" zoomScaleNormal="130" workbookViewId="0">
      <selection activeCell="F11" sqref="F11"/>
    </sheetView>
  </sheetViews>
  <sheetFormatPr defaultColWidth="31.28515625" defaultRowHeight="12"/>
  <cols>
    <col min="1" max="1" width="34.42578125" style="42" customWidth="1"/>
    <col min="2" max="2" width="11.85546875" style="42" customWidth="1"/>
    <col min="3" max="3" width="10.85546875" style="42" customWidth="1"/>
    <col min="4" max="4" width="12.42578125" style="42" customWidth="1"/>
    <col min="5" max="5" width="13.28515625" style="42" customWidth="1"/>
    <col min="6" max="6" width="17.42578125" style="42" customWidth="1"/>
    <col min="7" max="7" width="16.28515625" style="42" customWidth="1"/>
    <col min="8" max="8" width="14.7109375" style="42" customWidth="1"/>
    <col min="9" max="9" width="11.85546875" style="42" customWidth="1"/>
    <col min="10" max="10" width="14.5703125" style="42" customWidth="1"/>
    <col min="11" max="12" width="13.140625" style="42" customWidth="1"/>
    <col min="13" max="13" width="13.7109375" style="42" customWidth="1"/>
    <col min="14" max="14" width="14.140625" style="42" customWidth="1"/>
    <col min="15" max="15" width="11.85546875" style="42" customWidth="1"/>
    <col min="16" max="16" width="12" style="42" customWidth="1"/>
    <col min="17" max="17" width="11" style="42" customWidth="1"/>
    <col min="18" max="18" width="11.5703125" style="42" customWidth="1"/>
    <col min="19" max="19" width="12" style="42" customWidth="1"/>
    <col min="20" max="237" width="31.28515625" style="42"/>
    <col min="238" max="245" width="31.28515625" style="43"/>
    <col min="246" max="247" width="31.28515625" style="44"/>
    <col min="248" max="16384" width="31.28515625" style="45"/>
  </cols>
  <sheetData>
    <row r="1" spans="1:247" ht="26.85" customHeight="1">
      <c r="A1" s="41" t="s">
        <v>101</v>
      </c>
      <c r="B1" s="89" t="s">
        <v>0</v>
      </c>
      <c r="C1" s="89"/>
      <c r="D1" s="41" t="s">
        <v>1</v>
      </c>
      <c r="E1" s="41">
        <v>7720208401</v>
      </c>
      <c r="F1" s="41" t="s">
        <v>2</v>
      </c>
    </row>
    <row r="2" spans="1:247">
      <c r="A2" s="46" t="s">
        <v>102</v>
      </c>
      <c r="B2" s="47" t="s">
        <v>103</v>
      </c>
      <c r="C2" s="47" t="s">
        <v>104</v>
      </c>
      <c r="D2" s="47" t="s">
        <v>76</v>
      </c>
      <c r="E2" s="48" t="s">
        <v>3</v>
      </c>
      <c r="F2" s="47" t="s">
        <v>77</v>
      </c>
    </row>
    <row r="3" spans="1:247">
      <c r="A3" s="49" t="s">
        <v>98</v>
      </c>
      <c r="B3" s="50">
        <v>460530</v>
      </c>
      <c r="C3" s="51">
        <v>323120</v>
      </c>
      <c r="D3" s="52">
        <f t="shared" ref="D3:D6" si="0">AVERAGE(B3:C3)</f>
        <v>391825</v>
      </c>
      <c r="E3" s="53">
        <v>1</v>
      </c>
      <c r="F3" s="52">
        <f t="shared" ref="F3:F6" si="1">E3*D3</f>
        <v>391825</v>
      </c>
    </row>
    <row r="4" spans="1:247">
      <c r="A4" s="49" t="s">
        <v>99</v>
      </c>
      <c r="B4" s="50">
        <v>46138</v>
      </c>
      <c r="C4" s="51">
        <v>27604</v>
      </c>
      <c r="D4" s="52">
        <f t="shared" si="0"/>
        <v>36871</v>
      </c>
      <c r="E4" s="53">
        <v>1</v>
      </c>
      <c r="F4" s="52">
        <f t="shared" si="1"/>
        <v>36871</v>
      </c>
    </row>
    <row r="5" spans="1:247" s="110" customFormat="1">
      <c r="A5" s="102" t="s">
        <v>79</v>
      </c>
      <c r="B5" s="103">
        <v>0</v>
      </c>
      <c r="C5" s="104">
        <v>0</v>
      </c>
      <c r="D5" s="105">
        <f t="shared" si="0"/>
        <v>0</v>
      </c>
      <c r="E5" s="106">
        <v>1</v>
      </c>
      <c r="F5" s="105">
        <f t="shared" si="1"/>
        <v>0</v>
      </c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7"/>
      <c r="CV5" s="107"/>
      <c r="CW5" s="107"/>
      <c r="CX5" s="107"/>
      <c r="CY5" s="107"/>
      <c r="CZ5" s="107"/>
      <c r="DA5" s="107"/>
      <c r="DB5" s="107"/>
      <c r="DC5" s="107"/>
      <c r="DD5" s="107"/>
      <c r="DE5" s="107"/>
      <c r="DF5" s="107"/>
      <c r="DG5" s="107"/>
      <c r="DH5" s="107"/>
      <c r="DI5" s="107"/>
      <c r="DJ5" s="107"/>
      <c r="DK5" s="107"/>
      <c r="DL5" s="107"/>
      <c r="DM5" s="107"/>
      <c r="DN5" s="107"/>
      <c r="DO5" s="107"/>
      <c r="DP5" s="107"/>
      <c r="DQ5" s="107"/>
      <c r="DR5" s="107"/>
      <c r="DS5" s="107"/>
      <c r="DT5" s="107"/>
      <c r="DU5" s="107"/>
      <c r="DV5" s="107"/>
      <c r="DW5" s="107"/>
      <c r="DX5" s="107"/>
      <c r="DY5" s="107"/>
      <c r="DZ5" s="107"/>
      <c r="EA5" s="107"/>
      <c r="EB5" s="107"/>
      <c r="EC5" s="107"/>
      <c r="ED5" s="107"/>
      <c r="EE5" s="107"/>
      <c r="EF5" s="107"/>
      <c r="EG5" s="107"/>
      <c r="EH5" s="107"/>
      <c r="EI5" s="107"/>
      <c r="EJ5" s="107"/>
      <c r="EK5" s="107"/>
      <c r="EL5" s="107"/>
      <c r="EM5" s="107"/>
      <c r="EN5" s="107"/>
      <c r="EO5" s="107"/>
      <c r="EP5" s="107"/>
      <c r="EQ5" s="107"/>
      <c r="ER5" s="107"/>
      <c r="ES5" s="107"/>
      <c r="ET5" s="107"/>
      <c r="EU5" s="107"/>
      <c r="EV5" s="107"/>
      <c r="EW5" s="107"/>
      <c r="EX5" s="107"/>
      <c r="EY5" s="107"/>
      <c r="EZ5" s="107"/>
      <c r="FA5" s="107"/>
      <c r="FB5" s="107"/>
      <c r="FC5" s="107"/>
      <c r="FD5" s="107"/>
      <c r="FE5" s="107"/>
      <c r="FF5" s="107"/>
      <c r="FG5" s="107"/>
      <c r="FH5" s="107"/>
      <c r="FI5" s="107"/>
      <c r="FJ5" s="107"/>
      <c r="FK5" s="107"/>
      <c r="FL5" s="107"/>
      <c r="FM5" s="107"/>
      <c r="FN5" s="107"/>
      <c r="FO5" s="107"/>
      <c r="FP5" s="107"/>
      <c r="FQ5" s="107"/>
      <c r="FR5" s="107"/>
      <c r="FS5" s="107"/>
      <c r="FT5" s="107"/>
      <c r="FU5" s="107"/>
      <c r="FV5" s="107"/>
      <c r="FW5" s="107"/>
      <c r="FX5" s="107"/>
      <c r="FY5" s="107"/>
      <c r="FZ5" s="107"/>
      <c r="GA5" s="107"/>
      <c r="GB5" s="107"/>
      <c r="GC5" s="107"/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107"/>
      <c r="GX5" s="107"/>
      <c r="GY5" s="107"/>
      <c r="GZ5" s="107"/>
      <c r="HA5" s="107"/>
      <c r="HB5" s="107"/>
      <c r="HC5" s="107"/>
      <c r="HD5" s="107"/>
      <c r="HE5" s="107"/>
      <c r="HF5" s="107"/>
      <c r="HG5" s="107"/>
      <c r="HH5" s="107"/>
      <c r="HI5" s="107"/>
      <c r="HJ5" s="107"/>
      <c r="HK5" s="107"/>
      <c r="HL5" s="107"/>
      <c r="HM5" s="107"/>
      <c r="HN5" s="107"/>
      <c r="HO5" s="107"/>
      <c r="HP5" s="107"/>
      <c r="HQ5" s="107"/>
      <c r="HR5" s="107"/>
      <c r="HS5" s="107"/>
      <c r="HT5" s="107"/>
      <c r="HU5" s="107"/>
      <c r="HV5" s="107"/>
      <c r="HW5" s="107"/>
      <c r="HX5" s="107"/>
      <c r="HY5" s="107"/>
      <c r="HZ5" s="107"/>
      <c r="IA5" s="107"/>
      <c r="IB5" s="107"/>
      <c r="IC5" s="107"/>
      <c r="ID5" s="108"/>
      <c r="IE5" s="108"/>
      <c r="IF5" s="108"/>
      <c r="IG5" s="108"/>
      <c r="IH5" s="108"/>
      <c r="II5" s="108"/>
      <c r="IJ5" s="108"/>
      <c r="IK5" s="108"/>
      <c r="IL5" s="109"/>
      <c r="IM5" s="109"/>
    </row>
    <row r="6" spans="1:247">
      <c r="A6" s="49" t="s">
        <v>78</v>
      </c>
      <c r="B6" s="50">
        <v>-9135</v>
      </c>
      <c r="C6" s="50">
        <v>-844</v>
      </c>
      <c r="D6" s="52">
        <f t="shared" si="0"/>
        <v>-4989.5</v>
      </c>
      <c r="E6" s="53">
        <v>1</v>
      </c>
      <c r="F6" s="52">
        <f t="shared" si="1"/>
        <v>-4989.5</v>
      </c>
    </row>
    <row r="7" spans="1:247" ht="15.4" customHeight="1">
      <c r="A7" s="54" t="s">
        <v>80</v>
      </c>
      <c r="B7" s="90"/>
      <c r="C7" s="91"/>
      <c r="D7" s="91"/>
      <c r="E7" s="92"/>
      <c r="F7" s="55">
        <f>+SUM(F3:F6)</f>
        <v>423706.5</v>
      </c>
    </row>
    <row r="8" spans="1:247" ht="16.350000000000001" customHeight="1">
      <c r="A8" s="56" t="s">
        <v>81</v>
      </c>
      <c r="B8" s="93"/>
      <c r="C8" s="94"/>
      <c r="D8" s="94"/>
      <c r="E8" s="95"/>
      <c r="F8" s="55">
        <f>F7/12</f>
        <v>35308.875</v>
      </c>
    </row>
    <row r="9" spans="1:247">
      <c r="A9" s="56" t="s">
        <v>82</v>
      </c>
      <c r="B9" s="93"/>
      <c r="C9" s="94"/>
      <c r="D9" s="94"/>
      <c r="E9" s="95"/>
      <c r="F9" s="52">
        <f>RTR!O13</f>
        <v>0</v>
      </c>
    </row>
    <row r="10" spans="1:247" ht="16.350000000000001" customHeight="1">
      <c r="A10" s="57" t="s">
        <v>83</v>
      </c>
      <c r="B10" s="96"/>
      <c r="C10" s="97"/>
      <c r="D10" s="97"/>
      <c r="E10" s="98"/>
      <c r="F10" s="58">
        <v>1</v>
      </c>
    </row>
    <row r="11" spans="1:247" ht="16.350000000000001" customHeight="1">
      <c r="A11" s="56" t="s">
        <v>84</v>
      </c>
      <c r="B11" s="87"/>
      <c r="C11" s="87"/>
      <c r="D11" s="87"/>
      <c r="E11" s="87"/>
      <c r="F11" s="59">
        <f>(F8*F10)-F9</f>
        <v>35308.875</v>
      </c>
    </row>
    <row r="12" spans="1:247" ht="16.350000000000001" customHeight="1">
      <c r="A12" s="56" t="s">
        <v>85</v>
      </c>
      <c r="B12" s="87"/>
      <c r="C12" s="87"/>
      <c r="D12" s="87"/>
      <c r="E12" s="87"/>
      <c r="F12" s="60">
        <v>180</v>
      </c>
    </row>
    <row r="13" spans="1:247" ht="13.5" customHeight="1">
      <c r="A13" s="56" t="s">
        <v>86</v>
      </c>
      <c r="B13" s="87"/>
      <c r="C13" s="87"/>
      <c r="D13" s="87"/>
      <c r="E13" s="87"/>
      <c r="F13" s="58">
        <v>0.1</v>
      </c>
    </row>
    <row r="14" spans="1:247">
      <c r="A14" s="56" t="s">
        <v>87</v>
      </c>
      <c r="B14" s="87"/>
      <c r="C14" s="87"/>
      <c r="D14" s="87"/>
      <c r="E14" s="87"/>
      <c r="F14" s="61">
        <f>PMT(F13/12,F12,-100000)</f>
        <v>1074.6051177081183</v>
      </c>
    </row>
    <row r="15" spans="1:247">
      <c r="A15" s="56" t="s">
        <v>88</v>
      </c>
      <c r="B15" s="87"/>
      <c r="C15" s="87"/>
      <c r="D15" s="87"/>
      <c r="E15" s="87"/>
      <c r="F15" s="62">
        <f>F11/F14</f>
        <v>32.857534752212594</v>
      </c>
    </row>
    <row r="16" spans="1:247" ht="15.4" customHeight="1">
      <c r="A16" s="99" t="s">
        <v>89</v>
      </c>
      <c r="B16" s="99"/>
      <c r="C16" s="99"/>
      <c r="D16" s="99"/>
      <c r="E16" s="99"/>
      <c r="F16" s="99"/>
    </row>
    <row r="17" spans="1:6">
      <c r="A17" s="56" t="s">
        <v>85</v>
      </c>
      <c r="B17" s="87"/>
      <c r="C17" s="87"/>
      <c r="D17" s="87"/>
      <c r="E17" s="87"/>
      <c r="F17" s="59">
        <v>180</v>
      </c>
    </row>
    <row r="18" spans="1:6">
      <c r="A18" s="56" t="s">
        <v>86</v>
      </c>
      <c r="B18" s="87"/>
      <c r="C18" s="87"/>
      <c r="D18" s="87"/>
      <c r="E18" s="87"/>
      <c r="F18" s="63">
        <v>9.5500000000000002E-2</v>
      </c>
    </row>
    <row r="19" spans="1:6">
      <c r="A19" s="56" t="s">
        <v>87</v>
      </c>
      <c r="B19" s="87"/>
      <c r="C19" s="87"/>
      <c r="D19" s="87"/>
      <c r="E19" s="87"/>
      <c r="F19" s="62">
        <f>PMT(F18/12,F17,-100000)</f>
        <v>1047.2438674424591</v>
      </c>
    </row>
    <row r="20" spans="1:6">
      <c r="A20" s="56" t="s">
        <v>90</v>
      </c>
      <c r="B20" s="100">
        <f>B10</f>
        <v>0</v>
      </c>
      <c r="C20" s="100"/>
      <c r="D20" s="100"/>
      <c r="E20" s="100"/>
      <c r="F20" s="64">
        <v>0</v>
      </c>
    </row>
    <row r="21" spans="1:6">
      <c r="A21" s="56" t="s">
        <v>91</v>
      </c>
      <c r="B21" s="87"/>
      <c r="C21" s="87"/>
      <c r="D21" s="87"/>
      <c r="E21" s="87"/>
      <c r="F21" s="65">
        <f>F20*F19</f>
        <v>0</v>
      </c>
    </row>
    <row r="22" spans="1:6">
      <c r="A22" s="56" t="s">
        <v>92</v>
      </c>
      <c r="B22" s="87"/>
      <c r="C22" s="87"/>
      <c r="D22" s="87"/>
      <c r="E22" s="87"/>
      <c r="F22" s="66">
        <f>(F21+F9)/F8</f>
        <v>0</v>
      </c>
    </row>
    <row r="23" spans="1:6">
      <c r="A23" s="67" t="s">
        <v>93</v>
      </c>
      <c r="B23" s="88" t="s">
        <v>4</v>
      </c>
      <c r="C23" s="88"/>
      <c r="D23" s="88"/>
      <c r="E23" s="88"/>
      <c r="F23" s="68">
        <v>0</v>
      </c>
    </row>
    <row r="24" spans="1:6">
      <c r="A24" s="67" t="s">
        <v>94</v>
      </c>
      <c r="B24" s="87"/>
      <c r="C24" s="87"/>
      <c r="D24" s="87"/>
      <c r="E24" s="87"/>
      <c r="F24" s="69"/>
    </row>
    <row r="25" spans="1:6">
      <c r="A25" s="67" t="s">
        <v>95</v>
      </c>
      <c r="B25" s="87"/>
      <c r="C25" s="87"/>
      <c r="D25" s="87"/>
      <c r="E25" s="87"/>
      <c r="F25" s="70" t="e">
        <f>F20/F23</f>
        <v>#DIV/0!</v>
      </c>
    </row>
    <row r="26" spans="1:6">
      <c r="A26" s="56" t="s">
        <v>96</v>
      </c>
      <c r="B26" s="87"/>
      <c r="C26" s="87"/>
      <c r="D26" s="87"/>
      <c r="E26" s="87"/>
      <c r="F26" s="70" t="e">
        <f>(F20+F24)/F23</f>
        <v>#DIV/0!</v>
      </c>
    </row>
    <row r="27" spans="1:6">
      <c r="A27" s="56" t="s">
        <v>97</v>
      </c>
      <c r="B27" s="87"/>
      <c r="C27" s="87"/>
      <c r="D27" s="87"/>
      <c r="E27" s="87"/>
      <c r="F27" s="70" t="e">
        <f>F26+F22</f>
        <v>#DIV/0!</v>
      </c>
    </row>
    <row r="28" spans="1:6" ht="15.4" customHeight="1">
      <c r="A28" s="79"/>
      <c r="B28" s="79"/>
      <c r="C28" s="79"/>
      <c r="D28" s="79"/>
      <c r="E28" s="79"/>
      <c r="F28" s="79"/>
    </row>
    <row r="29" spans="1:6">
      <c r="A29" s="79"/>
      <c r="B29" s="79"/>
      <c r="C29" s="79"/>
      <c r="D29" s="79"/>
      <c r="E29" s="79"/>
      <c r="F29" s="79"/>
    </row>
    <row r="30" spans="1:6" ht="15.4" customHeight="1">
      <c r="A30" s="79"/>
      <c r="B30" s="79"/>
      <c r="C30" s="79"/>
      <c r="D30" s="79"/>
      <c r="E30" s="79"/>
      <c r="F30" s="79"/>
    </row>
    <row r="31" spans="1:6">
      <c r="A31" s="79"/>
      <c r="B31" s="79"/>
      <c r="C31" s="79"/>
      <c r="D31" s="79"/>
      <c r="E31" s="79"/>
      <c r="F31" s="79"/>
    </row>
    <row r="32" spans="1:6">
      <c r="A32" s="79"/>
      <c r="B32" s="79"/>
      <c r="C32" s="79"/>
      <c r="D32" s="79"/>
      <c r="E32" s="79"/>
      <c r="F32" s="79"/>
    </row>
    <row r="33" spans="1:6">
      <c r="A33" s="79"/>
      <c r="B33" s="79"/>
      <c r="C33" s="79"/>
      <c r="D33" s="79"/>
      <c r="E33" s="79"/>
      <c r="F33" s="79"/>
    </row>
    <row r="34" spans="1:6">
      <c r="A34" s="79"/>
      <c r="B34" s="79"/>
      <c r="C34" s="79"/>
      <c r="D34" s="79"/>
      <c r="E34" s="79"/>
      <c r="F34" s="79"/>
    </row>
    <row r="35" spans="1:6" ht="15.4" customHeight="1">
      <c r="A35" s="79"/>
      <c r="B35" s="79"/>
      <c r="C35" s="79"/>
      <c r="D35" s="79"/>
      <c r="E35" s="79"/>
      <c r="F35" s="79"/>
    </row>
    <row r="36" spans="1:6">
      <c r="A36" s="79"/>
      <c r="B36" s="79"/>
      <c r="C36" s="79"/>
      <c r="D36" s="79"/>
      <c r="E36" s="79"/>
      <c r="F36" s="79"/>
    </row>
    <row r="37" spans="1:6">
      <c r="A37" s="83" t="s">
        <v>7</v>
      </c>
      <c r="B37" s="83"/>
      <c r="C37" s="83"/>
      <c r="D37" s="83"/>
      <c r="E37" s="83"/>
      <c r="F37" s="83"/>
    </row>
    <row r="38" spans="1:6">
      <c r="A38" s="79"/>
      <c r="B38" s="79"/>
      <c r="C38" s="79"/>
      <c r="D38" s="79"/>
      <c r="E38" s="79"/>
      <c r="F38" s="79"/>
    </row>
    <row r="39" spans="1:6">
      <c r="A39" s="79" t="s">
        <v>8</v>
      </c>
      <c r="B39" s="79"/>
      <c r="C39" s="79"/>
      <c r="D39" s="79"/>
      <c r="E39" s="79"/>
      <c r="F39" s="79"/>
    </row>
    <row r="40" spans="1:6">
      <c r="A40" s="79"/>
      <c r="B40" s="79"/>
      <c r="C40" s="79"/>
      <c r="D40" s="79"/>
      <c r="E40" s="79"/>
      <c r="F40" s="79"/>
    </row>
    <row r="41" spans="1:6" ht="15.4" customHeight="1">
      <c r="A41" s="79"/>
      <c r="B41" s="79"/>
      <c r="C41" s="79"/>
      <c r="D41" s="79"/>
      <c r="E41" s="79"/>
      <c r="F41" s="79"/>
    </row>
    <row r="42" spans="1:6">
      <c r="A42" s="79"/>
      <c r="B42" s="79"/>
      <c r="C42" s="79"/>
      <c r="D42" s="79"/>
      <c r="E42" s="79"/>
      <c r="F42" s="79"/>
    </row>
    <row r="43" spans="1:6">
      <c r="A43" s="79"/>
      <c r="B43" s="79"/>
      <c r="C43" s="79"/>
      <c r="D43" s="79"/>
      <c r="E43" s="79"/>
      <c r="F43" s="79"/>
    </row>
    <row r="44" spans="1:6">
      <c r="A44" s="83" t="s">
        <v>9</v>
      </c>
      <c r="B44" s="83"/>
      <c r="C44" s="83"/>
      <c r="D44" s="83"/>
      <c r="E44" s="83"/>
      <c r="F44" s="83"/>
    </row>
    <row r="45" spans="1:6" ht="15.4" customHeight="1">
      <c r="A45" s="79"/>
      <c r="B45" s="79"/>
      <c r="C45" s="79"/>
      <c r="D45" s="79"/>
      <c r="E45" s="79"/>
      <c r="F45" s="79"/>
    </row>
    <row r="46" spans="1:6" ht="26.85" customHeight="1">
      <c r="A46" s="79"/>
      <c r="B46" s="79"/>
      <c r="C46" s="79"/>
      <c r="D46" s="79"/>
      <c r="E46" s="79"/>
      <c r="F46" s="79"/>
    </row>
    <row r="47" spans="1:6" ht="15.4" customHeight="1">
      <c r="A47" s="79"/>
      <c r="B47" s="79"/>
      <c r="C47" s="79"/>
      <c r="D47" s="79"/>
      <c r="E47" s="79"/>
      <c r="F47" s="79"/>
    </row>
    <row r="48" spans="1:6" ht="15.4" customHeight="1">
      <c r="A48" s="79"/>
      <c r="B48" s="79"/>
      <c r="C48" s="79"/>
      <c r="D48" s="79"/>
      <c r="E48" s="79"/>
      <c r="F48" s="79"/>
    </row>
    <row r="49" spans="1:249">
      <c r="A49" s="79"/>
      <c r="B49" s="79"/>
      <c r="C49" s="79"/>
      <c r="D49" s="79"/>
      <c r="E49" s="79"/>
      <c r="F49" s="79"/>
    </row>
    <row r="50" spans="1:249" ht="16.350000000000001" customHeight="1">
      <c r="A50" s="83" t="s">
        <v>10</v>
      </c>
      <c r="B50" s="83"/>
      <c r="C50" s="83"/>
      <c r="D50" s="83"/>
      <c r="E50" s="83"/>
      <c r="F50" s="83"/>
    </row>
    <row r="51" spans="1:249" ht="16.350000000000001" customHeight="1">
      <c r="A51" s="71" t="s">
        <v>6</v>
      </c>
      <c r="B51" s="72" t="s">
        <v>11</v>
      </c>
      <c r="C51" s="72" t="s">
        <v>12</v>
      </c>
      <c r="D51" s="72" t="s">
        <v>13</v>
      </c>
      <c r="E51" s="72" t="s">
        <v>14</v>
      </c>
      <c r="F51" s="72" t="s">
        <v>15</v>
      </c>
    </row>
    <row r="52" spans="1:249" ht="16.350000000000001" customHeight="1">
      <c r="A52" s="73" t="str">
        <f>+A23</f>
        <v xml:space="preserve">Value based on Market valuation                </v>
      </c>
      <c r="B52" s="74"/>
      <c r="C52" s="74"/>
      <c r="D52" s="75" t="s">
        <v>16</v>
      </c>
      <c r="E52" s="74" t="s">
        <v>16</v>
      </c>
      <c r="F52" s="74"/>
    </row>
    <row r="53" spans="1:249" ht="16.350000000000001" customHeight="1">
      <c r="A53" s="73" t="s">
        <v>5</v>
      </c>
      <c r="B53" s="74"/>
      <c r="C53" s="74"/>
      <c r="D53" s="75" t="s">
        <v>16</v>
      </c>
      <c r="E53" s="74" t="s">
        <v>16</v>
      </c>
      <c r="F53" s="74"/>
    </row>
    <row r="54" spans="1:249" ht="16.350000000000001" customHeight="1">
      <c r="A54" s="83" t="s">
        <v>17</v>
      </c>
      <c r="B54" s="83"/>
      <c r="C54" s="83"/>
      <c r="D54" s="83"/>
      <c r="E54" s="83"/>
      <c r="F54" s="83"/>
    </row>
    <row r="55" spans="1:249" ht="16.350000000000001" customHeight="1">
      <c r="A55" s="71" t="s">
        <v>6</v>
      </c>
      <c r="B55" s="72" t="s">
        <v>18</v>
      </c>
      <c r="C55" s="72" t="s">
        <v>19</v>
      </c>
      <c r="D55" s="72" t="s">
        <v>20</v>
      </c>
      <c r="E55" s="84" t="s">
        <v>21</v>
      </c>
      <c r="F55" s="84"/>
    </row>
    <row r="56" spans="1:249" ht="16.350000000000001" customHeight="1">
      <c r="A56" s="73" t="str">
        <f>+A23</f>
        <v xml:space="preserve">Value based on Market valuation                </v>
      </c>
      <c r="B56" s="74" t="s">
        <v>16</v>
      </c>
      <c r="C56" s="74"/>
      <c r="D56" s="75" t="s">
        <v>16</v>
      </c>
      <c r="E56" s="85" t="s">
        <v>16</v>
      </c>
      <c r="F56" s="85"/>
    </row>
    <row r="57" spans="1:249" ht="16.350000000000001" customHeight="1">
      <c r="A57" s="73" t="s">
        <v>5</v>
      </c>
      <c r="B57" s="74" t="s">
        <v>16</v>
      </c>
      <c r="C57" s="74"/>
      <c r="D57" s="75" t="s">
        <v>16</v>
      </c>
      <c r="E57" s="85" t="s">
        <v>16</v>
      </c>
      <c r="F57" s="85"/>
    </row>
    <row r="58" spans="1:249" ht="16.350000000000001" customHeight="1">
      <c r="A58" s="86" t="s">
        <v>22</v>
      </c>
      <c r="B58" s="86"/>
      <c r="C58" s="86"/>
      <c r="D58" s="86" t="s">
        <v>23</v>
      </c>
      <c r="E58" s="86"/>
      <c r="F58" s="86"/>
    </row>
    <row r="59" spans="1:249" ht="16.350000000000001" customHeight="1">
      <c r="A59" s="79" t="s">
        <v>24</v>
      </c>
      <c r="B59" s="79"/>
      <c r="C59" s="79"/>
      <c r="D59" s="79"/>
      <c r="E59" s="79"/>
      <c r="F59" s="79"/>
    </row>
    <row r="60" spans="1:249" ht="16.350000000000001" customHeight="1">
      <c r="A60" s="79" t="s">
        <v>25</v>
      </c>
      <c r="B60" s="79"/>
      <c r="C60" s="79"/>
      <c r="D60" s="79"/>
      <c r="E60" s="79"/>
      <c r="F60" s="79"/>
    </row>
    <row r="61" spans="1:249" ht="26.85" customHeight="1">
      <c r="A61" s="79" t="s">
        <v>26</v>
      </c>
      <c r="B61" s="79"/>
      <c r="C61" s="79"/>
      <c r="D61" s="79"/>
      <c r="E61" s="79"/>
      <c r="F61" s="79"/>
    </row>
    <row r="62" spans="1:249" s="76" customFormat="1">
      <c r="A62" s="79" t="s">
        <v>27</v>
      </c>
      <c r="B62" s="79"/>
      <c r="C62" s="79"/>
      <c r="D62" s="79"/>
      <c r="E62" s="79"/>
      <c r="F62" s="79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ID62" s="77"/>
      <c r="IE62" s="77"/>
      <c r="IF62" s="77"/>
      <c r="IG62" s="43"/>
      <c r="IL62" s="44"/>
      <c r="IM62" s="44"/>
      <c r="IN62" s="45"/>
      <c r="IO62" s="45"/>
    </row>
    <row r="63" spans="1:249" s="76" customFormat="1">
      <c r="A63" s="79" t="s">
        <v>28</v>
      </c>
      <c r="B63" s="79"/>
      <c r="C63" s="79"/>
      <c r="D63" s="79"/>
      <c r="E63" s="79"/>
      <c r="F63" s="79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ID63" s="77"/>
      <c r="IE63" s="77"/>
      <c r="IF63" s="77"/>
      <c r="IG63" s="43"/>
      <c r="IL63" s="44"/>
      <c r="IM63" s="44"/>
      <c r="IN63" s="45"/>
      <c r="IO63" s="45"/>
    </row>
    <row r="64" spans="1:249" s="76" customFormat="1">
      <c r="A64" s="79" t="s">
        <v>29</v>
      </c>
      <c r="B64" s="79"/>
      <c r="C64" s="79"/>
      <c r="D64" s="79"/>
      <c r="E64" s="79"/>
      <c r="F64" s="79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ID64" s="77"/>
      <c r="IE64" s="77"/>
      <c r="IF64" s="77"/>
      <c r="IG64" s="43"/>
      <c r="IL64" s="44"/>
      <c r="IM64" s="44"/>
      <c r="IN64" s="45"/>
      <c r="IO64" s="45"/>
    </row>
    <row r="65" spans="1:6">
      <c r="A65" s="79" t="s">
        <v>30</v>
      </c>
      <c r="B65" s="79"/>
      <c r="C65" s="79"/>
      <c r="D65" s="79"/>
      <c r="E65" s="79"/>
      <c r="F65" s="79"/>
    </row>
    <row r="66" spans="1:6">
      <c r="A66" s="79" t="s">
        <v>31</v>
      </c>
      <c r="B66" s="79"/>
      <c r="C66" s="79"/>
      <c r="D66" s="79"/>
      <c r="E66" s="79"/>
      <c r="F66" s="79"/>
    </row>
    <row r="67" spans="1:6">
      <c r="A67" s="79" t="s">
        <v>32</v>
      </c>
      <c r="B67" s="79"/>
      <c r="C67" s="79"/>
      <c r="D67" s="79"/>
      <c r="E67" s="79"/>
      <c r="F67" s="79"/>
    </row>
    <row r="68" spans="1:6">
      <c r="A68" s="79" t="s">
        <v>33</v>
      </c>
      <c r="B68" s="79"/>
      <c r="C68" s="79"/>
      <c r="D68" s="79"/>
      <c r="E68" s="79"/>
      <c r="F68" s="79"/>
    </row>
    <row r="69" spans="1:6">
      <c r="A69" s="79" t="s">
        <v>34</v>
      </c>
      <c r="B69" s="79"/>
      <c r="C69" s="79"/>
      <c r="D69" s="79"/>
      <c r="E69" s="79"/>
      <c r="F69" s="79"/>
    </row>
    <row r="70" spans="1:6">
      <c r="A70" s="79" t="s">
        <v>35</v>
      </c>
      <c r="B70" s="79"/>
      <c r="C70" s="79"/>
      <c r="D70" s="80" t="s">
        <v>36</v>
      </c>
      <c r="E70" s="80"/>
      <c r="F70" s="80"/>
    </row>
    <row r="71" spans="1:6">
      <c r="A71" s="81" t="s">
        <v>37</v>
      </c>
      <c r="B71" s="81"/>
      <c r="C71" s="81"/>
      <c r="D71" s="81"/>
      <c r="E71" s="81"/>
      <c r="F71" s="81"/>
    </row>
    <row r="72" spans="1:6">
      <c r="A72" s="82"/>
      <c r="B72" s="82"/>
      <c r="C72" s="82"/>
      <c r="D72" s="82"/>
      <c r="E72" s="82"/>
      <c r="F72" s="82"/>
    </row>
    <row r="73" spans="1:6">
      <c r="A73" s="82"/>
      <c r="B73" s="82"/>
      <c r="C73" s="82"/>
      <c r="D73" s="82"/>
      <c r="E73" s="82"/>
      <c r="F73" s="82"/>
    </row>
    <row r="74" spans="1:6">
      <c r="A74" s="78"/>
      <c r="B74" s="78"/>
      <c r="C74" s="78"/>
      <c r="D74" s="78"/>
      <c r="E74" s="78"/>
      <c r="F74" s="78"/>
    </row>
  </sheetData>
  <sheetProtection selectLockedCells="1" selectUnlockedCells="1"/>
  <mergeCells count="79">
    <mergeCell ref="B27:E27"/>
    <mergeCell ref="B1:C1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A16:F16"/>
    <mergeCell ref="B17:E17"/>
    <mergeCell ref="B18:E18"/>
    <mergeCell ref="B19:E19"/>
    <mergeCell ref="B20:E20"/>
    <mergeCell ref="A30:F30"/>
    <mergeCell ref="A31:F31"/>
    <mergeCell ref="A32:F32"/>
    <mergeCell ref="A33:F33"/>
    <mergeCell ref="A34:F34"/>
    <mergeCell ref="B21:E21"/>
    <mergeCell ref="B22:E22"/>
    <mergeCell ref="B23:E23"/>
    <mergeCell ref="B24:E24"/>
    <mergeCell ref="B25:E25"/>
    <mergeCell ref="B26:E26"/>
    <mergeCell ref="A47:F47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  <mergeCell ref="A35:F35"/>
    <mergeCell ref="A28:F28"/>
    <mergeCell ref="A29:F29"/>
    <mergeCell ref="A60:C60"/>
    <mergeCell ref="D60:F60"/>
    <mergeCell ref="A48:F48"/>
    <mergeCell ref="A49:F49"/>
    <mergeCell ref="A50:F50"/>
    <mergeCell ref="A54:F54"/>
    <mergeCell ref="E55:F55"/>
    <mergeCell ref="E56:F56"/>
    <mergeCell ref="E57:F57"/>
    <mergeCell ref="A58:C58"/>
    <mergeCell ref="D58:F58"/>
    <mergeCell ref="A59:C59"/>
    <mergeCell ref="D59:F59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74:F74"/>
    <mergeCell ref="A67:C67"/>
    <mergeCell ref="D67:F67"/>
    <mergeCell ref="A68:C68"/>
    <mergeCell ref="D68:F68"/>
    <mergeCell ref="A69:C69"/>
    <mergeCell ref="D69:F69"/>
    <mergeCell ref="A70:C70"/>
    <mergeCell ref="D70:F70"/>
    <mergeCell ref="A71:F71"/>
    <mergeCell ref="A72:F72"/>
    <mergeCell ref="A73:F73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24"/>
    <pageSetUpPr fitToPage="1"/>
  </sheetPr>
  <dimension ref="A1:IT17"/>
  <sheetViews>
    <sheetView tabSelected="1" zoomScale="136" zoomScaleNormal="136" workbookViewId="0">
      <selection activeCell="E7" sqref="E7"/>
    </sheetView>
  </sheetViews>
  <sheetFormatPr defaultColWidth="22.140625" defaultRowHeight="13.5"/>
  <cols>
    <col min="1" max="1" width="5.42578125" style="2" customWidth="1"/>
    <col min="2" max="2" width="22.140625" style="2"/>
    <col min="3" max="3" width="12.28515625" style="2" customWidth="1"/>
    <col min="4" max="4" width="11.85546875" style="2" bestFit="1" customWidth="1"/>
    <col min="5" max="5" width="7.42578125" style="2" customWidth="1"/>
    <col min="6" max="6" width="13.140625" style="2" bestFit="1" customWidth="1"/>
    <col min="7" max="7" width="11.85546875" style="2" bestFit="1" customWidth="1"/>
    <col min="8" max="8" width="13.140625" style="2" bestFit="1" customWidth="1"/>
    <col min="9" max="9" width="11.42578125" style="3" customWidth="1"/>
    <col min="10" max="10" width="14.140625" style="3" customWidth="1"/>
    <col min="11" max="11" width="9" style="2" customWidth="1"/>
    <col min="12" max="12" width="7.7109375" style="2" customWidth="1"/>
    <col min="13" max="13" width="8.42578125" style="2" customWidth="1"/>
    <col min="14" max="14" width="10.140625" style="2" customWidth="1"/>
    <col min="15" max="15" width="13.140625" style="2" customWidth="1"/>
    <col min="16" max="16" width="24.85546875" style="2" customWidth="1"/>
    <col min="17" max="17" width="10.140625" style="2" customWidth="1"/>
    <col min="18" max="254" width="22.140625" style="2"/>
    <col min="255" max="16384" width="22.140625" style="1"/>
  </cols>
  <sheetData>
    <row r="1" spans="1:254" ht="54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5" t="s">
        <v>46</v>
      </c>
      <c r="J1" s="5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100</v>
      </c>
      <c r="P1" s="4" t="s">
        <v>52</v>
      </c>
      <c r="Q1" s="4" t="s">
        <v>53</v>
      </c>
    </row>
    <row r="2" spans="1:254">
      <c r="A2" s="6">
        <v>1</v>
      </c>
      <c r="B2" s="7"/>
      <c r="C2" s="6"/>
      <c r="D2" s="6"/>
      <c r="E2" s="7"/>
      <c r="F2" s="8"/>
      <c r="G2" s="8"/>
      <c r="H2" s="8"/>
      <c r="I2" s="9"/>
      <c r="J2" s="9"/>
      <c r="K2" s="7"/>
      <c r="L2" s="7"/>
      <c r="M2" s="7"/>
      <c r="N2" s="7"/>
      <c r="O2" s="7"/>
      <c r="P2" s="10"/>
      <c r="Q2" s="7"/>
    </row>
    <row r="3" spans="1:254">
      <c r="A3" s="6">
        <v>2</v>
      </c>
      <c r="B3" s="7"/>
      <c r="C3" s="6"/>
      <c r="D3" s="6"/>
      <c r="E3" s="7"/>
      <c r="F3" s="8"/>
      <c r="G3" s="8"/>
      <c r="H3" s="8"/>
      <c r="I3" s="9"/>
      <c r="J3" s="9"/>
      <c r="K3" s="7"/>
      <c r="L3" s="7"/>
      <c r="M3" s="7"/>
      <c r="N3" s="7"/>
      <c r="O3" s="7"/>
      <c r="P3" s="10"/>
      <c r="Q3" s="7"/>
    </row>
    <row r="4" spans="1:254">
      <c r="A4" s="6">
        <v>3</v>
      </c>
      <c r="B4" s="7"/>
      <c r="C4" s="6"/>
      <c r="D4" s="40"/>
      <c r="E4" s="7"/>
      <c r="F4" s="8"/>
      <c r="H4" s="8"/>
      <c r="I4" s="9"/>
      <c r="J4" s="9"/>
      <c r="K4" s="7"/>
      <c r="L4" s="7"/>
      <c r="M4" s="7"/>
      <c r="N4" s="7"/>
      <c r="O4" s="7"/>
      <c r="P4" s="10"/>
      <c r="Q4" s="7"/>
    </row>
    <row r="5" spans="1:254">
      <c r="A5" s="6">
        <v>4</v>
      </c>
      <c r="B5" s="7"/>
      <c r="C5" s="6"/>
      <c r="D5" s="40"/>
      <c r="E5" s="7"/>
      <c r="F5" s="8"/>
      <c r="G5" s="8"/>
      <c r="H5" s="8"/>
      <c r="I5" s="9"/>
      <c r="J5" s="9"/>
      <c r="K5" s="7"/>
      <c r="L5" s="7"/>
      <c r="M5" s="7"/>
      <c r="N5" s="7"/>
      <c r="O5" s="7"/>
      <c r="P5" s="7"/>
      <c r="IT5" s="1"/>
    </row>
    <row r="6" spans="1:254">
      <c r="A6" s="6">
        <v>5</v>
      </c>
      <c r="B6" s="7"/>
      <c r="C6" s="6"/>
      <c r="D6" s="40"/>
      <c r="E6" s="7"/>
      <c r="F6" s="8"/>
      <c r="G6" s="8"/>
      <c r="H6" s="8"/>
      <c r="I6" s="9"/>
      <c r="J6" s="9"/>
      <c r="K6" s="7"/>
      <c r="L6" s="7"/>
      <c r="M6" s="7"/>
      <c r="N6" s="7"/>
      <c r="O6" s="7"/>
      <c r="P6" s="7"/>
      <c r="IT6" s="1"/>
    </row>
    <row r="7" spans="1:254">
      <c r="A7" s="6">
        <v>6</v>
      </c>
      <c r="B7" s="11"/>
      <c r="C7" s="6"/>
      <c r="D7" s="12"/>
      <c r="E7" s="12"/>
      <c r="F7" s="12"/>
      <c r="G7" s="12"/>
      <c r="H7" s="12"/>
      <c r="I7" s="9"/>
      <c r="J7" s="9"/>
      <c r="K7" s="13"/>
      <c r="L7" s="13"/>
      <c r="M7" s="13"/>
      <c r="N7" s="14"/>
      <c r="O7" s="12"/>
      <c r="P7" s="7"/>
      <c r="Q7" s="15"/>
    </row>
    <row r="8" spans="1:254">
      <c r="A8" s="6">
        <v>7</v>
      </c>
      <c r="B8" s="11"/>
      <c r="C8" s="6"/>
      <c r="D8" s="12"/>
      <c r="E8" s="12"/>
      <c r="F8" s="12"/>
      <c r="G8" s="12"/>
      <c r="H8" s="12"/>
      <c r="I8" s="9"/>
      <c r="J8" s="9"/>
      <c r="K8" s="13"/>
      <c r="L8" s="13"/>
      <c r="M8" s="13"/>
      <c r="N8" s="14"/>
      <c r="O8" s="12"/>
      <c r="P8" s="7"/>
      <c r="Q8" s="15"/>
    </row>
    <row r="9" spans="1:254">
      <c r="A9" s="6">
        <v>8</v>
      </c>
      <c r="B9" s="11"/>
      <c r="C9" s="6"/>
      <c r="D9" s="12"/>
      <c r="E9" s="12"/>
      <c r="F9" s="12"/>
      <c r="G9" s="12"/>
      <c r="H9" s="12"/>
      <c r="I9" s="9"/>
      <c r="J9" s="9"/>
      <c r="K9" s="13"/>
      <c r="L9" s="13"/>
      <c r="M9" s="13"/>
      <c r="N9" s="14"/>
      <c r="O9" s="12"/>
      <c r="P9" s="11"/>
      <c r="Q9" s="15"/>
    </row>
    <row r="10" spans="1:254">
      <c r="A10" s="6">
        <v>9</v>
      </c>
      <c r="B10" s="11"/>
      <c r="C10" s="6"/>
      <c r="D10" s="12"/>
      <c r="E10" s="12"/>
      <c r="F10" s="12"/>
      <c r="G10" s="12"/>
      <c r="H10" s="12"/>
      <c r="I10" s="9"/>
      <c r="J10" s="9"/>
      <c r="K10" s="13"/>
      <c r="L10" s="13"/>
      <c r="M10" s="13"/>
      <c r="N10" s="14"/>
      <c r="O10" s="12"/>
      <c r="P10" s="11"/>
      <c r="Q10" s="15"/>
    </row>
    <row r="11" spans="1:254">
      <c r="A11" s="6">
        <v>10</v>
      </c>
      <c r="B11" s="11"/>
      <c r="C11" s="6"/>
      <c r="D11" s="12"/>
      <c r="E11" s="12"/>
      <c r="F11" s="12"/>
      <c r="G11" s="12"/>
      <c r="H11" s="12"/>
      <c r="I11" s="9"/>
      <c r="J11" s="9"/>
      <c r="K11" s="13"/>
      <c r="L11" s="13"/>
      <c r="M11" s="13"/>
      <c r="N11" s="14"/>
      <c r="O11" s="7"/>
      <c r="P11" s="11"/>
      <c r="Q11" s="15"/>
    </row>
    <row r="12" spans="1:254">
      <c r="A12" s="6">
        <v>11</v>
      </c>
      <c r="B12" s="11"/>
      <c r="C12" s="6"/>
      <c r="D12" s="12"/>
      <c r="E12" s="12"/>
      <c r="F12" s="12"/>
      <c r="G12" s="12"/>
      <c r="H12" s="12"/>
      <c r="I12" s="9"/>
      <c r="J12" s="9"/>
      <c r="K12" s="13"/>
      <c r="L12" s="13"/>
      <c r="M12" s="13"/>
      <c r="N12" s="14"/>
      <c r="O12" s="7"/>
      <c r="P12" s="11"/>
      <c r="Q12" s="15"/>
    </row>
    <row r="13" spans="1:254">
      <c r="A13" s="16"/>
      <c r="B13" s="6"/>
      <c r="C13" s="6"/>
      <c r="D13" s="6"/>
      <c r="E13" s="6"/>
      <c r="F13" s="6"/>
      <c r="G13" s="6"/>
      <c r="H13" s="6"/>
      <c r="I13" s="17"/>
      <c r="J13" s="17"/>
      <c r="K13" s="6"/>
      <c r="L13" s="6"/>
      <c r="M13" s="6"/>
      <c r="N13" s="6"/>
      <c r="O13" s="18"/>
      <c r="P13" s="6"/>
      <c r="Q13" s="19"/>
    </row>
    <row r="17" spans="9:9">
      <c r="I17" s="39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101" t="s">
        <v>54</v>
      </c>
      <c r="B1" s="101"/>
      <c r="C1" s="21"/>
    </row>
    <row r="2" spans="1:6" ht="14.25" customHeight="1">
      <c r="A2" s="101" t="s">
        <v>55</v>
      </c>
      <c r="B2" s="101"/>
      <c r="C2" s="21"/>
    </row>
    <row r="5" spans="1:6" ht="30">
      <c r="A5" s="22" t="s">
        <v>38</v>
      </c>
      <c r="B5" s="23" t="s">
        <v>56</v>
      </c>
      <c r="C5" s="23" t="s">
        <v>57</v>
      </c>
      <c r="D5" s="24" t="s">
        <v>58</v>
      </c>
      <c r="E5" s="20" t="s">
        <v>59</v>
      </c>
      <c r="F5" s="20" t="s">
        <v>60</v>
      </c>
    </row>
    <row r="6" spans="1:6" ht="42.75">
      <c r="A6" s="25">
        <v>1</v>
      </c>
      <c r="B6" s="26" t="s">
        <v>61</v>
      </c>
      <c r="C6" s="27" t="s">
        <v>62</v>
      </c>
      <c r="D6" s="28"/>
      <c r="E6" s="29">
        <v>0.2</v>
      </c>
      <c r="F6" s="29">
        <f t="shared" ref="F6:F12" si="0">E6/10*D6</f>
        <v>0</v>
      </c>
    </row>
    <row r="7" spans="1:6" ht="42.75">
      <c r="A7" s="25">
        <v>2</v>
      </c>
      <c r="B7" s="26" t="s">
        <v>63</v>
      </c>
      <c r="C7" s="27" t="s">
        <v>64</v>
      </c>
      <c r="D7" s="30"/>
      <c r="E7" s="29">
        <v>0.15</v>
      </c>
      <c r="F7" s="29">
        <f t="shared" si="0"/>
        <v>0</v>
      </c>
    </row>
    <row r="8" spans="1:6" ht="42.75">
      <c r="A8" s="25">
        <v>3</v>
      </c>
      <c r="B8" s="26" t="s">
        <v>65</v>
      </c>
      <c r="C8" s="27" t="s">
        <v>66</v>
      </c>
      <c r="D8" s="30"/>
      <c r="E8" s="29">
        <v>0.1</v>
      </c>
      <c r="F8" s="29">
        <f t="shared" si="0"/>
        <v>0</v>
      </c>
    </row>
    <row r="9" spans="1:6" ht="57">
      <c r="A9" s="25">
        <v>4</v>
      </c>
      <c r="B9" s="26" t="s">
        <v>67</v>
      </c>
      <c r="C9" s="31" t="s">
        <v>68</v>
      </c>
      <c r="D9" s="30"/>
      <c r="E9" s="29">
        <v>0.1</v>
      </c>
      <c r="F9" s="29">
        <f t="shared" si="0"/>
        <v>0</v>
      </c>
    </row>
    <row r="10" spans="1:6" ht="85.5">
      <c r="A10" s="25">
        <v>5</v>
      </c>
      <c r="B10" s="26" t="s">
        <v>69</v>
      </c>
      <c r="C10" s="27" t="s">
        <v>70</v>
      </c>
      <c r="D10" s="30"/>
      <c r="E10" s="29">
        <v>0.1</v>
      </c>
      <c r="F10" s="29">
        <f t="shared" si="0"/>
        <v>0</v>
      </c>
    </row>
    <row r="11" spans="1:6" ht="128.25">
      <c r="A11" s="25">
        <v>6</v>
      </c>
      <c r="B11" s="32" t="s">
        <v>71</v>
      </c>
      <c r="C11" s="33" t="s">
        <v>72</v>
      </c>
      <c r="D11" s="30"/>
      <c r="E11" s="29">
        <v>0.1</v>
      </c>
      <c r="F11" s="29">
        <f t="shared" si="0"/>
        <v>0</v>
      </c>
    </row>
    <row r="12" spans="1:6" ht="28.5">
      <c r="A12" s="25">
        <v>7</v>
      </c>
      <c r="B12" s="25" t="s">
        <v>73</v>
      </c>
      <c r="C12" s="34" t="s">
        <v>74</v>
      </c>
      <c r="D12" s="30"/>
      <c r="E12" s="29">
        <v>0.25</v>
      </c>
      <c r="F12" s="29">
        <f t="shared" si="0"/>
        <v>0</v>
      </c>
    </row>
    <row r="13" spans="1:6" ht="15">
      <c r="A13" s="35"/>
      <c r="B13" s="36" t="s">
        <v>75</v>
      </c>
      <c r="C13" s="36"/>
      <c r="D13" s="37"/>
      <c r="E13" s="38">
        <f>SUM(E6:E12)</f>
        <v>0.99999999999999989</v>
      </c>
      <c r="F13" s="38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2018-07-05T06:12:53Z</cp:lastPrinted>
  <dcterms:created xsi:type="dcterms:W3CDTF">2015-09-25T09:25:31Z</dcterms:created>
  <dcterms:modified xsi:type="dcterms:W3CDTF">2019-06-17T04:58:26Z</dcterms:modified>
</cp:coreProperties>
</file>