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8" i="1"/>
  <c r="C12"/>
  <c r="D7"/>
  <c r="F7" s="1"/>
  <c r="F20"/>
  <c r="D11"/>
  <c r="F11" s="1"/>
  <c r="B5"/>
  <c r="D3"/>
  <c r="F3" s="1"/>
  <c r="D4"/>
  <c r="F4" s="1"/>
  <c r="D10" l="1"/>
  <c r="F10" s="1"/>
  <c r="D12"/>
  <c r="F12" s="1"/>
  <c r="D13"/>
  <c r="F13" s="1"/>
  <c r="D15"/>
  <c r="F15" s="1"/>
  <c r="D16"/>
  <c r="D17"/>
  <c r="F17" s="1"/>
  <c r="D5"/>
  <c r="F5" s="1"/>
  <c r="D6"/>
  <c r="D8"/>
  <c r="F8" s="1"/>
  <c r="F25"/>
  <c r="F6" i="5"/>
  <c r="F7"/>
  <c r="F13" s="1"/>
  <c r="F8"/>
  <c r="F9"/>
  <c r="F10"/>
  <c r="F11"/>
  <c r="F12"/>
  <c r="E13"/>
  <c r="F16" i="1" l="1"/>
  <c r="F6"/>
  <c r="F19" l="1"/>
  <c r="F22" l="1"/>
  <c r="F26" s="1"/>
</calcChain>
</file>

<file path=xl/sharedStrings.xml><?xml version="1.0" encoding="utf-8"?>
<sst xmlns="http://schemas.openxmlformats.org/spreadsheetml/2006/main" count="80" uniqueCount="66">
  <si>
    <t>Eligibility</t>
  </si>
  <si>
    <t>Sr. No.</t>
  </si>
  <si>
    <t>LAN</t>
  </si>
  <si>
    <t>Customer Name</t>
  </si>
  <si>
    <t>Bank Name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</si>
  <si>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</si>
  <si>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</si>
  <si>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</si>
  <si>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</si>
  <si>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</si>
  <si>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</si>
  <si>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</si>
  <si>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</si>
  <si>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</si>
  <si>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</si>
  <si>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</si>
  <si>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</si>
  <si>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</si>
  <si>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</si>
  <si>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</si>
  <si>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</si>
  <si>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</si>
  <si>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</si>
  <si>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</si>
  <si>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</si>
  <si>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</si>
  <si>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</si>
  <si>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</si>
  <si>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</si>
  <si>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</si>
  <si>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</si>
  <si>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</si>
  <si>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</si>
  <si>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</si>
  <si>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</si>
  <si>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</si>
  <si>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</si>
  <si>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</si>
  <si>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</si>
  <si>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</si>
  <si>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</si>
  <si>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</si>
  <si>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</si>
  <si>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</si>
  <si>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</si>
  <si>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</si>
  <si>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</si>
  <si>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</si>
  <si>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Y</t>
  </si>
  <si>
    <t>EMI Considered</t>
  </si>
  <si>
    <t>Income From Other Sources</t>
  </si>
  <si>
    <t xml:space="preserve">Income From Other Sources </t>
  </si>
  <si>
    <t>Geeta Box Factory</t>
  </si>
  <si>
    <t>Davinder Kumar</t>
  </si>
  <si>
    <t>2019-20</t>
  </si>
  <si>
    <t>2018-19</t>
  </si>
  <si>
    <t>Net Profit</t>
  </si>
  <si>
    <t>Deprecation</t>
  </si>
  <si>
    <t>Meena Jain</t>
  </si>
  <si>
    <t>Deepak Jain</t>
  </si>
  <si>
    <t xml:space="preserve">Max FOIR      </t>
  </si>
  <si>
    <t>Income From Other Sources( Commision Income )</t>
  </si>
  <si>
    <t>Income U/s 40A (2)b</t>
  </si>
  <si>
    <t>Bank Interest ( Car Loan )</t>
  </si>
  <si>
    <t>Income From salary ( Geeta Box Factory )</t>
  </si>
  <si>
    <t>Income U/s 44 AD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</si>
</sst>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mmm\ d&quot;, &quot;yy"/>
    <numFmt numFmtId="170" formatCode="dd\ mmm\ yy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169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8" fillId="0" borderId="0" xfId="0" applyFont="1" applyAlignment="1"/>
    <xf numFmtId="0" fontId="9" fillId="3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170" fontId="8" fillId="0" borderId="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/>
    </xf>
    <xf numFmtId="165" fontId="10" fillId="3" borderId="2" xfId="1" applyNumberFormat="1" applyFont="1" applyFill="1" applyBorder="1" applyAlignment="1" applyProtection="1">
      <alignment horizontal="left" vertical="center"/>
    </xf>
    <xf numFmtId="0" fontId="10" fillId="2" borderId="0" xfId="3" applyFont="1" applyFill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4" borderId="2" xfId="1" applyNumberFormat="1" applyFont="1" applyFill="1" applyBorder="1" applyAlignment="1" applyProtection="1">
      <alignment horizontal="left" vertical="center"/>
    </xf>
    <xf numFmtId="9" fontId="10" fillId="4" borderId="2" xfId="1" applyNumberFormat="1" applyFont="1" applyFill="1" applyBorder="1" applyAlignment="1" applyProtection="1">
      <alignment horizontal="left" vertical="center"/>
    </xf>
    <xf numFmtId="165" fontId="10" fillId="2" borderId="2" xfId="1" applyNumberFormat="1" applyFont="1" applyFill="1" applyBorder="1" applyAlignment="1" applyProtection="1">
      <alignment horizontal="left" vertical="center"/>
    </xf>
    <xf numFmtId="166" fontId="10" fillId="2" borderId="2" xfId="1" applyNumberFormat="1" applyFont="1" applyFill="1" applyBorder="1" applyAlignment="1" applyProtection="1">
      <alignment horizontal="left" vertical="center"/>
    </xf>
    <xf numFmtId="166" fontId="10" fillId="7" borderId="2" xfId="1" applyNumberFormat="1" applyFont="1" applyFill="1" applyBorder="1" applyAlignment="1" applyProtection="1">
      <alignment horizontal="left" vertical="center"/>
    </xf>
    <xf numFmtId="165" fontId="10" fillId="2" borderId="2" xfId="1" applyNumberFormat="1" applyFont="1" applyFill="1" applyBorder="1" applyAlignment="1" applyProtection="1">
      <alignment horizontal="left" vertical="top"/>
    </xf>
    <xf numFmtId="9" fontId="10" fillId="2" borderId="2" xfId="1" applyNumberFormat="1" applyFont="1" applyFill="1" applyBorder="1" applyAlignment="1" applyProtection="1">
      <alignment horizontal="left" vertical="top"/>
    </xf>
    <xf numFmtId="0" fontId="10" fillId="2" borderId="2" xfId="3" applyFont="1" applyFill="1" applyBorder="1" applyAlignment="1">
      <alignment horizontal="left" vertical="center"/>
    </xf>
    <xf numFmtId="166" fontId="10" fillId="8" borderId="2" xfId="1" applyNumberFormat="1" applyFont="1" applyFill="1" applyBorder="1" applyAlignment="1" applyProtection="1">
      <alignment horizontal="left" vertical="center"/>
    </xf>
    <xf numFmtId="166" fontId="10" fillId="0" borderId="2" xfId="1" applyNumberFormat="1" applyFont="1" applyFill="1" applyBorder="1" applyAlignment="1" applyProtection="1">
      <alignment horizontal="left" vertical="center"/>
    </xf>
    <xf numFmtId="164" fontId="10" fillId="4" borderId="2" xfId="1" applyFont="1" applyFill="1" applyBorder="1" applyAlignment="1" applyProtection="1">
      <alignment horizontal="left" vertical="top"/>
    </xf>
    <xf numFmtId="0" fontId="10" fillId="4" borderId="2" xfId="0" applyNumberFormat="1" applyFont="1" applyFill="1" applyBorder="1" applyAlignment="1">
      <alignment horizontal="left"/>
    </xf>
    <xf numFmtId="167" fontId="10" fillId="4" borderId="2" xfId="1" applyNumberFormat="1" applyFont="1" applyFill="1" applyBorder="1" applyAlignment="1" applyProtection="1">
      <alignment horizontal="left" vertical="top"/>
    </xf>
    <xf numFmtId="165" fontId="10" fillId="0" borderId="2" xfId="1" applyNumberFormat="1" applyFont="1" applyFill="1" applyBorder="1" applyAlignment="1" applyProtection="1">
      <alignment horizontal="left" vertical="top"/>
    </xf>
    <xf numFmtId="0" fontId="10" fillId="0" borderId="2" xfId="0" applyNumberFormat="1" applyFont="1" applyFill="1" applyBorder="1" applyAlignment="1">
      <alignment horizontal="left"/>
    </xf>
    <xf numFmtId="165" fontId="10" fillId="0" borderId="2" xfId="1" applyNumberFormat="1" applyFont="1" applyFill="1" applyBorder="1" applyAlignment="1" applyProtection="1">
      <alignment horizontal="left" vertical="center"/>
    </xf>
    <xf numFmtId="10" fontId="10" fillId="0" borderId="2" xfId="1" applyNumberFormat="1" applyFont="1" applyFill="1" applyBorder="1" applyAlignment="1" applyProtection="1">
      <alignment horizontal="left" vertical="top"/>
    </xf>
    <xf numFmtId="165" fontId="10" fillId="4" borderId="2" xfId="1" applyNumberFormat="1" applyFont="1" applyFill="1" applyBorder="1" applyAlignment="1" applyProtection="1">
      <alignment horizontal="left" vertical="top"/>
    </xf>
    <xf numFmtId="2" fontId="10" fillId="4" borderId="2" xfId="4" applyNumberFormat="1" applyFont="1" applyFill="1" applyBorder="1" applyAlignment="1" applyProtection="1">
      <alignment horizontal="left" vertical="top"/>
    </xf>
    <xf numFmtId="164" fontId="10" fillId="4" borderId="2" xfId="4" applyNumberFormat="1" applyFont="1" applyFill="1" applyBorder="1" applyAlignment="1" applyProtection="1">
      <alignment horizontal="left" vertical="top"/>
    </xf>
    <xf numFmtId="0" fontId="9" fillId="3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9" fontId="9" fillId="3" borderId="2" xfId="0" applyNumberFormat="1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6"/>
  <sheetViews>
    <sheetView tabSelected="1" zoomScale="130" zoomScaleNormal="130" workbookViewId="0">
      <selection activeCell="A4" sqref="A4"/>
    </sheetView>
  </sheetViews>
  <sheetFormatPr defaultColWidth="31.28515625" defaultRowHeight="12"/>
  <cols>
    <col min="1" max="1" width="35.5703125" style="38" customWidth="1"/>
    <col min="2" max="2" width="12.42578125" style="38" customWidth="1"/>
    <col min="3" max="3" width="8.85546875" style="38" customWidth="1"/>
    <col min="4" max="5" width="11" style="38" customWidth="1"/>
    <col min="6" max="6" width="14.85546875" style="38" customWidth="1"/>
    <col min="7" max="7" width="16.28515625" style="38" customWidth="1"/>
    <col min="8" max="8" width="14.7109375" style="38" customWidth="1"/>
    <col min="9" max="9" width="11.85546875" style="38" customWidth="1"/>
    <col min="10" max="10" width="14.5703125" style="38" customWidth="1"/>
    <col min="11" max="12" width="13.140625" style="38" customWidth="1"/>
    <col min="13" max="13" width="13.7109375" style="38" customWidth="1"/>
    <col min="14" max="14" width="14.140625" style="38" customWidth="1"/>
    <col min="15" max="15" width="11.85546875" style="38" customWidth="1"/>
    <col min="16" max="16" width="12" style="38" customWidth="1"/>
    <col min="17" max="17" width="11" style="38" customWidth="1"/>
    <col min="18" max="18" width="11.5703125" style="38" customWidth="1"/>
    <col min="19" max="19" width="12" style="38" customWidth="1"/>
    <col min="20" max="237" width="31.28515625" style="38"/>
    <col min="238" max="245" width="31.28515625" style="39"/>
    <col min="246" max="16384" width="31.28515625" style="40"/>
  </cols>
  <sheetData>
    <row r="1" spans="1:6" ht="12.75" customHeight="1">
      <c r="A1" s="37" t="s">
        <v>52</v>
      </c>
      <c r="B1" s="37"/>
      <c r="C1" s="37"/>
      <c r="D1" s="37"/>
      <c r="E1" s="37"/>
      <c r="F1" s="37"/>
    </row>
    <row r="2" spans="1:6">
      <c r="A2" s="41" t="s">
        <v>53</v>
      </c>
      <c r="B2" s="41" t="s">
        <v>54</v>
      </c>
      <c r="C2" s="41" t="s">
        <v>55</v>
      </c>
      <c r="D2" s="41" t="s">
        <v>36</v>
      </c>
      <c r="E2" s="42" t="s">
        <v>0</v>
      </c>
      <c r="F2" s="41" t="s">
        <v>37</v>
      </c>
    </row>
    <row r="3" spans="1:6">
      <c r="A3" s="43" t="s">
        <v>56</v>
      </c>
      <c r="B3" s="44">
        <v>263262.81</v>
      </c>
      <c r="C3" s="45">
        <v>400694.29</v>
      </c>
      <c r="D3" s="46">
        <f t="shared" ref="D3" si="0">AVERAGE(B3:C3)</f>
        <v>331978.55</v>
      </c>
      <c r="E3" s="47">
        <v>1</v>
      </c>
      <c r="F3" s="46">
        <f t="shared" ref="F3" si="1">E3*D3</f>
        <v>331978.55</v>
      </c>
    </row>
    <row r="4" spans="1:6">
      <c r="A4" s="43" t="s">
        <v>57</v>
      </c>
      <c r="B4" s="44">
        <v>145559</v>
      </c>
      <c r="C4" s="45">
        <v>171215</v>
      </c>
      <c r="D4" s="46">
        <f t="shared" ref="D4" si="2">AVERAGE(B4:C4)</f>
        <v>158387</v>
      </c>
      <c r="E4" s="47">
        <v>1</v>
      </c>
      <c r="F4" s="46">
        <f t="shared" ref="F4" si="3">E4*D4</f>
        <v>158387</v>
      </c>
    </row>
    <row r="5" spans="1:6">
      <c r="A5" s="43" t="s">
        <v>63</v>
      </c>
      <c r="B5" s="44">
        <f>43616+665</f>
        <v>44281</v>
      </c>
      <c r="C5" s="45">
        <v>35929</v>
      </c>
      <c r="D5" s="46">
        <f t="shared" ref="D5:D8" si="4">AVERAGE(B5:C5)</f>
        <v>40105</v>
      </c>
      <c r="E5" s="47">
        <v>1</v>
      </c>
      <c r="F5" s="46">
        <f t="shared" ref="F5:F8" si="5">E5*D5</f>
        <v>40105</v>
      </c>
    </row>
    <row r="6" spans="1:6">
      <c r="A6" s="43" t="s">
        <v>61</v>
      </c>
      <c r="B6" s="48">
        <v>165620</v>
      </c>
      <c r="C6" s="49">
        <v>0</v>
      </c>
      <c r="D6" s="46">
        <f t="shared" si="4"/>
        <v>82810</v>
      </c>
      <c r="E6" s="47">
        <v>0.5</v>
      </c>
      <c r="F6" s="46">
        <f t="shared" si="5"/>
        <v>41405</v>
      </c>
    </row>
    <row r="7" spans="1:6">
      <c r="A7" s="43" t="s">
        <v>62</v>
      </c>
      <c r="B7" s="48">
        <v>144000</v>
      </c>
      <c r="C7" s="49">
        <v>144000</v>
      </c>
      <c r="D7" s="46">
        <f t="shared" ref="D7" si="6">AVERAGE(B7:C7)</f>
        <v>144000</v>
      </c>
      <c r="E7" s="47">
        <v>1.5</v>
      </c>
      <c r="F7" s="46">
        <f t="shared" ref="F7" si="7">E7*D7</f>
        <v>216000</v>
      </c>
    </row>
    <row r="8" spans="1:6">
      <c r="A8" s="43" t="s">
        <v>38</v>
      </c>
      <c r="B8" s="44">
        <v>-4561</v>
      </c>
      <c r="C8" s="49">
        <v>-3578</v>
      </c>
      <c r="D8" s="46">
        <f t="shared" si="4"/>
        <v>-4069.5</v>
      </c>
      <c r="E8" s="47">
        <v>1</v>
      </c>
      <c r="F8" s="46">
        <f t="shared" si="5"/>
        <v>-4069.5</v>
      </c>
    </row>
    <row r="9" spans="1:6">
      <c r="A9" s="41" t="s">
        <v>59</v>
      </c>
      <c r="B9" s="41" t="s">
        <v>54</v>
      </c>
      <c r="C9" s="41" t="s">
        <v>55</v>
      </c>
      <c r="D9" s="41" t="s">
        <v>36</v>
      </c>
      <c r="E9" s="42" t="s">
        <v>0</v>
      </c>
      <c r="F9" s="41" t="s">
        <v>37</v>
      </c>
    </row>
    <row r="10" spans="1:6">
      <c r="A10" s="43" t="s">
        <v>65</v>
      </c>
      <c r="B10" s="44">
        <v>217400</v>
      </c>
      <c r="C10" s="50">
        <v>0</v>
      </c>
      <c r="D10" s="46">
        <f t="shared" ref="D10:D13" si="8">AVERAGE(B10:C10)</f>
        <v>108700</v>
      </c>
      <c r="E10" s="47">
        <v>1</v>
      </c>
      <c r="F10" s="46">
        <f t="shared" ref="F10:F13" si="9">E10*D10</f>
        <v>108700</v>
      </c>
    </row>
    <row r="11" spans="1:6">
      <c r="A11" s="43" t="s">
        <v>64</v>
      </c>
      <c r="B11" s="44">
        <v>104000</v>
      </c>
      <c r="C11" s="50">
        <v>144000</v>
      </c>
      <c r="D11" s="46">
        <f t="shared" ref="D11" si="10">AVERAGE(B11:C11)</f>
        <v>124000</v>
      </c>
      <c r="E11" s="47">
        <v>0</v>
      </c>
      <c r="F11" s="46">
        <f t="shared" ref="F11" si="11">E11*D11</f>
        <v>0</v>
      </c>
    </row>
    <row r="12" spans="1:6">
      <c r="A12" s="43" t="s">
        <v>51</v>
      </c>
      <c r="B12" s="44">
        <v>3613</v>
      </c>
      <c r="C12" s="50">
        <f>5117+156000</f>
        <v>161117</v>
      </c>
      <c r="D12" s="46">
        <f t="shared" si="8"/>
        <v>82365</v>
      </c>
      <c r="E12" s="47">
        <v>0.5</v>
      </c>
      <c r="F12" s="46">
        <f t="shared" si="9"/>
        <v>41182.5</v>
      </c>
    </row>
    <row r="13" spans="1:6">
      <c r="A13" s="43" t="s">
        <v>38</v>
      </c>
      <c r="B13" s="44">
        <v>0</v>
      </c>
      <c r="C13" s="44">
        <v>0</v>
      </c>
      <c r="D13" s="46">
        <f t="shared" si="8"/>
        <v>0</v>
      </c>
      <c r="E13" s="47">
        <v>1</v>
      </c>
      <c r="F13" s="46">
        <f t="shared" si="9"/>
        <v>0</v>
      </c>
    </row>
    <row r="14" spans="1:6">
      <c r="A14" s="41" t="s">
        <v>58</v>
      </c>
      <c r="B14" s="41" t="s">
        <v>54</v>
      </c>
      <c r="C14" s="41" t="s">
        <v>55</v>
      </c>
      <c r="D14" s="41" t="s">
        <v>36</v>
      </c>
      <c r="E14" s="42" t="s">
        <v>0</v>
      </c>
      <c r="F14" s="41" t="s">
        <v>37</v>
      </c>
    </row>
    <row r="15" spans="1:6">
      <c r="A15" s="43" t="s">
        <v>65</v>
      </c>
      <c r="B15" s="48">
        <v>299120</v>
      </c>
      <c r="C15" s="44">
        <v>298470</v>
      </c>
      <c r="D15" s="46">
        <f>AVERAGE(B15:C15)</f>
        <v>298795</v>
      </c>
      <c r="E15" s="47">
        <v>1</v>
      </c>
      <c r="F15" s="46">
        <f>E15*D15</f>
        <v>298795</v>
      </c>
    </row>
    <row r="16" spans="1:6">
      <c r="A16" s="43" t="s">
        <v>50</v>
      </c>
      <c r="B16" s="48">
        <v>3433</v>
      </c>
      <c r="C16" s="44">
        <v>2500</v>
      </c>
      <c r="D16" s="46">
        <f>AVERAGE(B16:C16)</f>
        <v>2966.5</v>
      </c>
      <c r="E16" s="47">
        <v>0.5</v>
      </c>
      <c r="F16" s="46">
        <f>E16*D16</f>
        <v>1483.25</v>
      </c>
    </row>
    <row r="17" spans="1:6">
      <c r="A17" s="43" t="s">
        <v>38</v>
      </c>
      <c r="B17" s="44">
        <v>0</v>
      </c>
      <c r="C17" s="44">
        <v>0</v>
      </c>
      <c r="D17" s="46">
        <f>AVERAGE(B17:C17)</f>
        <v>0</v>
      </c>
      <c r="E17" s="47">
        <v>1</v>
      </c>
      <c r="F17" s="46">
        <f>E17*D17</f>
        <v>0</v>
      </c>
    </row>
    <row r="18" spans="1:6" ht="11.25" customHeight="1">
      <c r="A18" s="51" t="s">
        <v>39</v>
      </c>
      <c r="B18" s="52"/>
      <c r="C18" s="52"/>
      <c r="D18" s="52"/>
      <c r="E18" s="52"/>
      <c r="F18" s="53">
        <f>+SUM(F3:F17)</f>
        <v>1233966.8</v>
      </c>
    </row>
    <row r="19" spans="1:6" ht="10.5" customHeight="1">
      <c r="A19" s="54" t="s">
        <v>40</v>
      </c>
      <c r="B19" s="55"/>
      <c r="C19" s="55"/>
      <c r="D19" s="55"/>
      <c r="E19" s="55"/>
      <c r="F19" s="53">
        <f>F18/12</f>
        <v>102830.56666666667</v>
      </c>
    </row>
    <row r="20" spans="1:6" ht="10.5" customHeight="1">
      <c r="A20" s="54" t="s">
        <v>41</v>
      </c>
      <c r="B20" s="55"/>
      <c r="C20" s="55"/>
      <c r="D20" s="55"/>
      <c r="E20" s="55"/>
      <c r="F20" s="46">
        <f>RTR!N4</f>
        <v>12600</v>
      </c>
    </row>
    <row r="21" spans="1:6" ht="10.5" customHeight="1">
      <c r="A21" s="54" t="s">
        <v>60</v>
      </c>
      <c r="B21" s="56"/>
      <c r="C21" s="56"/>
      <c r="D21" s="56"/>
      <c r="E21" s="56"/>
      <c r="F21" s="57">
        <v>0.8</v>
      </c>
    </row>
    <row r="22" spans="1:6" ht="10.5" customHeight="1">
      <c r="A22" s="54" t="s">
        <v>42</v>
      </c>
      <c r="B22" s="55"/>
      <c r="C22" s="55"/>
      <c r="D22" s="55"/>
      <c r="E22" s="55"/>
      <c r="F22" s="58">
        <f>(F19*F21)-F20</f>
        <v>69664.453333333338</v>
      </c>
    </row>
    <row r="23" spans="1:6" ht="10.5" customHeight="1">
      <c r="A23" s="54" t="s">
        <v>43</v>
      </c>
      <c r="B23" s="55"/>
      <c r="C23" s="55"/>
      <c r="D23" s="55"/>
      <c r="E23" s="55"/>
      <c r="F23" s="54">
        <v>120</v>
      </c>
    </row>
    <row r="24" spans="1:6" ht="10.5" customHeight="1">
      <c r="A24" s="54" t="s">
        <v>44</v>
      </c>
      <c r="B24" s="55"/>
      <c r="C24" s="55"/>
      <c r="D24" s="55"/>
      <c r="E24" s="55"/>
      <c r="F24" s="57">
        <v>0.105</v>
      </c>
    </row>
    <row r="25" spans="1:6" ht="10.5" customHeight="1">
      <c r="A25" s="54" t="s">
        <v>45</v>
      </c>
      <c r="B25" s="55"/>
      <c r="C25" s="55"/>
      <c r="D25" s="55"/>
      <c r="E25" s="55"/>
      <c r="F25" s="59">
        <f>PMT(F24/12,F23,-100000)</f>
        <v>1349.3499677554628</v>
      </c>
    </row>
    <row r="26" spans="1:6" ht="10.5" customHeight="1">
      <c r="A26" s="54" t="s">
        <v>46</v>
      </c>
      <c r="B26" s="55"/>
      <c r="C26" s="55"/>
      <c r="D26" s="55"/>
      <c r="E26" s="55"/>
      <c r="F26" s="60">
        <f>F22/F25</f>
        <v>51.628158000562792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Q40"/>
  <sheetViews>
    <sheetView topLeftCell="E1" zoomScale="136" zoomScaleNormal="136" workbookViewId="0">
      <selection activeCell="N5" sqref="N5"/>
    </sheetView>
  </sheetViews>
  <sheetFormatPr defaultColWidth="22.140625" defaultRowHeight="21.75" customHeight="1"/>
  <cols>
    <col min="1" max="1" width="5.42578125" style="20" customWidth="1"/>
    <col min="2" max="2" width="10.85546875" style="20" customWidth="1"/>
    <col min="3" max="3" width="12.7109375" style="20" customWidth="1"/>
    <col min="4" max="4" width="11.85546875" style="20" bestFit="1" customWidth="1"/>
    <col min="5" max="5" width="13.140625" style="20" bestFit="1" customWidth="1"/>
    <col min="6" max="6" width="11.85546875" style="20" bestFit="1" customWidth="1"/>
    <col min="7" max="7" width="9.7109375" style="20" customWidth="1"/>
    <col min="8" max="8" width="11.42578125" style="21" customWidth="1"/>
    <col min="9" max="9" width="14.140625" style="21" customWidth="1"/>
    <col min="10" max="10" width="9" style="20" customWidth="1"/>
    <col min="11" max="11" width="7.7109375" style="20" customWidth="1"/>
    <col min="12" max="12" width="8.42578125" style="20" customWidth="1"/>
    <col min="13" max="13" width="10.140625" style="20" customWidth="1"/>
    <col min="14" max="14" width="13.140625" style="20" customWidth="1"/>
    <col min="15" max="251" width="22.140625" style="20"/>
    <col min="252" max="16384" width="22.140625" style="24"/>
  </cols>
  <sheetData>
    <row r="1" spans="1:251" ht="12" customHeight="1">
      <c r="A1" s="25" t="s">
        <v>1</v>
      </c>
      <c r="B1" s="25" t="s">
        <v>2</v>
      </c>
      <c r="C1" s="25" t="s">
        <v>3</v>
      </c>
      <c r="D1" s="61" t="s">
        <v>4</v>
      </c>
      <c r="E1" s="63" t="s">
        <v>5</v>
      </c>
      <c r="F1" s="63" t="s">
        <v>6</v>
      </c>
      <c r="G1" s="63" t="s">
        <v>7</v>
      </c>
      <c r="H1" s="64" t="s">
        <v>8</v>
      </c>
      <c r="I1" s="64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49</v>
      </c>
    </row>
    <row r="2" spans="1:251" ht="12" customHeight="1">
      <c r="A2" s="32">
        <v>1</v>
      </c>
      <c r="B2" s="33"/>
      <c r="C2" s="32"/>
      <c r="D2" s="62"/>
      <c r="E2" s="34"/>
      <c r="F2" s="34"/>
      <c r="G2" s="34"/>
      <c r="H2" s="35"/>
      <c r="I2" s="35"/>
      <c r="J2" s="33"/>
      <c r="K2" s="33"/>
      <c r="L2" s="33"/>
      <c r="M2" s="33">
        <v>12600</v>
      </c>
      <c r="N2" s="33" t="s">
        <v>47</v>
      </c>
      <c r="IQ2" s="24"/>
    </row>
    <row r="3" spans="1:251" ht="9" customHeight="1">
      <c r="A3" s="32">
        <v>2</v>
      </c>
      <c r="B3" s="33"/>
      <c r="C3" s="32"/>
      <c r="D3" s="62"/>
      <c r="E3" s="36"/>
      <c r="F3" s="34"/>
      <c r="G3" s="34"/>
      <c r="H3" s="35"/>
      <c r="I3" s="35"/>
      <c r="J3" s="33"/>
      <c r="K3" s="33"/>
      <c r="L3" s="33"/>
      <c r="M3" s="33"/>
      <c r="N3" s="33" t="s">
        <v>48</v>
      </c>
      <c r="IQ3" s="24"/>
    </row>
    <row r="4" spans="1:251" ht="12" customHeight="1">
      <c r="A4" s="26">
        <v>3</v>
      </c>
      <c r="B4" s="27"/>
      <c r="C4" s="26"/>
      <c r="D4" s="28"/>
      <c r="E4" s="28"/>
      <c r="F4" s="28"/>
      <c r="G4" s="28"/>
      <c r="H4" s="29"/>
      <c r="I4" s="29"/>
      <c r="J4" s="30"/>
      <c r="K4" s="30"/>
      <c r="L4" s="30"/>
      <c r="M4" s="31"/>
      <c r="N4" s="28">
        <v>12600</v>
      </c>
    </row>
    <row r="5" spans="1:251" ht="12" customHeight="1"/>
    <row r="6" spans="1:251" ht="12" customHeight="1"/>
    <row r="7" spans="1:251" ht="12" customHeight="1"/>
    <row r="8" spans="1:251" ht="12" customHeight="1">
      <c r="H8" s="22"/>
    </row>
    <row r="9" spans="1:251" ht="12" customHeight="1"/>
    <row r="10" spans="1:251" ht="12" customHeight="1"/>
    <row r="11" spans="1:251" ht="12" customHeight="1"/>
    <row r="12" spans="1:251" ht="12" customHeight="1"/>
    <row r="13" spans="1:251" ht="12" customHeight="1"/>
    <row r="14" spans="1:251" ht="12" customHeight="1"/>
    <row r="15" spans="1:251" ht="12" customHeight="1"/>
    <row r="16" spans="1:251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3" t="s">
        <v>14</v>
      </c>
      <c r="B1" s="23"/>
      <c r="C1" s="2"/>
    </row>
    <row r="2" spans="1:6" ht="14.25" customHeight="1">
      <c r="A2" s="23" t="s">
        <v>15</v>
      </c>
      <c r="B2" s="23"/>
      <c r="C2" s="2"/>
    </row>
    <row r="5" spans="1:6" ht="30">
      <c r="A5" s="3" t="s">
        <v>1</v>
      </c>
      <c r="B5" s="4" t="s">
        <v>16</v>
      </c>
      <c r="C5" s="4" t="s">
        <v>17</v>
      </c>
      <c r="D5" s="5" t="s">
        <v>18</v>
      </c>
      <c r="E5" s="1" t="s">
        <v>19</v>
      </c>
      <c r="F5" s="1" t="s">
        <v>20</v>
      </c>
    </row>
    <row r="6" spans="1:6" ht="42.75">
      <c r="A6" s="6">
        <v>1</v>
      </c>
      <c r="B6" s="7" t="s">
        <v>21</v>
      </c>
      <c r="C6" s="8" t="s">
        <v>22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23</v>
      </c>
      <c r="C7" s="8" t="s">
        <v>24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25</v>
      </c>
      <c r="C8" s="8" t="s">
        <v>26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27</v>
      </c>
      <c r="C9" s="12" t="s">
        <v>28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29</v>
      </c>
      <c r="C10" s="8" t="s">
        <v>30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31</v>
      </c>
      <c r="C11" s="14" t="s">
        <v>32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33</v>
      </c>
      <c r="C12" s="15" t="s">
        <v>34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2020-07-20T07:01:27Z</dcterms:modified>
</cp:coreProperties>
</file>