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D6" i="1"/>
  <c r="F6" s="1"/>
  <c r="I5" i="2"/>
  <c r="F15" i="1" s="1"/>
  <c r="D9"/>
  <c r="F9" s="1"/>
  <c r="D10"/>
  <c r="F10" s="1"/>
  <c r="D11"/>
  <c r="F11" s="1"/>
  <c r="D12"/>
  <c r="F12" s="1"/>
  <c r="D3"/>
  <c r="F3" s="1"/>
  <c r="D4"/>
  <c r="F4" s="1"/>
  <c r="D5"/>
  <c r="D7"/>
  <c r="F7" s="1"/>
  <c r="F20"/>
  <c r="F6" i="5"/>
  <c r="F7"/>
  <c r="F13" s="1"/>
  <c r="F8"/>
  <c r="F9"/>
  <c r="F10"/>
  <c r="F11"/>
  <c r="F12"/>
  <c r="E13"/>
  <c r="F5" i="1" l="1"/>
  <c r="F13" s="1"/>
  <c r="F14" l="1"/>
  <c r="F17" s="1"/>
  <c r="F21" l="1"/>
</calcChain>
</file>

<file path=xl/sharedStrings.xml><?xml version="1.0" encoding="utf-8"?>
<sst xmlns="http://schemas.openxmlformats.org/spreadsheetml/2006/main" count="80" uniqueCount="69">
  <si>
    <t xml:space="preserve">FINANCIAL YEAR </t>
  </si>
  <si>
    <t xml:space="preserve">Application No.   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</si>
  <si>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</si>
  <si>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</si>
  <si>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</si>
  <si>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</si>
  <si>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</si>
  <si>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</si>
  <si>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</si>
  <si>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</si>
  <si>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EMI Amt</t>
  </si>
  <si>
    <t>Property Address</t>
  </si>
  <si>
    <t>No. Of Bounces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</si>
  <si>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</si>
  <si>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</si>
  <si>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</si>
  <si>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</si>
  <si>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</si>
  <si>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</si>
  <si>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</si>
  <si>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</si>
  <si>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</si>
  <si>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</si>
  <si>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</si>
  <si>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</si>
  <si>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</si>
  <si>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</si>
  <si>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</si>
  <si>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</si>
  <si>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</si>
  <si>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</si>
  <si>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</si>
  <si>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</si>
  <si>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</si>
  <si>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</si>
  <si>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</si>
  <si>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</si>
  <si>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</si>
  <si>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</si>
  <si>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</si>
  <si>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</si>
  <si>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</si>
  <si>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</si>
  <si>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</si>
  <si>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</si>
  <si>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</si>
  <si>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</si>
  <si>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</si>
  <si>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Net Profit </t>
  </si>
  <si>
    <t xml:space="preserve">Depreciation </t>
  </si>
  <si>
    <t>EMI Considered</t>
  </si>
  <si>
    <t>Income From Other Sources</t>
  </si>
  <si>
    <t>2017-2018</t>
  </si>
  <si>
    <t>2016-2017</t>
  </si>
  <si>
    <t>DOD</t>
  </si>
  <si>
    <t xml:space="preserve">Bank intrest </t>
  </si>
  <si>
    <t xml:space="preserve">Income From other sources         </t>
  </si>
  <si>
    <t>N</t>
  </si>
  <si>
    <t>Income From house property</t>
  </si>
  <si>
    <t>INDUSTRIAL CHEMICALS &amp; COATINGS</t>
  </si>
  <si>
    <t>INDERPAL SINGH</t>
  </si>
  <si>
    <t>MANDEEP KAUR</t>
  </si>
  <si>
    <t>Income from Business</t>
  </si>
  <si>
    <t>n</t>
  </si>
  <si>
    <t>LBLUD0000498244</t>
  </si>
  <si>
    <t>INDER</t>
  </si>
  <si>
    <t>ICICI</t>
  </si>
  <si>
    <t>HOME</t>
  </si>
  <si>
    <t>LBLUD00004953003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</si>
</sst>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0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1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9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vertical="top"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165" fontId="8" fillId="2" borderId="1" xfId="1" applyNumberFormat="1" applyFont="1" applyFill="1" applyBorder="1" applyAlignment="1" applyProtection="1">
      <alignment horizontal="center" vertical="top"/>
    </xf>
    <xf numFmtId="167" fontId="8" fillId="4" borderId="1" xfId="1" applyNumberFormat="1" applyFont="1" applyFill="1" applyBorder="1" applyAlignment="1" applyProtection="1">
      <alignment horizontal="center" vertical="top"/>
    </xf>
    <xf numFmtId="165" fontId="8" fillId="0" borderId="1" xfId="1" applyNumberFormat="1" applyFont="1" applyFill="1" applyBorder="1" applyAlignment="1" applyProtection="1">
      <alignment vertical="top" wrapText="1"/>
    </xf>
    <xf numFmtId="165" fontId="8" fillId="0" borderId="1" xfId="1" applyNumberFormat="1" applyFont="1" applyFill="1" applyBorder="1" applyAlignment="1" applyProtection="1">
      <alignment horizontal="left" vertical="top" wrapText="1"/>
    </xf>
    <xf numFmtId="10" fontId="8" fillId="0" borderId="1" xfId="1" applyNumberFormat="1" applyFont="1" applyFill="1" applyBorder="1" applyAlignment="1" applyProtection="1">
      <alignment horizontal="center" vertical="top"/>
    </xf>
    <xf numFmtId="165" fontId="8" fillId="4" borderId="1" xfId="1" applyNumberFormat="1" applyFont="1" applyFill="1" applyBorder="1" applyAlignment="1" applyProtection="1">
      <alignment horizontal="center" vertical="top"/>
    </xf>
    <xf numFmtId="2" fontId="8" fillId="4" borderId="1" xfId="4" applyNumberFormat="1" applyFont="1" applyFill="1" applyBorder="1" applyAlignment="1" applyProtection="1">
      <alignment horizontal="center" vertical="top"/>
    </xf>
    <xf numFmtId="164" fontId="8" fillId="4" borderId="1" xfId="4" applyNumberFormat="1" applyFont="1" applyFill="1" applyBorder="1" applyAlignment="1" applyProtection="1">
      <alignment horizontal="center" vertical="top"/>
    </xf>
    <xf numFmtId="0" fontId="8" fillId="0" borderId="0" xfId="0" applyFont="1" applyBorder="1" applyAlignment="1">
      <alignment horizontal="center"/>
    </xf>
    <xf numFmtId="0" fontId="9" fillId="3" borderId="6" xfId="0" applyFont="1" applyFill="1" applyBorder="1" applyAlignment="1">
      <alignment horizontal="center" vertical="center" wrapText="1"/>
    </xf>
    <xf numFmtId="1" fontId="8" fillId="2" borderId="7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left" vertical="center" wrapText="1"/>
    </xf>
    <xf numFmtId="165" fontId="8" fillId="3" borderId="1" xfId="1" applyNumberFormat="1" applyFont="1" applyFill="1" applyBorder="1" applyAlignment="1" applyProtection="1">
      <alignment horizontal="center" vertical="center" wrapText="1"/>
    </xf>
    <xf numFmtId="165" fontId="8" fillId="0" borderId="1" xfId="1" applyNumberFormat="1" applyFont="1" applyFill="1" applyBorder="1" applyAlignment="1" applyProtection="1">
      <alignment horizontal="center" vertical="top"/>
    </xf>
    <xf numFmtId="165" fontId="8" fillId="4" borderId="6" xfId="1" applyNumberFormat="1" applyFont="1" applyFill="1" applyBorder="1" applyAlignment="1" applyProtection="1">
      <alignment horizontal="left" vertical="center" wrapText="1"/>
    </xf>
    <xf numFmtId="165" fontId="8" fillId="4" borderId="6" xfId="1" applyNumberFormat="1" applyFont="1" applyFill="1" applyBorder="1" applyAlignment="1" applyProtection="1">
      <alignment horizontal="center" vertical="center" wrapText="1"/>
    </xf>
    <xf numFmtId="9" fontId="8" fillId="4" borderId="6" xfId="1" applyNumberFormat="1" applyFont="1" applyFill="1" applyBorder="1" applyAlignment="1" applyProtection="1">
      <alignment horizontal="center" vertical="center" wrapText="1"/>
    </xf>
    <xf numFmtId="165" fontId="8" fillId="2" borderId="5" xfId="1" applyNumberFormat="1" applyFont="1" applyFill="1" applyBorder="1" applyAlignment="1" applyProtection="1">
      <alignment horizontal="left" vertical="center" wrapText="1"/>
    </xf>
    <xf numFmtId="166" fontId="8" fillId="2" borderId="5" xfId="1" applyNumberFormat="1" applyFont="1" applyFill="1" applyBorder="1" applyAlignment="1" applyProtection="1">
      <alignment horizontal="center" vertical="center"/>
    </xf>
    <xf numFmtId="166" fontId="8" fillId="0" borderId="5" xfId="1" applyNumberFormat="1" applyFont="1" applyFill="1" applyBorder="1" applyAlignment="1" applyProtection="1">
      <alignment horizontal="center" vertical="center"/>
    </xf>
    <xf numFmtId="165" fontId="8" fillId="2" borderId="5" xfId="1" applyNumberFormat="1" applyFont="1" applyFill="1" applyBorder="1" applyAlignment="1" applyProtection="1">
      <alignment horizontal="center" vertical="top"/>
    </xf>
    <xf numFmtId="9" fontId="8" fillId="2" borderId="5" xfId="1" applyNumberFormat="1" applyFont="1" applyFill="1" applyBorder="1" applyAlignment="1" applyProtection="1">
      <alignment horizontal="center" vertical="top"/>
    </xf>
    <xf numFmtId="0" fontId="8" fillId="2" borderId="5" xfId="3" applyFont="1" applyFill="1" applyBorder="1" applyAlignment="1">
      <alignment horizontal="center" vertical="center" wrapText="1"/>
    </xf>
    <xf numFmtId="165" fontId="8" fillId="4" borderId="8" xfId="1" applyNumberFormat="1" applyFont="1" applyFill="1" applyBorder="1" applyAlignment="1" applyProtection="1">
      <alignment horizontal="left" vertical="center" wrapText="1"/>
    </xf>
    <xf numFmtId="165" fontId="8" fillId="4" borderId="8" xfId="1" applyNumberFormat="1" applyFont="1" applyFill="1" applyBorder="1" applyAlignment="1" applyProtection="1">
      <alignment horizontal="center" vertical="center" wrapText="1"/>
    </xf>
    <xf numFmtId="9" fontId="8" fillId="4" borderId="8" xfId="1" applyNumberFormat="1" applyFont="1" applyFill="1" applyBorder="1" applyAlignment="1" applyProtection="1">
      <alignment horizontal="center" vertical="center" wrapText="1"/>
    </xf>
    <xf numFmtId="164" fontId="8" fillId="4" borderId="7" xfId="1" applyFont="1" applyFill="1" applyBorder="1" applyAlignment="1" applyProtection="1">
      <alignment vertical="top" wrapText="1"/>
    </xf>
    <xf numFmtId="167" fontId="8" fillId="4" borderId="7" xfId="1" applyNumberFormat="1" applyFont="1" applyFill="1" applyBorder="1" applyAlignment="1" applyProtection="1">
      <alignment horizontal="center" vertical="top"/>
    </xf>
    <xf numFmtId="165" fontId="8" fillId="3" borderId="1" xfId="1" applyNumberFormat="1" applyFont="1" applyFill="1" applyBorder="1" applyAlignment="1" applyProtection="1">
      <alignment horizontal="center" vertical="center" wrapText="1"/>
    </xf>
    <xf numFmtId="165" fontId="8" fillId="3" borderId="1" xfId="1" applyNumberFormat="1" applyFont="1" applyFill="1" applyBorder="1" applyAlignment="1" applyProtection="1">
      <alignment horizontal="center" vertical="center" wrapText="1"/>
    </xf>
    <xf numFmtId="0" fontId="8" fillId="4" borderId="9" xfId="0" applyNumberFormat="1" applyFont="1" applyFill="1" applyBorder="1"/>
    <xf numFmtId="0" fontId="8" fillId="4" borderId="10" xfId="0" applyNumberFormat="1" applyFont="1" applyFill="1" applyBorder="1"/>
    <xf numFmtId="0" fontId="8" fillId="4" borderId="11" xfId="0" applyNumberFormat="1" applyFont="1" applyFill="1" applyBorder="1"/>
    <xf numFmtId="0" fontId="8" fillId="0" borderId="2" xfId="0" applyNumberFormat="1" applyFont="1" applyFill="1" applyBorder="1"/>
    <xf numFmtId="0" fontId="8" fillId="0" borderId="3" xfId="0" applyNumberFormat="1" applyFont="1" applyFill="1" applyBorder="1"/>
    <xf numFmtId="0" fontId="8" fillId="0" borderId="4" xfId="0" applyNumberFormat="1" applyFont="1" applyFill="1" applyBorder="1"/>
    <xf numFmtId="165" fontId="8" fillId="0" borderId="2" xfId="1" applyNumberFormat="1" applyFont="1" applyFill="1" applyBorder="1" applyAlignment="1" applyProtection="1">
      <alignment horizontal="center" vertical="center"/>
    </xf>
    <xf numFmtId="165" fontId="8" fillId="0" borderId="3" xfId="1" applyNumberFormat="1" applyFont="1" applyFill="1" applyBorder="1" applyAlignment="1" applyProtection="1">
      <alignment horizontal="center" vertical="center"/>
    </xf>
    <xf numFmtId="165" fontId="8" fillId="0" borderId="4" xfId="1" applyNumberFormat="1" applyFont="1" applyFill="1" applyBorder="1" applyAlignment="1" applyProtection="1">
      <alignment horizontal="center" vertical="center"/>
    </xf>
    <xf numFmtId="168" fontId="8" fillId="3" borderId="1" xfId="1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/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22"/>
  <sheetViews>
    <sheetView topLeftCell="A3" zoomScale="130" zoomScaleNormal="130" workbookViewId="0">
      <selection activeCell="F18" sqref="F18"/>
    </sheetView>
  </sheetViews>
  <sheetFormatPr defaultColWidth="31.28515625" defaultRowHeight="12"/>
  <cols>
    <col min="1" max="1" width="33.7109375" style="20" customWidth="1"/>
    <col min="2" max="2" width="12.42578125" style="20" customWidth="1"/>
    <col min="3" max="3" width="11.140625" style="20" customWidth="1"/>
    <col min="4" max="4" width="13.42578125" style="20" customWidth="1"/>
    <col min="5" max="5" width="13.85546875" style="20" customWidth="1"/>
    <col min="6" max="6" width="17.85546875" style="20" customWidth="1"/>
    <col min="7" max="7" width="12.28515625" style="20" customWidth="1"/>
    <col min="8" max="8" width="14.7109375" style="20" customWidth="1"/>
    <col min="9" max="9" width="11.85546875" style="20" customWidth="1"/>
    <col min="10" max="10" width="14.5703125" style="20" customWidth="1"/>
    <col min="11" max="12" width="13.140625" style="20" customWidth="1"/>
    <col min="13" max="13" width="13.7109375" style="20" customWidth="1"/>
    <col min="14" max="14" width="14.140625" style="20" customWidth="1"/>
    <col min="15" max="15" width="11.85546875" style="20" customWidth="1"/>
    <col min="16" max="16" width="12" style="20" customWidth="1"/>
    <col min="17" max="17" width="11" style="20" customWidth="1"/>
    <col min="18" max="18" width="11.5703125" style="20" customWidth="1"/>
    <col min="19" max="19" width="12" style="20" customWidth="1"/>
    <col min="20" max="237" width="31.28515625" style="20"/>
    <col min="238" max="245" width="31.28515625" style="21"/>
    <col min="246" max="247" width="31.28515625" style="22"/>
    <col min="248" max="16384" width="31.28515625" style="23"/>
  </cols>
  <sheetData>
    <row r="1" spans="1:7" ht="26.85" customHeight="1">
      <c r="A1" s="55" t="s">
        <v>59</v>
      </c>
      <c r="B1" s="56" t="s">
        <v>0</v>
      </c>
      <c r="C1" s="56"/>
      <c r="D1" s="39" t="s">
        <v>1</v>
      </c>
      <c r="E1" s="39">
        <v>7720208401</v>
      </c>
      <c r="F1" s="39" t="s">
        <v>54</v>
      </c>
    </row>
    <row r="2" spans="1:7">
      <c r="A2" s="41" t="s">
        <v>60</v>
      </c>
      <c r="B2" s="42" t="s">
        <v>52</v>
      </c>
      <c r="C2" s="42" t="s">
        <v>53</v>
      </c>
      <c r="D2" s="42" t="s">
        <v>35</v>
      </c>
      <c r="E2" s="43" t="s">
        <v>2</v>
      </c>
      <c r="F2" s="42" t="s">
        <v>36</v>
      </c>
    </row>
    <row r="3" spans="1:7">
      <c r="A3" s="44" t="s">
        <v>48</v>
      </c>
      <c r="B3" s="45">
        <v>1025232.26</v>
      </c>
      <c r="C3" s="46">
        <v>780871.25</v>
      </c>
      <c r="D3" s="47">
        <f t="shared" ref="D3:D7" si="0">AVERAGE(B3:C3)</f>
        <v>903051.755</v>
      </c>
      <c r="E3" s="48">
        <v>1</v>
      </c>
      <c r="F3" s="47">
        <f t="shared" ref="F3:F7" si="1">E3*D3</f>
        <v>903051.755</v>
      </c>
    </row>
    <row r="4" spans="1:7">
      <c r="A4" s="44" t="s">
        <v>49</v>
      </c>
      <c r="B4" s="45">
        <v>146333</v>
      </c>
      <c r="C4" s="46">
        <v>157889</v>
      </c>
      <c r="D4" s="47">
        <f t="shared" si="0"/>
        <v>152111</v>
      </c>
      <c r="E4" s="48">
        <v>1</v>
      </c>
      <c r="F4" s="47">
        <f t="shared" si="1"/>
        <v>152111</v>
      </c>
    </row>
    <row r="5" spans="1:7">
      <c r="A5" s="44" t="s">
        <v>55</v>
      </c>
      <c r="B5" s="45">
        <v>896.53</v>
      </c>
      <c r="C5" s="46">
        <v>81890</v>
      </c>
      <c r="D5" s="47">
        <f t="shared" si="0"/>
        <v>41393.264999999999</v>
      </c>
      <c r="E5" s="48">
        <v>1</v>
      </c>
      <c r="F5" s="47">
        <f t="shared" si="1"/>
        <v>41393.264999999999</v>
      </c>
      <c r="G5" s="45"/>
    </row>
    <row r="6" spans="1:7">
      <c r="A6" s="44" t="s">
        <v>56</v>
      </c>
      <c r="B6" s="49">
        <v>0</v>
      </c>
      <c r="C6" s="45">
        <v>4794</v>
      </c>
      <c r="D6" s="47">
        <f t="shared" ref="D6" si="2">AVERAGE(B6:C6)</f>
        <v>2397</v>
      </c>
      <c r="E6" s="48">
        <v>0.5</v>
      </c>
      <c r="F6" s="47">
        <f t="shared" ref="F6" si="3">E6*D6</f>
        <v>1198.5</v>
      </c>
      <c r="G6" s="45"/>
    </row>
    <row r="7" spans="1:7">
      <c r="A7" s="44" t="s">
        <v>37</v>
      </c>
      <c r="B7" s="45">
        <v>-104140</v>
      </c>
      <c r="C7" s="45">
        <v>-64432</v>
      </c>
      <c r="D7" s="47">
        <f t="shared" si="0"/>
        <v>-84286</v>
      </c>
      <c r="E7" s="48">
        <v>1</v>
      </c>
      <c r="F7" s="47">
        <f t="shared" si="1"/>
        <v>-84286</v>
      </c>
    </row>
    <row r="8" spans="1:7">
      <c r="A8" s="50" t="s">
        <v>61</v>
      </c>
      <c r="B8" s="51" t="s">
        <v>52</v>
      </c>
      <c r="C8" s="51" t="s">
        <v>53</v>
      </c>
      <c r="D8" s="51" t="s">
        <v>35</v>
      </c>
      <c r="E8" s="52" t="s">
        <v>2</v>
      </c>
      <c r="F8" s="51" t="s">
        <v>36</v>
      </c>
    </row>
    <row r="9" spans="1:7">
      <c r="A9" s="44" t="s">
        <v>62</v>
      </c>
      <c r="B9" s="45">
        <v>339000</v>
      </c>
      <c r="C9" s="46">
        <v>310050</v>
      </c>
      <c r="D9" s="47">
        <f t="shared" ref="D9:D12" si="4">AVERAGE(B9:C9)</f>
        <v>324525</v>
      </c>
      <c r="E9" s="48">
        <v>1</v>
      </c>
      <c r="F9" s="47">
        <f t="shared" ref="F9:F12" si="5">E9*D9</f>
        <v>324525</v>
      </c>
    </row>
    <row r="10" spans="1:7">
      <c r="A10" s="44" t="s">
        <v>58</v>
      </c>
      <c r="B10" s="45">
        <v>0</v>
      </c>
      <c r="C10" s="46">
        <v>0</v>
      </c>
      <c r="D10" s="47">
        <f t="shared" si="4"/>
        <v>0</v>
      </c>
      <c r="E10" s="48">
        <v>0</v>
      </c>
      <c r="F10" s="47">
        <f t="shared" si="5"/>
        <v>0</v>
      </c>
    </row>
    <row r="11" spans="1:7">
      <c r="A11" s="44" t="s">
        <v>51</v>
      </c>
      <c r="B11" s="45">
        <v>2444</v>
      </c>
      <c r="C11" s="46">
        <v>1669</v>
      </c>
      <c r="D11" s="47">
        <f t="shared" si="4"/>
        <v>2056.5</v>
      </c>
      <c r="E11" s="48">
        <v>0.5</v>
      </c>
      <c r="F11" s="47">
        <f t="shared" si="5"/>
        <v>1028.25</v>
      </c>
    </row>
    <row r="12" spans="1:7">
      <c r="A12" s="44" t="s">
        <v>37</v>
      </c>
      <c r="B12" s="45">
        <v>-2009</v>
      </c>
      <c r="C12" s="45">
        <v>-1115</v>
      </c>
      <c r="D12" s="47">
        <f t="shared" si="4"/>
        <v>-1562</v>
      </c>
      <c r="E12" s="48">
        <v>1</v>
      </c>
      <c r="F12" s="47">
        <f t="shared" si="5"/>
        <v>-1562</v>
      </c>
    </row>
    <row r="13" spans="1:7" ht="15.4" customHeight="1">
      <c r="A13" s="53" t="s">
        <v>38</v>
      </c>
      <c r="B13" s="57"/>
      <c r="C13" s="58"/>
      <c r="D13" s="58"/>
      <c r="E13" s="59"/>
      <c r="F13" s="54">
        <f>+SUM(F3:F12)</f>
        <v>1337459.7699999998</v>
      </c>
    </row>
    <row r="14" spans="1:7" ht="14.25" customHeight="1">
      <c r="A14" s="26" t="s">
        <v>39</v>
      </c>
      <c r="B14" s="60"/>
      <c r="C14" s="61"/>
      <c r="D14" s="61"/>
      <c r="E14" s="62"/>
      <c r="F14" s="25">
        <f>F13/12</f>
        <v>111454.98083333332</v>
      </c>
    </row>
    <row r="15" spans="1:7">
      <c r="A15" s="26" t="s">
        <v>40</v>
      </c>
      <c r="B15" s="60"/>
      <c r="C15" s="61"/>
      <c r="D15" s="61"/>
      <c r="E15" s="62"/>
      <c r="F15" s="24">
        <f>RTR!I5</f>
        <v>0</v>
      </c>
    </row>
    <row r="16" spans="1:7" ht="16.350000000000001" customHeight="1">
      <c r="A16" s="27" t="s">
        <v>41</v>
      </c>
      <c r="B16" s="63"/>
      <c r="C16" s="64"/>
      <c r="D16" s="64"/>
      <c r="E16" s="65"/>
      <c r="F16" s="28">
        <v>1</v>
      </c>
    </row>
    <row r="17" spans="1:6" ht="16.350000000000001" customHeight="1">
      <c r="A17" s="26" t="s">
        <v>42</v>
      </c>
      <c r="B17" s="67"/>
      <c r="C17" s="67"/>
      <c r="D17" s="67"/>
      <c r="E17" s="67"/>
      <c r="F17" s="29">
        <f>(F14*F16)-F15</f>
        <v>111454.98083333332</v>
      </c>
    </row>
    <row r="18" spans="1:6" ht="14.25" customHeight="1">
      <c r="A18" s="26" t="s">
        <v>43</v>
      </c>
      <c r="B18" s="67"/>
      <c r="C18" s="67"/>
      <c r="D18" s="67"/>
      <c r="E18" s="67"/>
      <c r="F18" s="40">
        <v>180</v>
      </c>
    </row>
    <row r="19" spans="1:6" ht="15" customHeight="1">
      <c r="A19" s="26" t="s">
        <v>44</v>
      </c>
      <c r="B19" s="67"/>
      <c r="C19" s="67"/>
      <c r="D19" s="67"/>
      <c r="E19" s="67"/>
      <c r="F19" s="28">
        <v>0.105</v>
      </c>
    </row>
    <row r="20" spans="1:6">
      <c r="A20" s="26" t="s">
        <v>45</v>
      </c>
      <c r="B20" s="67"/>
      <c r="C20" s="67"/>
      <c r="D20" s="67"/>
      <c r="E20" s="67"/>
      <c r="F20" s="30">
        <f>PMT(F19/12,F18,-100000)</f>
        <v>1105.3989236971659</v>
      </c>
    </row>
    <row r="21" spans="1:6">
      <c r="A21" s="26" t="s">
        <v>46</v>
      </c>
      <c r="B21" s="67"/>
      <c r="C21" s="67"/>
      <c r="D21" s="67"/>
      <c r="E21" s="67"/>
      <c r="F21" s="31">
        <f>F17/F20</f>
        <v>100.82783549359365</v>
      </c>
    </row>
    <row r="22" spans="1:6" ht="15.4" customHeight="1">
      <c r="A22" s="66" t="s">
        <v>47</v>
      </c>
      <c r="B22" s="66"/>
      <c r="C22" s="66"/>
      <c r="D22" s="66"/>
      <c r="E22" s="66"/>
      <c r="F22" s="66"/>
    </row>
  </sheetData>
  <sheetProtection selectLockedCells="1" selectUnlockedCells="1"/>
  <mergeCells count="11">
    <mergeCell ref="A22:F22"/>
    <mergeCell ref="B17:E17"/>
    <mergeCell ref="B18:E18"/>
    <mergeCell ref="B19:E19"/>
    <mergeCell ref="B20:E20"/>
    <mergeCell ref="B21:E21"/>
    <mergeCell ref="B1:C1"/>
    <mergeCell ref="B13:E13"/>
    <mergeCell ref="B14:E14"/>
    <mergeCell ref="B15:E15"/>
    <mergeCell ref="B16:E16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N5"/>
  <sheetViews>
    <sheetView tabSelected="1" zoomScale="136" zoomScaleNormal="136" workbookViewId="0">
      <selection activeCell="I3" sqref="I3"/>
    </sheetView>
  </sheetViews>
  <sheetFormatPr defaultColWidth="22.140625" defaultRowHeight="12"/>
  <cols>
    <col min="1" max="1" width="5.42578125" style="32" customWidth="1"/>
    <col min="2" max="2" width="22.140625" style="32"/>
    <col min="3" max="3" width="12.28515625" style="32" customWidth="1"/>
    <col min="4" max="4" width="11.85546875" style="32" bestFit="1" customWidth="1"/>
    <col min="5" max="5" width="7.42578125" style="32" customWidth="1"/>
    <col min="6" max="6" width="13.140625" style="32" bestFit="1" customWidth="1"/>
    <col min="7" max="7" width="9" style="32" customWidth="1"/>
    <col min="8" max="8" width="10.140625" style="32" customWidth="1"/>
    <col min="9" max="9" width="13.140625" style="32" customWidth="1"/>
    <col min="10" max="10" width="24.85546875" style="32" customWidth="1"/>
    <col min="11" max="11" width="10.140625" style="32" customWidth="1"/>
    <col min="12" max="248" width="22.140625" style="32"/>
    <col min="249" max="16384" width="22.140625" style="23"/>
  </cols>
  <sheetData>
    <row r="1" spans="1:11" ht="24">
      <c r="A1" s="33" t="s">
        <v>3</v>
      </c>
      <c r="B1" s="33" t="s">
        <v>4</v>
      </c>
      <c r="C1" s="33" t="s">
        <v>5</v>
      </c>
      <c r="D1" s="33" t="s">
        <v>6</v>
      </c>
      <c r="E1" s="33" t="s">
        <v>7</v>
      </c>
      <c r="F1" s="33" t="s">
        <v>8</v>
      </c>
      <c r="G1" s="33" t="s">
        <v>9</v>
      </c>
      <c r="H1" s="33" t="s">
        <v>10</v>
      </c>
      <c r="I1" s="33" t="s">
        <v>50</v>
      </c>
      <c r="J1" s="33" t="s">
        <v>11</v>
      </c>
      <c r="K1" s="33" t="s">
        <v>12</v>
      </c>
    </row>
    <row r="2" spans="1:11">
      <c r="A2" s="35">
        <v>1</v>
      </c>
      <c r="B2" s="36" t="s">
        <v>64</v>
      </c>
      <c r="C2" s="35" t="s">
        <v>65</v>
      </c>
      <c r="D2" s="35" t="s">
        <v>66</v>
      </c>
      <c r="E2" s="36" t="s">
        <v>67</v>
      </c>
      <c r="F2" s="37">
        <v>4800000</v>
      </c>
      <c r="G2" s="36">
        <v>120</v>
      </c>
      <c r="H2" s="36">
        <v>60935</v>
      </c>
      <c r="I2" s="36" t="s">
        <v>57</v>
      </c>
      <c r="J2" s="38"/>
      <c r="K2" s="36">
        <v>0</v>
      </c>
    </row>
    <row r="3" spans="1:11">
      <c r="A3" s="35">
        <v>1</v>
      </c>
      <c r="B3" s="36" t="s">
        <v>68</v>
      </c>
      <c r="C3" s="35" t="s">
        <v>65</v>
      </c>
      <c r="D3" s="35" t="s">
        <v>66</v>
      </c>
      <c r="E3" s="36" t="s">
        <v>67</v>
      </c>
      <c r="F3" s="37">
        <v>2200000</v>
      </c>
      <c r="G3" s="36">
        <v>120</v>
      </c>
      <c r="H3" s="36">
        <v>27988</v>
      </c>
      <c r="I3" s="36" t="s">
        <v>57</v>
      </c>
      <c r="J3" s="38"/>
      <c r="K3" s="36">
        <v>0</v>
      </c>
    </row>
    <row r="4" spans="1:11" ht="12.75" customHeight="1">
      <c r="A4" s="35">
        <v>2</v>
      </c>
      <c r="B4" s="36"/>
      <c r="C4" s="35"/>
      <c r="D4" s="35"/>
      <c r="E4" s="36"/>
      <c r="F4" s="37"/>
      <c r="G4" s="36"/>
      <c r="H4" s="36"/>
      <c r="I4" s="36" t="s">
        <v>63</v>
      </c>
      <c r="J4" s="38"/>
      <c r="K4" s="36">
        <v>0</v>
      </c>
    </row>
    <row r="5" spans="1:11">
      <c r="I5" s="34">
        <f>SUMIF(I2:I4,"Y",H2:H4)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7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8" t="s">
        <v>13</v>
      </c>
      <c r="B1" s="68"/>
      <c r="C1" s="2"/>
    </row>
    <row r="2" spans="1:6" ht="14.25" customHeight="1">
      <c r="A2" s="68" t="s">
        <v>14</v>
      </c>
      <c r="B2" s="68"/>
      <c r="C2" s="2"/>
    </row>
    <row r="5" spans="1:6" ht="30">
      <c r="A5" s="3" t="s">
        <v>3</v>
      </c>
      <c r="B5" s="4" t="s">
        <v>15</v>
      </c>
      <c r="C5" s="4" t="s">
        <v>16</v>
      </c>
      <c r="D5" s="5" t="s">
        <v>17</v>
      </c>
      <c r="E5" s="1" t="s">
        <v>18</v>
      </c>
      <c r="F5" s="1" t="s">
        <v>19</v>
      </c>
    </row>
    <row r="6" spans="1:6" ht="42.75">
      <c r="A6" s="6">
        <v>1</v>
      </c>
      <c r="B6" s="7" t="s">
        <v>20</v>
      </c>
      <c r="C6" s="8" t="s">
        <v>21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22</v>
      </c>
      <c r="C7" s="8" t="s">
        <v>23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24</v>
      </c>
      <c r="C8" s="8" t="s">
        <v>25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26</v>
      </c>
      <c r="C9" s="12" t="s">
        <v>27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28</v>
      </c>
      <c r="C10" s="8" t="s">
        <v>29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30</v>
      </c>
      <c r="C11" s="14" t="s">
        <v>31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32</v>
      </c>
      <c r="C12" s="15" t="s">
        <v>33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34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2019-07-18T09:46:33Z</cp:lastPrinted>
  <dcterms:created xsi:type="dcterms:W3CDTF">2015-09-25T09:25:31Z</dcterms:created>
  <dcterms:modified xsi:type="dcterms:W3CDTF">2019-08-28T11:05:36Z</dcterms:modified>
</cp:coreProperties>
</file>