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GTP" sheetId="1" r:id="rId1"/>
    <sheet name="RTR" sheetId="2" r:id="rId2"/>
  </sheets>
  <calcPr calcId="125725"/>
</workbook>
</file>

<file path=xl/calcChain.xml><?xml version="1.0" encoding="utf-8"?>
<calcChain xmlns="http://schemas.openxmlformats.org/spreadsheetml/2006/main">
  <c r="J18" i="1"/>
  <c r="J17"/>
  <c r="K8" i="2"/>
  <c r="F14" i="1"/>
  <c r="F15" s="1"/>
  <c r="F17" s="1"/>
  <c r="F19" s="1"/>
  <c r="F23" s="1"/>
  <c r="E14"/>
  <c r="E15" s="1"/>
  <c r="E17" s="1"/>
  <c r="E19" s="1"/>
  <c r="E23" s="1"/>
</calcChain>
</file>

<file path=xl/sharedStrings.xml><?xml version="1.0" encoding="utf-8"?>
<sst xmlns="http://schemas.openxmlformats.org/spreadsheetml/2006/main" count="46" uniqueCount="39">
  <si>
    <t>Particulars</t>
  </si>
  <si>
    <t>Client ID</t>
  </si>
  <si>
    <t>Loan Amount</t>
  </si>
  <si>
    <t>Turnover-Current Year</t>
  </si>
  <si>
    <t>Gross Profit-Current Year</t>
  </si>
  <si>
    <t>Total Monthly Income</t>
  </si>
  <si>
    <t>Gross Eligible Income</t>
  </si>
  <si>
    <t>Foir</t>
  </si>
  <si>
    <t>Foir (50%)</t>
  </si>
  <si>
    <t>Less – Deductions</t>
  </si>
  <si>
    <t>Net Income Available For Current Loan</t>
  </si>
  <si>
    <t>Rate Of Interest</t>
  </si>
  <si>
    <t>Tenor Applicable</t>
  </si>
  <si>
    <t>Emi Per Lakh</t>
  </si>
  <si>
    <t>Max. Eligible Loan On Foir Basis ( In Rs. )</t>
  </si>
  <si>
    <t>Sr No</t>
  </si>
  <si>
    <t>Borrower Name</t>
  </si>
  <si>
    <t>Lender Name</t>
  </si>
  <si>
    <t>Loan Account No</t>
  </si>
  <si>
    <t>Type</t>
  </si>
  <si>
    <t>Loan Start Date</t>
  </si>
  <si>
    <t>Tenure</t>
  </si>
  <si>
    <t>EMI Amount</t>
  </si>
  <si>
    <t>EMI Considered</t>
  </si>
  <si>
    <t>y</t>
  </si>
  <si>
    <t>Lap</t>
  </si>
  <si>
    <t>n</t>
  </si>
  <si>
    <t>As per 31/3/20</t>
  </si>
  <si>
    <t>Jiwan Steels (Prop. Rama Gupta)</t>
  </si>
  <si>
    <t>Mohan Steels (Prop. Jiwan Kumar)</t>
  </si>
  <si>
    <t>Jiwan Steels</t>
  </si>
  <si>
    <t>Mohan Steels</t>
  </si>
  <si>
    <t>Sales</t>
  </si>
  <si>
    <t>IDFC First Bank</t>
  </si>
  <si>
    <t>POS</t>
  </si>
  <si>
    <t>SBI</t>
  </si>
  <si>
    <t>CC</t>
  </si>
  <si>
    <t>As per 31/3/2020</t>
  </si>
  <si>
    <t>Till Nov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</si>
</sst>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0"/>
      <color indexed="8"/>
      <name val="Cambria"/>
      <family val="1"/>
      <scheme val="major"/>
    </font>
    <font>
      <sz val="10"/>
      <color indexed="8"/>
      <name val="Cambria"/>
      <family val="1"/>
      <scheme val="major"/>
    </font>
    <font>
      <sz val="10"/>
      <color indexed="10"/>
      <name val="Cambria"/>
      <family val="1"/>
      <scheme val="major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NumberFormat="1" applyFont="1" applyFill="1" applyBorder="1" applyAlignment="1" applyProtection="1">
      <alignment vertical="center" wrapText="1"/>
    </xf>
    <xf numFmtId="2" fontId="1" fillId="2" borderId="1" xfId="0" applyNumberFormat="1" applyFont="1" applyFill="1" applyBorder="1" applyAlignment="1" applyProtection="1">
      <alignment horizontal="center" vertical="center" wrapText="1"/>
    </xf>
    <xf numFmtId="0" fontId="1" fillId="3" borderId="1" xfId="0" applyNumberFormat="1" applyFont="1" applyFill="1" applyBorder="1" applyAlignment="1" applyProtection="1">
      <alignment vertical="center" wrapText="1"/>
    </xf>
    <xf numFmtId="2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NumberFormat="1" applyFont="1" applyFill="1" applyBorder="1" applyAlignment="1" applyProtection="1">
      <alignment vertical="center" wrapText="1"/>
    </xf>
    <xf numFmtId="2" fontId="2" fillId="0" borderId="1" xfId="0" applyNumberFormat="1" applyFont="1" applyFill="1" applyBorder="1" applyAlignment="1" applyProtection="1">
      <alignment horizontal="right" vertical="center" wrapText="1"/>
      <protection locked="0"/>
    </xf>
    <xf numFmtId="0" fontId="3" fillId="0" borderId="1" xfId="0" applyNumberFormat="1" applyFont="1" applyFill="1" applyBorder="1" applyAlignment="1" applyProtection="1">
      <alignment vertical="center" wrapText="1"/>
    </xf>
    <xf numFmtId="2" fontId="3" fillId="0" borderId="1" xfId="0" applyNumberFormat="1" applyFont="1" applyFill="1" applyBorder="1" applyAlignment="1" applyProtection="1">
      <alignment horizontal="right" vertical="center" wrapText="1"/>
      <protection hidden="1"/>
    </xf>
    <xf numFmtId="0" fontId="4" fillId="0" borderId="1" xfId="0" applyNumberFormat="1" applyFont="1" applyFill="1" applyBorder="1" applyAlignment="1" applyProtection="1">
      <alignment vertical="center" wrapText="1"/>
    </xf>
    <xf numFmtId="2" fontId="4" fillId="0" borderId="1" xfId="0" applyNumberFormat="1" applyFont="1" applyFill="1" applyBorder="1" applyAlignment="1" applyProtection="1">
      <alignment horizontal="right" vertical="center" wrapText="1"/>
      <protection locked="0"/>
    </xf>
    <xf numFmtId="0" fontId="2" fillId="0" borderId="1" xfId="0" applyFont="1" applyBorder="1" applyAlignment="1" applyProtection="1">
      <alignment vertical="center" wrapText="1"/>
    </xf>
    <xf numFmtId="0" fontId="5" fillId="2" borderId="1" xfId="0" applyNumberFormat="1" applyFont="1" applyFill="1" applyBorder="1" applyAlignment="1" applyProtection="1">
      <alignment vertical="center" wrapText="1"/>
    </xf>
    <xf numFmtId="2" fontId="5" fillId="2" borderId="1" xfId="0" applyNumberFormat="1" applyFont="1" applyFill="1" applyBorder="1" applyAlignment="1" applyProtection="1">
      <alignment horizontal="right" vertical="center" wrapText="1"/>
      <protection hidden="1"/>
    </xf>
    <xf numFmtId="0" fontId="0" fillId="0" borderId="0" xfId="0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7" fillId="4" borderId="5" xfId="0" applyFont="1" applyFill="1" applyBorder="1" applyAlignment="1">
      <alignment horizontal="left"/>
    </xf>
    <xf numFmtId="0" fontId="0" fillId="0" borderId="2" xfId="0" applyBorder="1"/>
    <xf numFmtId="0" fontId="8" fillId="4" borderId="5" xfId="0" applyFont="1" applyFill="1" applyBorder="1" applyAlignment="1">
      <alignment horizontal="left"/>
    </xf>
    <xf numFmtId="1" fontId="8" fillId="4" borderId="5" xfId="0" applyNumberFormat="1" applyFont="1" applyFill="1" applyBorder="1" applyAlignment="1">
      <alignment horizontal="left"/>
    </xf>
    <xf numFmtId="15" fontId="8" fillId="4" borderId="5" xfId="0" applyNumberFormat="1" applyFont="1" applyFill="1" applyBorder="1" applyAlignment="1">
      <alignment horizontal="left"/>
    </xf>
    <xf numFmtId="0" fontId="8" fillId="5" borderId="5" xfId="0" applyFont="1" applyFill="1" applyBorder="1" applyAlignment="1">
      <alignment horizontal="left"/>
    </xf>
    <xf numFmtId="0" fontId="8" fillId="6" borderId="5" xfId="0" applyFont="1" applyFill="1" applyBorder="1" applyAlignment="1">
      <alignment horizontal="left"/>
    </xf>
    <xf numFmtId="15" fontId="8" fillId="6" borderId="5" xfId="0" applyNumberFormat="1" applyFont="1" applyFill="1" applyBorder="1" applyAlignment="1">
      <alignment horizontal="left"/>
    </xf>
    <xf numFmtId="1" fontId="0" fillId="0" borderId="2" xfId="0" applyNumberFormat="1" applyBorder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9:J23"/>
  <sheetViews>
    <sheetView tabSelected="1" topLeftCell="B8" zoomScale="160" zoomScaleNormal="160" workbookViewId="0">
      <selection activeCell="H23" sqref="H23"/>
    </sheetView>
  </sheetViews>
  <sheetFormatPr defaultRowHeight="15"/>
  <cols>
    <col min="4" max="4" width="25.42578125" customWidth="1"/>
    <col min="5" max="5" width="18.7109375" customWidth="1"/>
    <col min="6" max="6" width="19" customWidth="1"/>
    <col min="9" max="9" width="13.140625" bestFit="1" customWidth="1"/>
    <col min="10" max="10" width="10.5703125" bestFit="1" customWidth="1"/>
  </cols>
  <sheetData>
    <row r="9" spans="4:10" ht="25.5">
      <c r="D9" s="1" t="s">
        <v>0</v>
      </c>
      <c r="E9" s="2" t="s">
        <v>28</v>
      </c>
      <c r="F9" s="2" t="s">
        <v>29</v>
      </c>
    </row>
    <row r="10" spans="4:10">
      <c r="D10" s="3" t="s">
        <v>1</v>
      </c>
      <c r="E10" s="4" t="s">
        <v>37</v>
      </c>
      <c r="F10" s="4" t="s">
        <v>27</v>
      </c>
    </row>
    <row r="11" spans="4:10">
      <c r="D11" s="5" t="s">
        <v>2</v>
      </c>
      <c r="E11" s="6">
        <v>30000000</v>
      </c>
      <c r="F11" s="6">
        <v>30000000</v>
      </c>
    </row>
    <row r="12" spans="4:10">
      <c r="D12" s="5" t="s">
        <v>3</v>
      </c>
      <c r="E12" s="6">
        <v>490073573</v>
      </c>
      <c r="F12" s="6">
        <v>472137836</v>
      </c>
    </row>
    <row r="13" spans="4:10">
      <c r="D13" s="5" t="s">
        <v>4</v>
      </c>
      <c r="E13" s="6">
        <v>12145828</v>
      </c>
      <c r="F13" s="6">
        <v>12916592</v>
      </c>
    </row>
    <row r="14" spans="4:10">
      <c r="D14" s="7" t="s">
        <v>5</v>
      </c>
      <c r="E14" s="8">
        <f>MAX(E13,IF(E11&gt;7500000,E12*10.25%,E12*10.25%))/12</f>
        <v>4186045.1027083327</v>
      </c>
      <c r="F14" s="8">
        <f>MAX(F13,IF(F11&gt;7500000,F12*10.25%,F12*10.25%))/12</f>
        <v>4032844.0158333331</v>
      </c>
    </row>
    <row r="15" spans="4:10">
      <c r="D15" s="7" t="s">
        <v>6</v>
      </c>
      <c r="E15" s="8">
        <f>E14</f>
        <v>4186045.1027083327</v>
      </c>
      <c r="F15" s="8">
        <f>F14</f>
        <v>4032844.0158333331</v>
      </c>
    </row>
    <row r="16" spans="4:10">
      <c r="D16" s="5" t="s">
        <v>7</v>
      </c>
      <c r="E16" s="6">
        <v>65</v>
      </c>
      <c r="F16" s="6">
        <v>65</v>
      </c>
      <c r="J16" s="19" t="s">
        <v>38</v>
      </c>
    </row>
    <row r="17" spans="4:10">
      <c r="D17" s="7" t="s">
        <v>8</v>
      </c>
      <c r="E17" s="8">
        <f>E15*E16%</f>
        <v>2720929.3167604161</v>
      </c>
      <c r="F17" s="8">
        <f>F15*F16%</f>
        <v>2621348.6102916668</v>
      </c>
      <c r="H17" s="27" t="s">
        <v>32</v>
      </c>
      <c r="I17" s="19" t="s">
        <v>30</v>
      </c>
      <c r="J17" s="26">
        <f>490073573+18574568+39943700+49308200+52234260+54252115+63977877+50390732+68700000</f>
        <v>887455025</v>
      </c>
    </row>
    <row r="18" spans="4:10">
      <c r="D18" s="9" t="s">
        <v>9</v>
      </c>
      <c r="E18" s="10"/>
      <c r="F18" s="10"/>
      <c r="H18" s="27"/>
      <c r="I18" s="19" t="s">
        <v>31</v>
      </c>
      <c r="J18" s="26">
        <f>472137836+16735956+41670361+39799019+44624379+58045725+64347500+41429081+57700000</f>
        <v>836489857</v>
      </c>
    </row>
    <row r="19" spans="4:10" ht="25.5">
      <c r="D19" s="7" t="s">
        <v>10</v>
      </c>
      <c r="E19" s="8">
        <f>E17-E18</f>
        <v>2720929.3167604161</v>
      </c>
      <c r="F19" s="8">
        <f>F17-F18</f>
        <v>2621348.6102916668</v>
      </c>
    </row>
    <row r="20" spans="4:10">
      <c r="D20" s="11" t="s">
        <v>11</v>
      </c>
      <c r="E20" s="6">
        <v>7.75</v>
      </c>
      <c r="F20" s="6">
        <v>7.75</v>
      </c>
    </row>
    <row r="21" spans="4:10">
      <c r="D21" s="11" t="s">
        <v>12</v>
      </c>
      <c r="E21" s="6">
        <v>60</v>
      </c>
      <c r="F21" s="6">
        <v>60</v>
      </c>
    </row>
    <row r="22" spans="4:10">
      <c r="D22" s="7" t="s">
        <v>13</v>
      </c>
      <c r="E22" s="8">
        <v>2015.7</v>
      </c>
      <c r="F22" s="8">
        <v>2015.7</v>
      </c>
    </row>
    <row r="23" spans="4:10" ht="25.5">
      <c r="D23" s="12" t="s">
        <v>14</v>
      </c>
      <c r="E23" s="13">
        <f>(E19/E22)*100000</f>
        <v>134986819.30646506</v>
      </c>
      <c r="F23" s="13">
        <f>(F19/F22)*100000</f>
        <v>130046564.97949432</v>
      </c>
    </row>
  </sheetData>
  <mergeCells count="1">
    <mergeCell ref="H17:H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L8"/>
  <sheetViews>
    <sheetView workbookViewId="0">
      <selection activeCell="L7" sqref="L7"/>
    </sheetView>
  </sheetViews>
  <sheetFormatPr defaultRowHeight="15"/>
  <cols>
    <col min="2" max="2" width="5.7109375" bestFit="1" customWidth="1"/>
    <col min="3" max="3" width="18.140625" bestFit="1" customWidth="1"/>
    <col min="4" max="4" width="14.140625" bestFit="1" customWidth="1"/>
    <col min="5" max="5" width="15.85546875" bestFit="1" customWidth="1"/>
    <col min="6" max="6" width="12.7109375" bestFit="1" customWidth="1"/>
    <col min="7" max="7" width="9" bestFit="1" customWidth="1"/>
    <col min="8" max="8" width="5.28515625" bestFit="1" customWidth="1"/>
    <col min="9" max="9" width="14.42578125" bestFit="1" customWidth="1"/>
    <col min="10" max="10" width="7.28515625" bestFit="1" customWidth="1"/>
    <col min="11" max="11" width="12" bestFit="1" customWidth="1"/>
    <col min="12" max="12" width="15.140625" bestFit="1" customWidth="1"/>
  </cols>
  <sheetData>
    <row r="3" spans="1:1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4"/>
      <c r="B4" s="15" t="s">
        <v>15</v>
      </c>
      <c r="C4" s="16" t="s">
        <v>16</v>
      </c>
      <c r="D4" s="16" t="s">
        <v>17</v>
      </c>
      <c r="E4" s="16" t="s">
        <v>18</v>
      </c>
      <c r="F4" s="16" t="s">
        <v>2</v>
      </c>
      <c r="G4" s="16" t="s">
        <v>34</v>
      </c>
      <c r="H4" s="16" t="s">
        <v>19</v>
      </c>
      <c r="I4" s="16" t="s">
        <v>20</v>
      </c>
      <c r="J4" s="16" t="s">
        <v>21</v>
      </c>
      <c r="K4" s="16" t="s">
        <v>22</v>
      </c>
      <c r="L4" s="16" t="s">
        <v>23</v>
      </c>
    </row>
    <row r="5" spans="1:12">
      <c r="A5" s="14"/>
      <c r="B5" s="17">
        <v>1</v>
      </c>
      <c r="C5" s="20" t="s">
        <v>30</v>
      </c>
      <c r="D5" s="20" t="s">
        <v>33</v>
      </c>
      <c r="E5" s="21">
        <v>10985871</v>
      </c>
      <c r="F5" s="20">
        <v>34000000</v>
      </c>
      <c r="G5" s="20">
        <v>29778736</v>
      </c>
      <c r="H5" s="20" t="s">
        <v>25</v>
      </c>
      <c r="I5" s="22">
        <v>42921</v>
      </c>
      <c r="J5" s="20">
        <v>180</v>
      </c>
      <c r="K5" s="20">
        <v>365366</v>
      </c>
      <c r="L5" s="18" t="s">
        <v>26</v>
      </c>
    </row>
    <row r="6" spans="1:12">
      <c r="A6" s="14"/>
      <c r="B6" s="17">
        <v>2</v>
      </c>
      <c r="C6" s="20" t="s">
        <v>30</v>
      </c>
      <c r="D6" s="20" t="s">
        <v>35</v>
      </c>
      <c r="E6" s="23">
        <v>37358388560</v>
      </c>
      <c r="F6" s="23">
        <v>70000000</v>
      </c>
      <c r="G6" s="24"/>
      <c r="H6" s="23" t="s">
        <v>36</v>
      </c>
      <c r="I6" s="25"/>
      <c r="J6" s="24"/>
      <c r="K6" s="24"/>
      <c r="L6" s="18" t="s">
        <v>24</v>
      </c>
    </row>
    <row r="7" spans="1:12">
      <c r="A7" s="14"/>
      <c r="B7" s="17">
        <v>3</v>
      </c>
      <c r="C7" s="20" t="s">
        <v>31</v>
      </c>
      <c r="D7" s="20" t="s">
        <v>35</v>
      </c>
      <c r="E7" s="23">
        <v>37358427862</v>
      </c>
      <c r="F7" s="23">
        <v>63000000</v>
      </c>
      <c r="G7" s="24"/>
      <c r="H7" s="23" t="s">
        <v>36</v>
      </c>
      <c r="I7" s="25"/>
      <c r="J7" s="24"/>
      <c r="K7" s="24"/>
      <c r="L7" s="18" t="s">
        <v>24</v>
      </c>
    </row>
    <row r="8" spans="1:12">
      <c r="K8">
        <f>SUM(K5:K7)</f>
        <v>365366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GTP</vt:lpstr>
      <vt:lpstr>RTR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2020-12-11T07:58:34Z</dcterms:created>
  <dcterms:modified xsi:type="dcterms:W3CDTF">2021-01-16T07:10:01Z</dcterms:modified>
</cp:coreProperties>
</file>