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8" i="1"/>
  <c r="F8" s="1"/>
  <c r="D5"/>
  <c r="F5" s="1"/>
  <c r="I6" i="2"/>
  <c r="F19" i="1" s="1"/>
  <c r="D10"/>
  <c r="F10" s="1"/>
  <c r="D11"/>
  <c r="F11" s="1"/>
  <c r="D12"/>
  <c r="F12" s="1"/>
  <c r="D14"/>
  <c r="F14" s="1"/>
  <c r="D15"/>
  <c r="D16"/>
  <c r="F16" s="1"/>
  <c r="D3"/>
  <c r="F3" s="1"/>
  <c r="D4"/>
  <c r="F4" s="1"/>
  <c r="D6"/>
  <c r="D7"/>
  <c r="F24"/>
  <c r="F6" i="5"/>
  <c r="F7"/>
  <c r="F13" s="1"/>
  <c r="F8"/>
  <c r="F9"/>
  <c r="F10"/>
  <c r="F11"/>
  <c r="F12"/>
  <c r="E13"/>
  <c r="F15" i="1" l="1"/>
  <c r="F6"/>
  <c r="F7"/>
  <c r="F17" s="1"/>
  <c r="F18" l="1"/>
  <c r="F21" l="1"/>
  <c r="F25" s="1"/>
</calcChain>
</file>

<file path=xl/sharedStrings.xml><?xml version="1.0" encoding="utf-8"?>
<sst xmlns="http://schemas.openxmlformats.org/spreadsheetml/2006/main" count="92" uniqueCount="74">
  <si>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</si>
  <si>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</si>
  <si>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</si>
  <si>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</si>
  <si>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</si>
  <si>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</si>
  <si>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</si>
  <si>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</si>
  <si>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</si>
  <si>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</si>
  <si>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</si>
  <si>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</si>
  <si>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</si>
  <si>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</si>
  <si>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</si>
  <si>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</si>
  <si>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</si>
  <si>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</si>
  <si>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</si>
  <si>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</si>
  <si>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</si>
  <si>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</si>
  <si>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</si>
  <si>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</si>
  <si>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</si>
  <si>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</si>
  <si>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</si>
  <si>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</si>
  <si>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</si>
  <si>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</si>
  <si>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</si>
  <si>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</si>
  <si>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</si>
  <si>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</si>
  <si>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</si>
  <si>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</si>
  <si>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</si>
  <si>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</si>
  <si>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</si>
  <si>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</si>
  <si>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</si>
  <si>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</si>
  <si>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</si>
  <si>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</si>
  <si>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</si>
  <si>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</si>
  <si>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</si>
  <si>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</si>
  <si>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</si>
  <si>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</si>
  <si>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</si>
  <si>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</si>
  <si>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</si>
  <si>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</si>
  <si>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Income From Business /Profession</t>
  </si>
  <si>
    <t>2017-18</t>
  </si>
  <si>
    <t>Y</t>
  </si>
  <si>
    <t>HL</t>
  </si>
  <si>
    <t>DOD</t>
  </si>
  <si>
    <t>M.S TEXTILES</t>
  </si>
  <si>
    <t xml:space="preserve">Bank intrest </t>
  </si>
  <si>
    <t>Int. on Loan (car loan)</t>
  </si>
  <si>
    <t>Manohar singh</t>
  </si>
  <si>
    <t>Surjit Kaur</t>
  </si>
  <si>
    <t>Gurjot Singh</t>
  </si>
  <si>
    <t>LUD/0317/362093</t>
  </si>
  <si>
    <t>MANOHAR</t>
  </si>
  <si>
    <t>PNB</t>
  </si>
  <si>
    <t>IDFC</t>
  </si>
  <si>
    <t>PL</t>
  </si>
  <si>
    <t>HDFC</t>
  </si>
  <si>
    <t>AL</t>
  </si>
  <si>
    <t>N</t>
  </si>
  <si>
    <t>y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</si>
</sst>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2" fontId="8" fillId="4" borderId="1" xfId="4" applyNumberFormat="1" applyFont="1" applyFill="1" applyBorder="1" applyAlignment="1" applyProtection="1">
      <alignment horizontal="center" vertical="top"/>
    </xf>
    <xf numFmtId="164" fontId="8" fillId="4" borderId="1" xfId="4" applyNumberFormat="1" applyFont="1" applyFill="1" applyBorder="1" applyAlignment="1" applyProtection="1">
      <alignment horizontal="center" vertical="top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center" vertical="center"/>
    </xf>
    <xf numFmtId="166" fontId="8" fillId="0" borderId="5" xfId="1" applyNumberFormat="1" applyFont="1" applyFill="1" applyBorder="1" applyAlignment="1" applyProtection="1">
      <alignment horizontal="center" vertical="center"/>
    </xf>
    <xf numFmtId="165" fontId="8" fillId="2" borderId="5" xfId="1" applyNumberFormat="1" applyFont="1" applyFill="1" applyBorder="1" applyAlignment="1" applyProtection="1">
      <alignment horizontal="center" vertical="top"/>
    </xf>
    <xf numFmtId="9" fontId="8" fillId="2" borderId="5" xfId="1" applyNumberFormat="1" applyFont="1" applyFill="1" applyBorder="1" applyAlignment="1" applyProtection="1">
      <alignment horizontal="center" vertical="top"/>
    </xf>
    <xf numFmtId="0" fontId="8" fillId="2" borderId="5" xfId="3" applyFont="1" applyFill="1" applyBorder="1" applyAlignment="1">
      <alignment horizontal="center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5" fontId="8" fillId="4" borderId="5" xfId="1" applyNumberFormat="1" applyFont="1" applyFill="1" applyBorder="1" applyAlignment="1" applyProtection="1">
      <alignment horizontal="left" vertical="center" wrapText="1"/>
    </xf>
    <xf numFmtId="165" fontId="8" fillId="4" borderId="5" xfId="1" applyNumberFormat="1" applyFont="1" applyFill="1" applyBorder="1" applyAlignment="1" applyProtection="1">
      <alignment horizontal="center" vertical="center" wrapText="1"/>
    </xf>
    <xf numFmtId="9" fontId="8" fillId="4" borderId="5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4" borderId="9" xfId="0" applyNumberFormat="1" applyFont="1" applyFill="1" applyBorder="1"/>
    <xf numFmtId="0" fontId="8" fillId="4" borderId="10" xfId="0" applyNumberFormat="1" applyFont="1" applyFill="1" applyBorder="1"/>
    <xf numFmtId="0" fontId="8" fillId="4" borderId="11" xfId="0" applyNumberFormat="1" applyFont="1" applyFill="1" applyBorder="1"/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6"/>
  <sheetViews>
    <sheetView tabSelected="1" zoomScale="130" zoomScaleNormal="130" workbookViewId="0">
      <selection activeCell="G6" sqref="G6"/>
    </sheetView>
  </sheetViews>
  <sheetFormatPr defaultColWidth="31.28515625" defaultRowHeight="12"/>
  <cols>
    <col min="1" max="1" width="35.7109375" style="20" customWidth="1"/>
    <col min="2" max="2" width="12.42578125" style="20" customWidth="1"/>
    <col min="3" max="3" width="12" style="20" customWidth="1"/>
    <col min="4" max="4" width="14.140625" style="20" customWidth="1"/>
    <col min="5" max="5" width="13.85546875" style="20" customWidth="1"/>
    <col min="6" max="6" width="17.85546875" style="20" customWidth="1"/>
    <col min="7" max="7" width="12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42" t="s">
        <v>59</v>
      </c>
      <c r="B1" s="62" t="s">
        <v>0</v>
      </c>
      <c r="C1" s="62"/>
      <c r="D1" s="40" t="s">
        <v>1</v>
      </c>
      <c r="E1" s="40">
        <v>7720208401</v>
      </c>
      <c r="F1" s="40" t="s">
        <v>58</v>
      </c>
    </row>
    <row r="2" spans="1:6">
      <c r="A2" s="43" t="s">
        <v>62</v>
      </c>
      <c r="B2" s="44" t="s">
        <v>52</v>
      </c>
      <c r="C2" s="44" t="s">
        <v>53</v>
      </c>
      <c r="D2" s="44" t="s">
        <v>35</v>
      </c>
      <c r="E2" s="45" t="s">
        <v>2</v>
      </c>
      <c r="F2" s="44" t="s">
        <v>36</v>
      </c>
    </row>
    <row r="3" spans="1:6">
      <c r="A3" s="46" t="s">
        <v>48</v>
      </c>
      <c r="B3" s="47">
        <v>550012.21</v>
      </c>
      <c r="C3" s="48">
        <v>524925.81000000006</v>
      </c>
      <c r="D3" s="49">
        <f t="shared" ref="D3:D8" si="0">AVERAGE(B3:C3)</f>
        <v>537469.01</v>
      </c>
      <c r="E3" s="50">
        <v>1</v>
      </c>
      <c r="F3" s="49">
        <f t="shared" ref="F3:F8" si="1">E3*D3</f>
        <v>537469.01</v>
      </c>
    </row>
    <row r="4" spans="1:6">
      <c r="A4" s="46" t="s">
        <v>49</v>
      </c>
      <c r="B4" s="47">
        <v>202766</v>
      </c>
      <c r="C4" s="48">
        <v>220796</v>
      </c>
      <c r="D4" s="49">
        <f t="shared" si="0"/>
        <v>211781</v>
      </c>
      <c r="E4" s="50">
        <v>1</v>
      </c>
      <c r="F4" s="49">
        <f t="shared" si="1"/>
        <v>211781</v>
      </c>
    </row>
    <row r="5" spans="1:6">
      <c r="A5" s="46" t="s">
        <v>61</v>
      </c>
      <c r="B5" s="47">
        <v>81339.59</v>
      </c>
      <c r="C5" s="48">
        <v>46658.43</v>
      </c>
      <c r="D5" s="49">
        <f t="shared" ref="D5" si="2">AVERAGE(B5:C5)</f>
        <v>63999.009999999995</v>
      </c>
      <c r="E5" s="50">
        <v>1</v>
      </c>
      <c r="F5" s="49">
        <f t="shared" ref="F5" si="3">E5*D5</f>
        <v>63999.009999999995</v>
      </c>
    </row>
    <row r="6" spans="1:6">
      <c r="A6" s="46" t="s">
        <v>60</v>
      </c>
      <c r="B6" s="47">
        <v>705392.11</v>
      </c>
      <c r="C6" s="48">
        <v>220796</v>
      </c>
      <c r="D6" s="49">
        <f t="shared" si="0"/>
        <v>463094.05499999999</v>
      </c>
      <c r="E6" s="50">
        <v>1</v>
      </c>
      <c r="F6" s="49">
        <f t="shared" si="1"/>
        <v>463094.05499999999</v>
      </c>
    </row>
    <row r="7" spans="1:6">
      <c r="A7" s="46" t="s">
        <v>51</v>
      </c>
      <c r="B7" s="51">
        <v>0</v>
      </c>
      <c r="C7" s="47">
        <v>157</v>
      </c>
      <c r="D7" s="49">
        <f t="shared" si="0"/>
        <v>78.5</v>
      </c>
      <c r="E7" s="50">
        <v>0.5</v>
      </c>
      <c r="F7" s="49">
        <f t="shared" si="1"/>
        <v>39.25</v>
      </c>
    </row>
    <row r="8" spans="1:6">
      <c r="A8" s="46" t="s">
        <v>37</v>
      </c>
      <c r="B8" s="47">
        <v>-11757</v>
      </c>
      <c r="C8" s="47">
        <v>-30416</v>
      </c>
      <c r="D8" s="49">
        <f t="shared" si="0"/>
        <v>-21086.5</v>
      </c>
      <c r="E8" s="50">
        <v>1</v>
      </c>
      <c r="F8" s="49">
        <f t="shared" si="1"/>
        <v>-21086.5</v>
      </c>
    </row>
    <row r="9" spans="1:6">
      <c r="A9" s="52" t="s">
        <v>63</v>
      </c>
      <c r="B9" s="53" t="s">
        <v>52</v>
      </c>
      <c r="C9" s="53" t="s">
        <v>53</v>
      </c>
      <c r="D9" s="53" t="s">
        <v>35</v>
      </c>
      <c r="E9" s="54" t="s">
        <v>2</v>
      </c>
      <c r="F9" s="53" t="s">
        <v>36</v>
      </c>
    </row>
    <row r="10" spans="1:6">
      <c r="A10" s="46" t="s">
        <v>54</v>
      </c>
      <c r="B10" s="47">
        <v>290410</v>
      </c>
      <c r="C10" s="48">
        <v>289490</v>
      </c>
      <c r="D10" s="49">
        <f t="shared" ref="D10:D12" si="4">AVERAGE(B10:C10)</f>
        <v>289950</v>
      </c>
      <c r="E10" s="50">
        <v>1</v>
      </c>
      <c r="F10" s="49">
        <f t="shared" ref="F10:F12" si="5">E10*D10</f>
        <v>289950</v>
      </c>
    </row>
    <row r="11" spans="1:6">
      <c r="A11" s="46" t="s">
        <v>51</v>
      </c>
      <c r="B11" s="47">
        <v>650</v>
      </c>
      <c r="C11" s="48">
        <v>617</v>
      </c>
      <c r="D11" s="49">
        <f t="shared" si="4"/>
        <v>633.5</v>
      </c>
      <c r="E11" s="50">
        <v>0.5</v>
      </c>
      <c r="F11" s="49">
        <f t="shared" si="5"/>
        <v>316.75</v>
      </c>
    </row>
    <row r="12" spans="1:6">
      <c r="A12" s="46" t="s">
        <v>37</v>
      </c>
      <c r="B12" s="47">
        <v>0</v>
      </c>
      <c r="C12" s="47">
        <v>0</v>
      </c>
      <c r="D12" s="49">
        <f t="shared" si="4"/>
        <v>0</v>
      </c>
      <c r="E12" s="50">
        <v>1</v>
      </c>
      <c r="F12" s="49">
        <f t="shared" si="5"/>
        <v>0</v>
      </c>
    </row>
    <row r="13" spans="1:6">
      <c r="A13" s="55" t="s">
        <v>64</v>
      </c>
      <c r="B13" s="56" t="s">
        <v>55</v>
      </c>
      <c r="C13" s="56" t="s">
        <v>53</v>
      </c>
      <c r="D13" s="56" t="s">
        <v>35</v>
      </c>
      <c r="E13" s="57" t="s">
        <v>2</v>
      </c>
      <c r="F13" s="56" t="s">
        <v>36</v>
      </c>
    </row>
    <row r="14" spans="1:6">
      <c r="A14" s="46" t="s">
        <v>54</v>
      </c>
      <c r="B14" s="51">
        <v>290410</v>
      </c>
      <c r="C14" s="47">
        <v>288560</v>
      </c>
      <c r="D14" s="49">
        <f>AVERAGE(B14:C14)</f>
        <v>289485</v>
      </c>
      <c r="E14" s="50">
        <v>1</v>
      </c>
      <c r="F14" s="49">
        <f>E14*D14</f>
        <v>289485</v>
      </c>
    </row>
    <row r="15" spans="1:6">
      <c r="A15" s="46" t="s">
        <v>51</v>
      </c>
      <c r="B15" s="51">
        <v>137</v>
      </c>
      <c r="C15" s="47">
        <v>501</v>
      </c>
      <c r="D15" s="49">
        <f>AVERAGE(B15:C15)</f>
        <v>319</v>
      </c>
      <c r="E15" s="50">
        <v>0.5</v>
      </c>
      <c r="F15" s="49">
        <f>E15*D15</f>
        <v>159.5</v>
      </c>
    </row>
    <row r="16" spans="1:6">
      <c r="A16" s="46" t="s">
        <v>37</v>
      </c>
      <c r="B16" s="47">
        <v>0</v>
      </c>
      <c r="C16" s="47">
        <v>0</v>
      </c>
      <c r="D16" s="49">
        <f>AVERAGE(B16:C16)</f>
        <v>0</v>
      </c>
      <c r="E16" s="50">
        <v>1</v>
      </c>
      <c r="F16" s="49">
        <f>E16*D16</f>
        <v>0</v>
      </c>
    </row>
    <row r="17" spans="1:6" ht="15.4" customHeight="1">
      <c r="A17" s="58" t="s">
        <v>38</v>
      </c>
      <c r="B17" s="63"/>
      <c r="C17" s="64"/>
      <c r="D17" s="64"/>
      <c r="E17" s="65"/>
      <c r="F17" s="59">
        <f>+SUM(F3:F16)</f>
        <v>1835207.075</v>
      </c>
    </row>
    <row r="18" spans="1:6" ht="16.350000000000001" customHeight="1">
      <c r="A18" s="26" t="s">
        <v>39</v>
      </c>
      <c r="B18" s="66"/>
      <c r="C18" s="67"/>
      <c r="D18" s="67"/>
      <c r="E18" s="68"/>
      <c r="F18" s="25">
        <f>F17/12</f>
        <v>152933.92291666666</v>
      </c>
    </row>
    <row r="19" spans="1:6">
      <c r="A19" s="26" t="s">
        <v>40</v>
      </c>
      <c r="B19" s="66"/>
      <c r="C19" s="67"/>
      <c r="D19" s="67"/>
      <c r="E19" s="68"/>
      <c r="F19" s="24">
        <f>RTR!I6</f>
        <v>105313</v>
      </c>
    </row>
    <row r="20" spans="1:6" ht="13.5" customHeight="1">
      <c r="A20" s="27" t="s">
        <v>41</v>
      </c>
      <c r="B20" s="69"/>
      <c r="C20" s="70"/>
      <c r="D20" s="70"/>
      <c r="E20" s="71"/>
      <c r="F20" s="28">
        <v>1</v>
      </c>
    </row>
    <row r="21" spans="1:6" ht="10.5" customHeight="1">
      <c r="A21" s="26" t="s">
        <v>42</v>
      </c>
      <c r="B21" s="61"/>
      <c r="C21" s="61"/>
      <c r="D21" s="61"/>
      <c r="E21" s="61"/>
      <c r="F21" s="29">
        <f>(F18*F20)-F19</f>
        <v>47620.922916666663</v>
      </c>
    </row>
    <row r="22" spans="1:6" ht="12.75" customHeight="1">
      <c r="A22" s="26" t="s">
        <v>43</v>
      </c>
      <c r="B22" s="61"/>
      <c r="C22" s="61"/>
      <c r="D22" s="61"/>
      <c r="E22" s="61"/>
      <c r="F22" s="41">
        <v>180</v>
      </c>
    </row>
    <row r="23" spans="1:6" ht="13.5" customHeight="1">
      <c r="A23" s="26" t="s">
        <v>44</v>
      </c>
      <c r="B23" s="61"/>
      <c r="C23" s="61"/>
      <c r="D23" s="61"/>
      <c r="E23" s="61"/>
      <c r="F23" s="28">
        <v>0.105</v>
      </c>
    </row>
    <row r="24" spans="1:6">
      <c r="A24" s="26" t="s">
        <v>45</v>
      </c>
      <c r="B24" s="61"/>
      <c r="C24" s="61"/>
      <c r="D24" s="61"/>
      <c r="E24" s="61"/>
      <c r="F24" s="30">
        <f>PMT(F23/12,F22,-100000)</f>
        <v>1105.3989236971659</v>
      </c>
    </row>
    <row r="25" spans="1:6">
      <c r="A25" s="26" t="s">
        <v>46</v>
      </c>
      <c r="B25" s="61"/>
      <c r="C25" s="61"/>
      <c r="D25" s="61"/>
      <c r="E25" s="61"/>
      <c r="F25" s="31">
        <f>F21/F24</f>
        <v>43.080305124046646</v>
      </c>
    </row>
    <row r="26" spans="1:6" ht="15.4" customHeight="1">
      <c r="A26" s="60" t="s">
        <v>47</v>
      </c>
      <c r="B26" s="60"/>
      <c r="C26" s="60"/>
      <c r="D26" s="60"/>
      <c r="E26" s="60"/>
      <c r="F26" s="60"/>
    </row>
  </sheetData>
  <sheetProtection selectLockedCells="1" selectUnlockedCells="1"/>
  <mergeCells count="11">
    <mergeCell ref="B1:C1"/>
    <mergeCell ref="B17:E17"/>
    <mergeCell ref="B18:E18"/>
    <mergeCell ref="B19:E19"/>
    <mergeCell ref="B20:E20"/>
    <mergeCell ref="A26:F26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6"/>
  <sheetViews>
    <sheetView zoomScale="136" zoomScaleNormal="136" workbookViewId="0">
      <selection activeCell="I6" sqref="I6"/>
    </sheetView>
  </sheetViews>
  <sheetFormatPr defaultColWidth="22.140625" defaultRowHeight="12"/>
  <cols>
    <col min="1" max="1" width="5.42578125" style="32" customWidth="1"/>
    <col min="2" max="2" width="22.140625" style="32"/>
    <col min="3" max="3" width="12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9" style="32" customWidth="1"/>
    <col min="8" max="8" width="10.140625" style="32" customWidth="1"/>
    <col min="9" max="9" width="13.140625" style="32" customWidth="1"/>
    <col min="10" max="10" width="24.85546875" style="32" customWidth="1"/>
    <col min="11" max="11" width="10.140625" style="32" customWidth="1"/>
    <col min="12" max="248" width="22.140625" style="32"/>
    <col min="249" max="16384" width="22.140625" style="23"/>
  </cols>
  <sheetData>
    <row r="1" spans="1:248" ht="24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3" t="s">
        <v>50</v>
      </c>
      <c r="J1" s="33" t="s">
        <v>11</v>
      </c>
      <c r="K1" s="33" t="s">
        <v>12</v>
      </c>
    </row>
    <row r="2" spans="1:248">
      <c r="A2" s="35">
        <v>1</v>
      </c>
      <c r="B2" s="36" t="s">
        <v>65</v>
      </c>
      <c r="C2" s="35" t="s">
        <v>66</v>
      </c>
      <c r="D2" s="35" t="s">
        <v>67</v>
      </c>
      <c r="E2" s="36" t="s">
        <v>57</v>
      </c>
      <c r="F2" s="37">
        <v>5729690</v>
      </c>
      <c r="G2" s="36">
        <v>180</v>
      </c>
      <c r="H2" s="36">
        <v>63247</v>
      </c>
      <c r="I2" s="36" t="s">
        <v>72</v>
      </c>
      <c r="J2" s="38"/>
      <c r="K2" s="36">
        <v>0</v>
      </c>
    </row>
    <row r="3" spans="1:248">
      <c r="A3" s="35">
        <v>2</v>
      </c>
      <c r="B3" s="36">
        <v>5176322</v>
      </c>
      <c r="C3" s="35" t="s">
        <v>66</v>
      </c>
      <c r="D3" s="35" t="s">
        <v>68</v>
      </c>
      <c r="E3" s="36" t="s">
        <v>69</v>
      </c>
      <c r="F3" s="37">
        <v>900000</v>
      </c>
      <c r="G3" s="36">
        <v>48</v>
      </c>
      <c r="H3" s="36">
        <v>28356</v>
      </c>
      <c r="I3" s="36" t="s">
        <v>56</v>
      </c>
      <c r="J3" s="38"/>
      <c r="K3" s="36">
        <v>0</v>
      </c>
    </row>
    <row r="4" spans="1:248">
      <c r="A4" s="35">
        <v>3</v>
      </c>
      <c r="B4" s="36">
        <v>41662744</v>
      </c>
      <c r="C4" s="35" t="s">
        <v>66</v>
      </c>
      <c r="D4" s="35" t="s">
        <v>70</v>
      </c>
      <c r="E4" s="36" t="s">
        <v>71</v>
      </c>
      <c r="F4" s="37">
        <v>1000000</v>
      </c>
      <c r="G4" s="36">
        <v>60</v>
      </c>
      <c r="H4" s="36">
        <v>64337</v>
      </c>
      <c r="I4" s="36" t="s">
        <v>56</v>
      </c>
      <c r="J4" s="36"/>
      <c r="K4" s="39"/>
      <c r="IN4" s="23"/>
    </row>
    <row r="5" spans="1:248">
      <c r="A5" s="35">
        <v>4</v>
      </c>
      <c r="B5" s="36"/>
      <c r="C5" s="35"/>
      <c r="D5" s="35"/>
      <c r="E5" s="36"/>
      <c r="F5" s="37"/>
      <c r="G5" s="36"/>
      <c r="H5" s="36">
        <v>12620</v>
      </c>
      <c r="I5" s="36" t="s">
        <v>73</v>
      </c>
      <c r="J5" s="36"/>
      <c r="K5" s="39"/>
      <c r="IN5" s="23"/>
    </row>
    <row r="6" spans="1:248">
      <c r="I6" s="34">
        <f>SUMIF(I2:I5,"Y",H2:H5)</f>
        <v>105313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2" t="s">
        <v>13</v>
      </c>
      <c r="B1" s="72"/>
      <c r="C1" s="2"/>
    </row>
    <row r="2" spans="1:6" ht="14.25" customHeight="1">
      <c r="A2" s="72" t="s">
        <v>14</v>
      </c>
      <c r="B2" s="72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2019-08-28T13:52:28Z</dcterms:modified>
</cp:coreProperties>
</file>