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D5" i="1"/>
  <c r="F5" s="1"/>
  <c r="D10" l="1"/>
  <c r="F10" s="1"/>
  <c r="D11"/>
  <c r="F11" s="1"/>
  <c r="F13" s="1"/>
  <c r="D12"/>
  <c r="F12" s="1"/>
  <c r="D7"/>
  <c r="F7" s="1"/>
  <c r="D6"/>
  <c r="F6" s="1"/>
  <c r="D3"/>
  <c r="F3" s="1"/>
  <c r="D4"/>
  <c r="F4" s="1"/>
  <c r="D8"/>
  <c r="F8" s="1"/>
  <c r="F20"/>
  <c r="F15"/>
  <c r="F6" i="5"/>
  <c r="F7"/>
  <c r="F8"/>
  <c r="F9"/>
  <c r="F10"/>
  <c r="F11"/>
  <c r="F12"/>
  <c r="E13"/>
  <c r="F13" l="1"/>
  <c r="F14" i="1" l="1"/>
  <c r="F17" l="1"/>
  <c r="F21" s="1"/>
</calcChain>
</file>

<file path=xl/sharedStrings.xml><?xml version="1.0" encoding="utf-8"?>
<sst xmlns="http://schemas.openxmlformats.org/spreadsheetml/2006/main" count="75" uniqueCount="63">
  <si>
    <t xml:space="preserve">FINANCIAL YEAR </t>
  </si>
  <si>
    <t>Eligibility</t>
  </si>
  <si>
    <t>Sr. No.</t>
  </si>
  <si>
    <t>LAN</t>
  </si>
  <si>
    <t>Customer Name</t>
  </si>
  <si>
    <t>Bank Name</t>
  </si>
  <si>
    <t>Type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</si>
  <si>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</si>
  <si>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</si>
  <si>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</si>
  <si>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</si>
  <si>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</si>
  <si>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</si>
  <si>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</si>
  <si>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</si>
  <si>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</si>
  <si>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</si>
  <si>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</si>
  <si>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</si>
  <si>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</si>
  <si>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</si>
  <si>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</si>
  <si>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</si>
  <si>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</si>
  <si>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</si>
  <si>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</si>
  <si>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</si>
  <si>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</si>
  <si>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</si>
  <si>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</si>
  <si>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</si>
  <si>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</si>
  <si>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</si>
  <si>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</si>
  <si>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</si>
  <si>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</si>
  <si>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</si>
  <si>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</si>
  <si>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</si>
  <si>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</si>
  <si>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</si>
  <si>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</si>
  <si>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</si>
  <si>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</si>
  <si>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y</t>
  </si>
  <si>
    <t>EMI Considered</t>
  </si>
  <si>
    <t>MRG Tyres</t>
  </si>
  <si>
    <t xml:space="preserve">Anjali Garg </t>
  </si>
  <si>
    <t>n</t>
  </si>
  <si>
    <t>2019-20</t>
  </si>
  <si>
    <t>Income from House property</t>
  </si>
  <si>
    <t>2018-19</t>
  </si>
  <si>
    <t xml:space="preserve">Max FOIR                </t>
  </si>
  <si>
    <t>Interest To Others</t>
  </si>
  <si>
    <t xml:space="preserve">IDFC First </t>
  </si>
  <si>
    <t>HDFC Bank</t>
  </si>
  <si>
    <t>Lap</t>
  </si>
  <si>
    <t>MRG Tyres (Prop. Sanjay Garg)</t>
  </si>
  <si>
    <t>Income From Other Sources</t>
  </si>
  <si>
    <t>Income from Business &amp; Profession</t>
  </si>
  <si>
    <t>AL</t>
  </si>
  <si>
    <t>OBC</t>
  </si>
  <si>
    <t xml:space="preserve">to be closed 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</si>
</sst>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6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10.5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10.5"/>
      <name val="Calibri"/>
      <family val="2"/>
      <scheme val="minor"/>
    </font>
    <font>
      <sz val="10"/>
      <name val="Zurich BT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9" fillId="0" borderId="0" applyFill="0" applyAlignment="0" applyProtection="0"/>
    <xf numFmtId="9" fontId="9" fillId="0" borderId="0" applyFill="0" applyBorder="0" applyAlignment="0" applyProtection="0"/>
    <xf numFmtId="0" fontId="9" fillId="0" borderId="0"/>
    <xf numFmtId="164" fontId="1" fillId="0" borderId="0" applyBorder="0" applyProtection="0"/>
  </cellStyleXfs>
  <cellXfs count="57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horizontal="center"/>
    </xf>
    <xf numFmtId="0" fontId="5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6" fillId="5" borderId="1" xfId="0" applyFont="1" applyFill="1" applyBorder="1" applyAlignment="1" applyProtection="1">
      <alignment vertical="top" wrapText="1"/>
      <protection hidden="1"/>
    </xf>
    <xf numFmtId="0" fontId="5" fillId="5" borderId="1" xfId="0" applyFont="1" applyFill="1" applyBorder="1" applyAlignment="1" applyProtection="1">
      <alignment vertical="top" wrapText="1"/>
      <protection hidden="1"/>
    </xf>
    <xf numFmtId="0" fontId="5" fillId="5" borderId="1" xfId="0" applyFont="1" applyFill="1" applyBorder="1" applyAlignment="1" applyProtection="1">
      <alignment horizontal="center" vertical="top" wrapText="1"/>
      <protection locked="0" hidden="1"/>
    </xf>
    <xf numFmtId="0" fontId="4" fillId="0" borderId="1" xfId="0" applyFont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horizontal="justify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NumberFormat="1" applyFont="1" applyBorder="1" applyAlignment="1" applyProtection="1">
      <alignment horizontal="left" vertical="top" wrapText="1"/>
      <protection locked="0"/>
    </xf>
    <xf numFmtId="10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 applyProtection="1">
      <alignment horizontal="left" vertical="top"/>
      <protection locked="0"/>
    </xf>
    <xf numFmtId="0" fontId="4" fillId="0" borderId="1" xfId="0" applyFont="1" applyBorder="1" applyAlignment="1">
      <alignment horizontal="justify" vertical="top" wrapText="1"/>
    </xf>
    <xf numFmtId="0" fontId="4" fillId="0" borderId="1" xfId="0" applyFont="1" applyFill="1" applyBorder="1" applyAlignment="1" applyProtection="1">
      <alignment vertical="top" wrapText="1"/>
      <protection hidden="1"/>
    </xf>
    <xf numFmtId="0" fontId="8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6" fillId="6" borderId="1" xfId="0" applyFont="1" applyFill="1" applyBorder="1" applyAlignment="1" applyProtection="1">
      <alignment vertical="top" wrapText="1"/>
      <protection hidden="1"/>
    </xf>
    <xf numFmtId="0" fontId="5" fillId="6" borderId="1" xfId="0" applyFont="1" applyFill="1" applyBorder="1" applyAlignment="1" applyProtection="1">
      <alignment vertical="top" wrapText="1"/>
      <protection hidden="1"/>
    </xf>
    <xf numFmtId="0" fontId="5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5" fillId="6" borderId="1" xfId="2" applyNumberFormat="1" applyFont="1" applyFill="1" applyBorder="1" applyAlignment="1" applyProtection="1">
      <alignment horizontal="left" vertical="top" wrapText="1"/>
      <protection hidden="1"/>
    </xf>
    <xf numFmtId="165" fontId="10" fillId="3" borderId="2" xfId="1" applyNumberFormat="1" applyFont="1" applyFill="1" applyBorder="1" applyAlignment="1" applyProtection="1">
      <alignment horizontal="center" vertical="center" wrapText="1"/>
    </xf>
    <xf numFmtId="165" fontId="10" fillId="4" borderId="2" xfId="1" applyNumberFormat="1" applyFont="1" applyFill="1" applyBorder="1" applyAlignment="1" applyProtection="1">
      <alignment horizontal="left" vertical="center" wrapText="1"/>
    </xf>
    <xf numFmtId="165" fontId="10" fillId="4" borderId="2" xfId="1" applyNumberFormat="1" applyFont="1" applyFill="1" applyBorder="1" applyAlignment="1" applyProtection="1">
      <alignment horizontal="center" vertical="center" wrapText="1"/>
    </xf>
    <xf numFmtId="9" fontId="10" fillId="4" borderId="2" xfId="1" applyNumberFormat="1" applyFont="1" applyFill="1" applyBorder="1" applyAlignment="1" applyProtection="1">
      <alignment horizontal="center" vertical="center" wrapText="1"/>
    </xf>
    <xf numFmtId="165" fontId="14" fillId="2" borderId="2" xfId="1" applyNumberFormat="1" applyFont="1" applyFill="1" applyBorder="1" applyAlignment="1" applyProtection="1">
      <alignment horizontal="left" vertical="center" wrapText="1"/>
    </xf>
    <xf numFmtId="166" fontId="14" fillId="2" borderId="2" xfId="1" applyNumberFormat="1" applyFont="1" applyFill="1" applyBorder="1" applyAlignment="1" applyProtection="1">
      <alignment horizontal="center" vertical="center"/>
    </xf>
    <xf numFmtId="166" fontId="14" fillId="0" borderId="2" xfId="1" applyNumberFormat="1" applyFont="1" applyFill="1" applyBorder="1" applyAlignment="1" applyProtection="1">
      <alignment horizontal="center" vertical="center"/>
    </xf>
    <xf numFmtId="165" fontId="14" fillId="2" borderId="2" xfId="1" applyNumberFormat="1" applyFont="1" applyFill="1" applyBorder="1" applyAlignment="1" applyProtection="1">
      <alignment horizontal="center" vertical="top"/>
    </xf>
    <xf numFmtId="9" fontId="14" fillId="2" borderId="2" xfId="1" applyNumberFormat="1" applyFont="1" applyFill="1" applyBorder="1" applyAlignment="1" applyProtection="1">
      <alignment horizontal="center" vertical="top"/>
    </xf>
    <xf numFmtId="164" fontId="10" fillId="4" borderId="2" xfId="1" applyFont="1" applyFill="1" applyBorder="1" applyAlignment="1" applyProtection="1">
      <alignment vertical="top" wrapText="1"/>
    </xf>
    <xf numFmtId="167" fontId="10" fillId="4" borderId="2" xfId="1" applyNumberFormat="1" applyFont="1" applyFill="1" applyBorder="1" applyAlignment="1" applyProtection="1">
      <alignment horizontal="center" vertical="top"/>
    </xf>
    <xf numFmtId="165" fontId="14" fillId="0" borderId="2" xfId="1" applyNumberFormat="1" applyFont="1" applyFill="1" applyBorder="1" applyAlignment="1" applyProtection="1">
      <alignment vertical="top" wrapText="1"/>
    </xf>
    <xf numFmtId="165" fontId="14" fillId="0" borderId="2" xfId="1" applyNumberFormat="1" applyFont="1" applyFill="1" applyBorder="1" applyAlignment="1" applyProtection="1">
      <alignment horizontal="left" vertical="top" wrapText="1"/>
    </xf>
    <xf numFmtId="10" fontId="14" fillId="0" borderId="2" xfId="1" applyNumberFormat="1" applyFont="1" applyFill="1" applyBorder="1" applyAlignment="1" applyProtection="1">
      <alignment horizontal="center" vertical="top"/>
    </xf>
    <xf numFmtId="165" fontId="14" fillId="4" borderId="2" xfId="1" applyNumberFormat="1" applyFont="1" applyFill="1" applyBorder="1" applyAlignment="1" applyProtection="1">
      <alignment horizontal="center" vertical="top"/>
    </xf>
    <xf numFmtId="165" fontId="14" fillId="0" borderId="2" xfId="1" applyNumberFormat="1" applyFont="1" applyFill="1" applyBorder="1" applyAlignment="1" applyProtection="1">
      <alignment horizontal="center" vertical="top"/>
    </xf>
    <xf numFmtId="2" fontId="14" fillId="4" borderId="2" xfId="4" applyNumberFormat="1" applyFont="1" applyFill="1" applyBorder="1" applyAlignment="1" applyProtection="1">
      <alignment horizontal="center" vertical="top"/>
    </xf>
    <xf numFmtId="164" fontId="14" fillId="4" borderId="2" xfId="4" applyNumberFormat="1" applyFont="1" applyFill="1" applyBorder="1" applyAlignment="1" applyProtection="1">
      <alignment horizontal="center" vertical="top"/>
    </xf>
    <xf numFmtId="0" fontId="11" fillId="3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1" fontId="12" fillId="0" borderId="2" xfId="0" applyNumberFormat="1" applyFont="1" applyBorder="1" applyAlignment="1">
      <alignment horizontal="center" vertical="center" wrapText="1"/>
    </xf>
    <xf numFmtId="2" fontId="12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165" fontId="10" fillId="3" borderId="2" xfId="1" applyNumberFormat="1" applyFont="1" applyFill="1" applyBorder="1" applyAlignment="1" applyProtection="1">
      <alignment horizontal="center" vertical="center" wrapText="1"/>
    </xf>
    <xf numFmtId="0" fontId="14" fillId="4" borderId="2" xfId="0" applyNumberFormat="1" applyFont="1" applyFill="1" applyBorder="1"/>
    <xf numFmtId="0" fontId="14" fillId="0" borderId="2" xfId="0" applyNumberFormat="1" applyFont="1" applyFill="1" applyBorder="1"/>
    <xf numFmtId="165" fontId="10" fillId="0" borderId="2" xfId="1" applyNumberFormat="1" applyFont="1" applyFill="1" applyBorder="1" applyAlignment="1" applyProtection="1">
      <alignment horizontal="center" vertical="center"/>
    </xf>
    <xf numFmtId="0" fontId="5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21"/>
  <sheetViews>
    <sheetView tabSelected="1" topLeftCell="A2" zoomScale="110" zoomScaleNormal="110" workbookViewId="0">
      <selection activeCell="E7" sqref="E7"/>
    </sheetView>
  </sheetViews>
  <sheetFormatPr defaultColWidth="31.28515625" defaultRowHeight="13.5"/>
  <cols>
    <col min="1" max="1" width="29.7109375" style="1" bestFit="1" customWidth="1"/>
    <col min="2" max="3" width="8.42578125" style="1" bestFit="1" customWidth="1"/>
    <col min="4" max="4" width="14" style="1" bestFit="1" customWidth="1"/>
    <col min="5" max="5" width="11.42578125" style="1" bestFit="1" customWidth="1"/>
    <col min="6" max="6" width="13.5703125" style="1" bestFit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18.75" customHeight="1">
      <c r="A1" s="26" t="s">
        <v>46</v>
      </c>
      <c r="B1" s="52" t="s">
        <v>0</v>
      </c>
      <c r="C1" s="52"/>
      <c r="D1" s="26"/>
      <c r="E1" s="26"/>
      <c r="F1" s="26"/>
    </row>
    <row r="2" spans="1:6" ht="28.5">
      <c r="A2" s="27" t="s">
        <v>57</v>
      </c>
      <c r="B2" s="28" t="s">
        <v>49</v>
      </c>
      <c r="C2" s="28" t="s">
        <v>51</v>
      </c>
      <c r="D2" s="28" t="s">
        <v>31</v>
      </c>
      <c r="E2" s="29" t="s">
        <v>1</v>
      </c>
      <c r="F2" s="28" t="s">
        <v>32</v>
      </c>
    </row>
    <row r="3" spans="1:6" ht="14.25">
      <c r="A3" s="30" t="s">
        <v>42</v>
      </c>
      <c r="B3" s="31">
        <v>1101220.18</v>
      </c>
      <c r="C3" s="32">
        <v>1241869.53</v>
      </c>
      <c r="D3" s="33">
        <f t="shared" ref="D3:D8" si="0">AVERAGE(B3:C3)</f>
        <v>1171544.855</v>
      </c>
      <c r="E3" s="34">
        <v>1</v>
      </c>
      <c r="F3" s="33">
        <f t="shared" ref="F3:F8" si="1">E3*D3</f>
        <v>1171544.855</v>
      </c>
    </row>
    <row r="4" spans="1:6" ht="14.25">
      <c r="A4" s="30" t="s">
        <v>43</v>
      </c>
      <c r="B4" s="31">
        <v>177009</v>
      </c>
      <c r="C4" s="32">
        <v>198761</v>
      </c>
      <c r="D4" s="33">
        <f t="shared" si="0"/>
        <v>187885</v>
      </c>
      <c r="E4" s="34">
        <v>1</v>
      </c>
      <c r="F4" s="33">
        <f t="shared" si="1"/>
        <v>187885</v>
      </c>
    </row>
    <row r="5" spans="1:6" ht="14.25">
      <c r="A5" s="30" t="s">
        <v>53</v>
      </c>
      <c r="B5" s="31">
        <v>1474549.01</v>
      </c>
      <c r="C5" s="32">
        <v>1377388</v>
      </c>
      <c r="D5" s="33">
        <f t="shared" ref="D5" si="2">AVERAGE(B5:C5)</f>
        <v>1425968.5049999999</v>
      </c>
      <c r="E5" s="34">
        <v>1</v>
      </c>
      <c r="F5" s="33">
        <f t="shared" ref="F5" si="3">E5*D5</f>
        <v>1425968.5049999999</v>
      </c>
    </row>
    <row r="6" spans="1:6" ht="14.25">
      <c r="A6" s="30" t="s">
        <v>58</v>
      </c>
      <c r="B6" s="31">
        <v>122546</v>
      </c>
      <c r="C6" s="32">
        <v>582</v>
      </c>
      <c r="D6" s="33">
        <f t="shared" si="0"/>
        <v>61564</v>
      </c>
      <c r="E6" s="34">
        <v>0.5</v>
      </c>
      <c r="F6" s="33">
        <f t="shared" ref="F6" si="4">E6*D6</f>
        <v>30782</v>
      </c>
    </row>
    <row r="7" spans="1:6" ht="14.25">
      <c r="A7" s="30" t="s">
        <v>50</v>
      </c>
      <c r="B7" s="31">
        <v>4340</v>
      </c>
      <c r="C7" s="32">
        <v>0</v>
      </c>
      <c r="D7" s="33">
        <f t="shared" si="0"/>
        <v>2170</v>
      </c>
      <c r="E7" s="34">
        <v>0.5</v>
      </c>
      <c r="F7" s="33">
        <f t="shared" si="1"/>
        <v>1085</v>
      </c>
    </row>
    <row r="8" spans="1:6" ht="14.25">
      <c r="A8" s="30" t="s">
        <v>33</v>
      </c>
      <c r="B8" s="31">
        <v>-137632</v>
      </c>
      <c r="C8" s="31">
        <v>-158749</v>
      </c>
      <c r="D8" s="33">
        <f t="shared" si="0"/>
        <v>-148190.5</v>
      </c>
      <c r="E8" s="34">
        <v>1</v>
      </c>
      <c r="F8" s="33">
        <f t="shared" si="1"/>
        <v>-148190.5</v>
      </c>
    </row>
    <row r="9" spans="1:6" ht="22.5" customHeight="1">
      <c r="A9" s="27" t="s">
        <v>47</v>
      </c>
      <c r="B9" s="28" t="s">
        <v>49</v>
      </c>
      <c r="C9" s="28" t="s">
        <v>51</v>
      </c>
      <c r="D9" s="28" t="s">
        <v>31</v>
      </c>
      <c r="E9" s="29" t="s">
        <v>1</v>
      </c>
      <c r="F9" s="28" t="s">
        <v>32</v>
      </c>
    </row>
    <row r="10" spans="1:6" ht="14.25">
      <c r="A10" s="30" t="s">
        <v>58</v>
      </c>
      <c r="B10" s="31">
        <v>205400</v>
      </c>
      <c r="C10" s="32">
        <v>0</v>
      </c>
      <c r="D10" s="33">
        <f>AVERAGE(B10:C10)</f>
        <v>102700</v>
      </c>
      <c r="E10" s="34">
        <v>0.5</v>
      </c>
      <c r="F10" s="33">
        <f t="shared" ref="F10" si="5">E10*D10</f>
        <v>51350</v>
      </c>
    </row>
    <row r="11" spans="1:6" ht="14.25">
      <c r="A11" s="30" t="s">
        <v>59</v>
      </c>
      <c r="B11" s="31">
        <v>0</v>
      </c>
      <c r="C11" s="31">
        <v>148288</v>
      </c>
      <c r="D11" s="33">
        <f>AVERAGE(B11:C11)</f>
        <v>74144</v>
      </c>
      <c r="E11" s="34">
        <v>0.5</v>
      </c>
      <c r="F11" s="33">
        <f t="shared" ref="F11:F12" si="6">E11*D11</f>
        <v>37072</v>
      </c>
    </row>
    <row r="12" spans="1:6" ht="14.25">
      <c r="A12" s="30" t="s">
        <v>33</v>
      </c>
      <c r="B12" s="31">
        <v>0</v>
      </c>
      <c r="C12" s="31">
        <v>0</v>
      </c>
      <c r="D12" s="33">
        <f>AVERAGE(B12:C12)</f>
        <v>0</v>
      </c>
      <c r="E12" s="34">
        <v>1</v>
      </c>
      <c r="F12" s="33">
        <f t="shared" si="6"/>
        <v>0</v>
      </c>
    </row>
    <row r="13" spans="1:6" ht="15.4" customHeight="1">
      <c r="A13" s="35" t="s">
        <v>34</v>
      </c>
      <c r="B13" s="53"/>
      <c r="C13" s="53"/>
      <c r="D13" s="53"/>
      <c r="E13" s="53"/>
      <c r="F13" s="36">
        <f>+SUM(F3:F12)</f>
        <v>2757496.86</v>
      </c>
    </row>
    <row r="14" spans="1:6" ht="16.350000000000001" customHeight="1">
      <c r="A14" s="37" t="s">
        <v>35</v>
      </c>
      <c r="B14" s="54"/>
      <c r="C14" s="54"/>
      <c r="D14" s="54"/>
      <c r="E14" s="54"/>
      <c r="F14" s="36">
        <f>F13/12</f>
        <v>229791.405</v>
      </c>
    </row>
    <row r="15" spans="1:6" ht="14.25">
      <c r="A15" s="37" t="s">
        <v>36</v>
      </c>
      <c r="B15" s="54"/>
      <c r="C15" s="54"/>
      <c r="D15" s="54"/>
      <c r="E15" s="54"/>
      <c r="F15" s="33">
        <f>RTR!H5</f>
        <v>103378</v>
      </c>
    </row>
    <row r="16" spans="1:6" ht="16.350000000000001" customHeight="1">
      <c r="A16" s="38" t="s">
        <v>52</v>
      </c>
      <c r="B16" s="55"/>
      <c r="C16" s="55"/>
      <c r="D16" s="55"/>
      <c r="E16" s="55"/>
      <c r="F16" s="39">
        <v>0.65</v>
      </c>
    </row>
    <row r="17" spans="1:6" ht="16.350000000000001" customHeight="1">
      <c r="A17" s="37" t="s">
        <v>37</v>
      </c>
      <c r="B17" s="54"/>
      <c r="C17" s="54"/>
      <c r="D17" s="54"/>
      <c r="E17" s="54"/>
      <c r="F17" s="40">
        <f>(F14*F16)-F15</f>
        <v>45986.413250000012</v>
      </c>
    </row>
    <row r="18" spans="1:6" ht="16.350000000000001" customHeight="1">
      <c r="A18" s="37" t="s">
        <v>38</v>
      </c>
      <c r="B18" s="54"/>
      <c r="C18" s="54"/>
      <c r="D18" s="54"/>
      <c r="E18" s="54"/>
      <c r="F18" s="41">
        <v>180</v>
      </c>
    </row>
    <row r="19" spans="1:6" ht="14.25" customHeight="1">
      <c r="A19" s="37" t="s">
        <v>39</v>
      </c>
      <c r="B19" s="54"/>
      <c r="C19" s="54"/>
      <c r="D19" s="54"/>
      <c r="E19" s="54"/>
      <c r="F19" s="39">
        <v>9.2499999999999999E-2</v>
      </c>
    </row>
    <row r="20" spans="1:6" ht="14.25">
      <c r="A20" s="37" t="s">
        <v>40</v>
      </c>
      <c r="B20" s="54"/>
      <c r="C20" s="54"/>
      <c r="D20" s="54"/>
      <c r="E20" s="54"/>
      <c r="F20" s="42">
        <f>PMT(F19/12,F18,-100000)</f>
        <v>1029.1922897932718</v>
      </c>
    </row>
    <row r="21" spans="1:6" ht="14.25">
      <c r="A21" s="37" t="s">
        <v>41</v>
      </c>
      <c r="B21" s="54"/>
      <c r="C21" s="54"/>
      <c r="D21" s="54"/>
      <c r="E21" s="54"/>
      <c r="F21" s="43">
        <f>F17/F20</f>
        <v>44.682042127654348</v>
      </c>
    </row>
  </sheetData>
  <sheetProtection selectLockedCells="1" selectUnlockedCells="1"/>
  <mergeCells count="10">
    <mergeCell ref="B17:E17"/>
    <mergeCell ref="B18:E18"/>
    <mergeCell ref="B19:E19"/>
    <mergeCell ref="B20:E20"/>
    <mergeCell ref="B21:E21"/>
    <mergeCell ref="B1:C1"/>
    <mergeCell ref="B13:E13"/>
    <mergeCell ref="B14:E14"/>
    <mergeCell ref="B15:E15"/>
    <mergeCell ref="B16:E16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</sheetPr>
  <dimension ref="A1:IK5"/>
  <sheetViews>
    <sheetView zoomScale="124" zoomScaleNormal="124" workbookViewId="0">
      <selection activeCell="H6" sqref="H6"/>
    </sheetView>
  </sheetViews>
  <sheetFormatPr defaultColWidth="22.140625" defaultRowHeight="13.5"/>
  <cols>
    <col min="1" max="1" width="3.42578125" style="6" bestFit="1" customWidth="1"/>
    <col min="2" max="2" width="7.85546875" style="6" bestFit="1" customWidth="1"/>
    <col min="3" max="3" width="12.42578125" style="6" bestFit="1" customWidth="1"/>
    <col min="4" max="4" width="9.28515625" style="6" bestFit="1" customWidth="1"/>
    <col min="5" max="5" width="4.42578125" style="6" bestFit="1" customWidth="1"/>
    <col min="6" max="6" width="9.140625" style="6" bestFit="1" customWidth="1"/>
    <col min="7" max="7" width="7.140625" style="6" bestFit="1" customWidth="1"/>
    <col min="8" max="8" width="11.85546875" style="6" bestFit="1" customWidth="1"/>
    <col min="9" max="9" width="19.140625" style="6" customWidth="1"/>
    <col min="10" max="245" width="22.140625" style="6"/>
    <col min="246" max="16384" width="22.140625" style="4"/>
  </cols>
  <sheetData>
    <row r="1" spans="1:9" ht="24">
      <c r="A1" s="44" t="s">
        <v>2</v>
      </c>
      <c r="B1" s="44" t="s">
        <v>3</v>
      </c>
      <c r="C1" s="44" t="s">
        <v>4</v>
      </c>
      <c r="D1" s="44" t="s">
        <v>5</v>
      </c>
      <c r="E1" s="44" t="s">
        <v>6</v>
      </c>
      <c r="F1" s="44" t="s">
        <v>7</v>
      </c>
      <c r="G1" s="44" t="s">
        <v>8</v>
      </c>
      <c r="H1" s="44" t="s">
        <v>45</v>
      </c>
    </row>
    <row r="2" spans="1:9">
      <c r="A2" s="45">
        <v>1</v>
      </c>
      <c r="B2" s="46">
        <v>15473222</v>
      </c>
      <c r="C2" s="45" t="s">
        <v>46</v>
      </c>
      <c r="D2" s="45" t="s">
        <v>54</v>
      </c>
      <c r="E2" s="46" t="s">
        <v>56</v>
      </c>
      <c r="F2" s="47">
        <v>6700000</v>
      </c>
      <c r="G2" s="46">
        <v>73027</v>
      </c>
      <c r="H2" s="46" t="s">
        <v>48</v>
      </c>
    </row>
    <row r="3" spans="1:9">
      <c r="A3" s="45">
        <v>2</v>
      </c>
      <c r="B3" s="46">
        <v>83108991</v>
      </c>
      <c r="C3" s="45" t="s">
        <v>46</v>
      </c>
      <c r="D3" s="45" t="s">
        <v>55</v>
      </c>
      <c r="E3" s="46" t="s">
        <v>56</v>
      </c>
      <c r="F3" s="47">
        <v>9900000</v>
      </c>
      <c r="G3" s="46">
        <v>103378</v>
      </c>
      <c r="H3" s="46" t="s">
        <v>44</v>
      </c>
    </row>
    <row r="4" spans="1:9">
      <c r="A4" s="45"/>
      <c r="B4" s="46"/>
      <c r="C4" s="45"/>
      <c r="D4" s="45" t="s">
        <v>61</v>
      </c>
      <c r="E4" s="46" t="s">
        <v>60</v>
      </c>
      <c r="F4" s="47"/>
      <c r="G4" s="46">
        <v>24235</v>
      </c>
      <c r="H4" s="46" t="s">
        <v>48</v>
      </c>
      <c r="I4" s="51" t="s">
        <v>62</v>
      </c>
    </row>
    <row r="5" spans="1:9">
      <c r="A5" s="48"/>
      <c r="B5" s="45"/>
      <c r="C5" s="45"/>
      <c r="D5" s="45"/>
      <c r="E5" s="45"/>
      <c r="F5" s="45"/>
      <c r="G5" s="49"/>
      <c r="H5" s="50">
        <v>103378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56" t="s">
        <v>9</v>
      </c>
      <c r="B1" s="56"/>
      <c r="C1" s="8"/>
    </row>
    <row r="2" spans="1:6" ht="14.25" customHeight="1">
      <c r="A2" s="56" t="s">
        <v>10</v>
      </c>
      <c r="B2" s="56"/>
      <c r="C2" s="8"/>
    </row>
    <row r="5" spans="1:6" ht="30">
      <c r="A5" s="9" t="s">
        <v>2</v>
      </c>
      <c r="B5" s="10" t="s">
        <v>11</v>
      </c>
      <c r="C5" s="10" t="s">
        <v>12</v>
      </c>
      <c r="D5" s="11" t="s">
        <v>13</v>
      </c>
      <c r="E5" s="7" t="s">
        <v>14</v>
      </c>
      <c r="F5" s="7" t="s">
        <v>15</v>
      </c>
    </row>
    <row r="6" spans="1:6" ht="42.75">
      <c r="A6" s="12">
        <v>1</v>
      </c>
      <c r="B6" s="13" t="s">
        <v>16</v>
      </c>
      <c r="C6" s="14" t="s">
        <v>17</v>
      </c>
      <c r="D6" s="15"/>
      <c r="E6" s="16">
        <v>0.2</v>
      </c>
      <c r="F6" s="16">
        <f t="shared" ref="F6:F12" si="0">E6/10*D6</f>
        <v>0</v>
      </c>
    </row>
    <row r="7" spans="1:6" ht="42.75">
      <c r="A7" s="12">
        <v>2</v>
      </c>
      <c r="B7" s="13" t="s">
        <v>18</v>
      </c>
      <c r="C7" s="14" t="s">
        <v>19</v>
      </c>
      <c r="D7" s="17"/>
      <c r="E7" s="16">
        <v>0.15</v>
      </c>
      <c r="F7" s="16">
        <f t="shared" si="0"/>
        <v>0</v>
      </c>
    </row>
    <row r="8" spans="1:6" ht="42.75">
      <c r="A8" s="12">
        <v>3</v>
      </c>
      <c r="B8" s="13" t="s">
        <v>20</v>
      </c>
      <c r="C8" s="14" t="s">
        <v>21</v>
      </c>
      <c r="D8" s="17"/>
      <c r="E8" s="16">
        <v>0.1</v>
      </c>
      <c r="F8" s="16">
        <f t="shared" si="0"/>
        <v>0</v>
      </c>
    </row>
    <row r="9" spans="1:6" ht="57">
      <c r="A9" s="12">
        <v>4</v>
      </c>
      <c r="B9" s="13" t="s">
        <v>22</v>
      </c>
      <c r="C9" s="18" t="s">
        <v>23</v>
      </c>
      <c r="D9" s="17"/>
      <c r="E9" s="16">
        <v>0.1</v>
      </c>
      <c r="F9" s="16">
        <f t="shared" si="0"/>
        <v>0</v>
      </c>
    </row>
    <row r="10" spans="1:6" ht="85.5">
      <c r="A10" s="12">
        <v>5</v>
      </c>
      <c r="B10" s="13" t="s">
        <v>24</v>
      </c>
      <c r="C10" s="14" t="s">
        <v>25</v>
      </c>
      <c r="D10" s="17"/>
      <c r="E10" s="16">
        <v>0.1</v>
      </c>
      <c r="F10" s="16">
        <f t="shared" si="0"/>
        <v>0</v>
      </c>
    </row>
    <row r="11" spans="1:6" ht="128.25">
      <c r="A11" s="12">
        <v>6</v>
      </c>
      <c r="B11" s="19" t="s">
        <v>26</v>
      </c>
      <c r="C11" s="20" t="s">
        <v>27</v>
      </c>
      <c r="D11" s="17"/>
      <c r="E11" s="16">
        <v>0.1</v>
      </c>
      <c r="F11" s="16">
        <f t="shared" si="0"/>
        <v>0</v>
      </c>
    </row>
    <row r="12" spans="1:6" ht="28.5">
      <c r="A12" s="12">
        <v>7</v>
      </c>
      <c r="B12" s="12" t="s">
        <v>28</v>
      </c>
      <c r="C12" s="21" t="s">
        <v>29</v>
      </c>
      <c r="D12" s="17"/>
      <c r="E12" s="16">
        <v>0.25</v>
      </c>
      <c r="F12" s="16">
        <f t="shared" si="0"/>
        <v>0</v>
      </c>
    </row>
    <row r="13" spans="1:6" ht="15">
      <c r="A13" s="22"/>
      <c r="B13" s="23" t="s">
        <v>30</v>
      </c>
      <c r="C13" s="23"/>
      <c r="D13" s="24"/>
      <c r="E13" s="25">
        <f>SUM(E6:E12)</f>
        <v>0.99999999999999989</v>
      </c>
      <c r="F13" s="25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2018-05-12T07:05:22Z</cp:lastPrinted>
  <dcterms:created xsi:type="dcterms:W3CDTF">2015-09-25T09:25:31Z</dcterms:created>
  <dcterms:modified xsi:type="dcterms:W3CDTF">2020-06-12T08:23:20Z</dcterms:modified>
</cp:coreProperties>
</file>