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10" i="1" l="1"/>
  <c r="F10" i="1" s="1"/>
  <c r="D9" i="1"/>
  <c r="F9" i="1" s="1"/>
  <c r="D5" i="1" l="1"/>
  <c r="F5" i="1" s="1"/>
  <c r="D4" i="1"/>
  <c r="F4" i="1" s="1"/>
  <c r="D12" i="1" l="1"/>
  <c r="F12" i="1" s="1"/>
  <c r="D11" i="1"/>
  <c r="F11" i="1" s="1"/>
  <c r="D6" i="1" l="1"/>
  <c r="F6" i="1" s="1"/>
  <c r="D3" i="1"/>
  <c r="F3" i="1" s="1"/>
  <c r="D14" i="1" l="1"/>
  <c r="F14" i="1" s="1"/>
  <c r="D15" i="1"/>
  <c r="F15" i="1" s="1"/>
  <c r="D16" i="1"/>
  <c r="F16" i="1" s="1"/>
  <c r="D7" i="1"/>
  <c r="F7" i="1" l="1"/>
  <c r="F17" i="1" s="1"/>
  <c r="F24" i="1"/>
  <c r="K13" i="2"/>
  <c r="F19" i="1" s="1"/>
  <c r="F6" i="5"/>
  <c r="F7" i="5"/>
  <c r="F8" i="5"/>
  <c r="F9" i="5"/>
  <c r="F10" i="5"/>
  <c r="F11" i="5"/>
  <c r="F12" i="5"/>
  <c r="E13" i="5"/>
  <c r="F18" i="1" l="1"/>
  <c r="F21" i="1" s="1"/>
  <c r="F13" i="5"/>
  <c r="F25" i="1" l="1"/>
</calcChain>
</file>

<file path=xl/sharedStrings.xml><?xml version="1.0" encoding="utf-8"?>
<sst xmlns="http://schemas.openxmlformats.org/spreadsheetml/2006/main" count="98" uniqueCount="70">
  <si>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</si>
  <si>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</si>
  <si>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</si>
  <si>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</si>
  <si>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</si>
  <si>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</si>
  <si>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</si>
  <si>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</si>
  <si>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</si>
  <si>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</si>
  <si>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</si>
  <si>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</si>
  <si>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</si>
  <si>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</si>
  <si>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</si>
  <si>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</si>
  <si>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</si>
  <si>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</si>
  <si>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</si>
  <si>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</si>
  <si>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</si>
  <si>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</si>
  <si>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</si>
  <si>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</si>
  <si>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</si>
  <si>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</si>
  <si>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</si>
  <si>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</si>
  <si>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</si>
  <si>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</si>
  <si>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</si>
  <si>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</si>
  <si>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</si>
  <si>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</si>
  <si>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</si>
  <si>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</si>
  <si>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</si>
  <si>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</si>
  <si>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</si>
  <si>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</si>
  <si>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</si>
  <si>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</si>
  <si>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</si>
  <si>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</si>
  <si>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</si>
  <si>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</si>
  <si>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</si>
  <si>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</si>
  <si>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</si>
  <si>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</si>
  <si>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</si>
  <si>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2019-20</t>
  </si>
  <si>
    <t>Net Profit</t>
  </si>
  <si>
    <t>Depreciation</t>
  </si>
  <si>
    <t>Bank Intrest</t>
  </si>
  <si>
    <t>HL</t>
  </si>
  <si>
    <t>n</t>
  </si>
  <si>
    <t>Calco Polymers</t>
  </si>
  <si>
    <t>Ajay Mehta</t>
  </si>
  <si>
    <t>Rajesh Mehta</t>
  </si>
  <si>
    <t>Income From Salary</t>
  </si>
  <si>
    <t>Income U/s 44AD</t>
  </si>
  <si>
    <t>Income U/S 44AD</t>
  </si>
  <si>
    <t>Ritu Mehta</t>
  </si>
  <si>
    <t>HDFC ltd</t>
  </si>
  <si>
    <t>Top up</t>
  </si>
  <si>
    <t>Y</t>
  </si>
  <si>
    <t>KMBL</t>
  </si>
  <si>
    <t>CV</t>
  </si>
  <si>
    <t>Ajay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</si>
</sst>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2" fillId="0" borderId="0" applyBorder="0" applyProtection="0"/>
    <xf numFmtId="0" fontId="1" fillId="0" borderId="0"/>
  </cellStyleXfs>
  <cellXfs count="69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3" fillId="2" borderId="1" xfId="1" applyNumberFormat="1" applyFont="1" applyFill="1" applyBorder="1" applyAlignment="1" applyProtection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3" fillId="0" borderId="1" xfId="1" applyNumberFormat="1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/>
    <xf numFmtId="0" fontId="14" fillId="0" borderId="1" xfId="0" applyFont="1" applyFill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/>
    </xf>
    <xf numFmtId="1" fontId="14" fillId="8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/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5"/>
  <sheetViews>
    <sheetView topLeftCell="A7" zoomScale="107" zoomScaleNormal="107" workbookViewId="0">
      <selection activeCell="F21" sqref="F21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45" t="s">
        <v>57</v>
      </c>
      <c r="B1" s="57" t="s">
        <v>45</v>
      </c>
      <c r="C1" s="57"/>
      <c r="D1" s="6"/>
      <c r="E1" s="6"/>
      <c r="F1" s="6" t="s">
        <v>0</v>
      </c>
    </row>
    <row r="2" spans="1:6">
      <c r="A2" s="46" t="s">
        <v>58</v>
      </c>
      <c r="B2" s="7" t="s">
        <v>51</v>
      </c>
      <c r="C2" s="7" t="s">
        <v>46</v>
      </c>
      <c r="D2" s="7" t="s">
        <v>30</v>
      </c>
      <c r="E2" s="8" t="s">
        <v>1</v>
      </c>
      <c r="F2" s="7" t="s">
        <v>31</v>
      </c>
    </row>
    <row r="3" spans="1:6">
      <c r="A3" s="9" t="s">
        <v>52</v>
      </c>
      <c r="B3" s="44">
        <v>844120.54</v>
      </c>
      <c r="C3" s="47">
        <v>510590</v>
      </c>
      <c r="D3" s="10">
        <f>AVERAGE(B3:C3)</f>
        <v>677355.27</v>
      </c>
      <c r="E3" s="11">
        <v>1</v>
      </c>
      <c r="F3" s="10">
        <f t="shared" ref="F3:F6" si="0">E3*D3</f>
        <v>677355.27</v>
      </c>
    </row>
    <row r="4" spans="1:6">
      <c r="A4" s="9" t="s">
        <v>53</v>
      </c>
      <c r="B4" s="44">
        <v>338638</v>
      </c>
      <c r="C4" s="47">
        <v>382295</v>
      </c>
      <c r="D4" s="10">
        <f>AVERAGE(B4:C4)</f>
        <v>360466.5</v>
      </c>
      <c r="E4" s="11">
        <v>1</v>
      </c>
      <c r="F4" s="10">
        <f t="shared" ref="F4:F5" si="1">E4*D4</f>
        <v>360466.5</v>
      </c>
    </row>
    <row r="5" spans="1:6">
      <c r="A5" s="9" t="s">
        <v>54</v>
      </c>
      <c r="B5" s="44">
        <v>201077</v>
      </c>
      <c r="C5" s="47">
        <v>178833</v>
      </c>
      <c r="D5" s="10">
        <f>AVERAGE(B5:C5)</f>
        <v>189955</v>
      </c>
      <c r="E5" s="11">
        <v>0</v>
      </c>
      <c r="F5" s="10">
        <f t="shared" si="1"/>
        <v>0</v>
      </c>
    </row>
    <row r="6" spans="1:6">
      <c r="A6" s="9" t="s">
        <v>44</v>
      </c>
      <c r="B6" s="44">
        <v>334090</v>
      </c>
      <c r="C6" s="47">
        <v>352085</v>
      </c>
      <c r="D6" s="10">
        <f>AVERAGE(B6:C6)</f>
        <v>343087.5</v>
      </c>
      <c r="E6" s="11">
        <v>1</v>
      </c>
      <c r="F6" s="10">
        <f t="shared" si="0"/>
        <v>343087.5</v>
      </c>
    </row>
    <row r="7" spans="1:6">
      <c r="A7" s="9" t="s">
        <v>32</v>
      </c>
      <c r="B7" s="44">
        <v>-127010</v>
      </c>
      <c r="C7" s="44">
        <v>-41021</v>
      </c>
      <c r="D7" s="10">
        <f>AVERAGE(B7:C7)</f>
        <v>-84015.5</v>
      </c>
      <c r="E7" s="11">
        <v>1</v>
      </c>
      <c r="F7" s="10">
        <f t="shared" ref="F7" si="2">E7*D7</f>
        <v>-84015.5</v>
      </c>
    </row>
    <row r="8" spans="1:6">
      <c r="A8" s="46" t="s">
        <v>59</v>
      </c>
      <c r="B8" s="7" t="s">
        <v>51</v>
      </c>
      <c r="C8" s="7" t="s">
        <v>46</v>
      </c>
      <c r="D8" s="7" t="s">
        <v>30</v>
      </c>
      <c r="E8" s="8" t="s">
        <v>1</v>
      </c>
      <c r="F8" s="7" t="s">
        <v>31</v>
      </c>
    </row>
    <row r="9" spans="1:6">
      <c r="A9" s="9" t="s">
        <v>60</v>
      </c>
      <c r="B9" s="44">
        <v>260000</v>
      </c>
      <c r="C9" s="47">
        <v>300000</v>
      </c>
      <c r="D9" s="10">
        <f>AVERAGE(B9:C9)</f>
        <v>280000</v>
      </c>
      <c r="E9" s="11">
        <v>1</v>
      </c>
      <c r="F9" s="10">
        <f t="shared" ref="F9:F10" si="3">E9*D9</f>
        <v>280000</v>
      </c>
    </row>
    <row r="10" spans="1:6">
      <c r="A10" s="9" t="s">
        <v>61</v>
      </c>
      <c r="B10" s="44">
        <v>485200</v>
      </c>
      <c r="C10" s="47">
        <v>201800</v>
      </c>
      <c r="D10" s="10">
        <f>AVERAGE(B10:C10)</f>
        <v>343500</v>
      </c>
      <c r="E10" s="11">
        <v>0.5</v>
      </c>
      <c r="F10" s="10">
        <f t="shared" si="3"/>
        <v>171750</v>
      </c>
    </row>
    <row r="11" spans="1:6">
      <c r="A11" s="9" t="s">
        <v>44</v>
      </c>
      <c r="B11" s="44">
        <v>392</v>
      </c>
      <c r="C11" s="47">
        <v>550</v>
      </c>
      <c r="D11" s="10">
        <f>AVERAGE(B11:C11)</f>
        <v>471</v>
      </c>
      <c r="E11" s="11">
        <v>0.5</v>
      </c>
      <c r="F11" s="10">
        <f t="shared" ref="F11:F12" si="4">E11*D11</f>
        <v>235.5</v>
      </c>
    </row>
    <row r="12" spans="1:6">
      <c r="A12" s="9" t="s">
        <v>32</v>
      </c>
      <c r="B12" s="44">
        <v>-12009</v>
      </c>
      <c r="C12" s="44">
        <v>-10800</v>
      </c>
      <c r="D12" s="10">
        <f>AVERAGE(B12:C12)</f>
        <v>-11404.5</v>
      </c>
      <c r="E12" s="11">
        <v>1</v>
      </c>
      <c r="F12" s="10">
        <f t="shared" si="4"/>
        <v>-11404.5</v>
      </c>
    </row>
    <row r="13" spans="1:6">
      <c r="A13" s="46" t="s">
        <v>63</v>
      </c>
      <c r="B13" s="7" t="s">
        <v>51</v>
      </c>
      <c r="C13" s="7" t="s">
        <v>46</v>
      </c>
      <c r="D13" s="7" t="s">
        <v>30</v>
      </c>
      <c r="E13" s="8" t="s">
        <v>1</v>
      </c>
      <c r="F13" s="7" t="s">
        <v>31</v>
      </c>
    </row>
    <row r="14" spans="1:6">
      <c r="A14" s="9" t="s">
        <v>62</v>
      </c>
      <c r="B14" s="44">
        <v>615400</v>
      </c>
      <c r="C14" s="47">
        <v>610400</v>
      </c>
      <c r="D14" s="10">
        <f>AVERAGE(B14:C14)</f>
        <v>612900</v>
      </c>
      <c r="E14" s="11">
        <v>1</v>
      </c>
      <c r="F14" s="10">
        <f t="shared" ref="F14:F16" si="5">E14*D14</f>
        <v>612900</v>
      </c>
    </row>
    <row r="15" spans="1:6">
      <c r="A15" s="9" t="s">
        <v>44</v>
      </c>
      <c r="B15" s="44">
        <v>436</v>
      </c>
      <c r="C15" s="47">
        <v>1805</v>
      </c>
      <c r="D15" s="10">
        <f>AVERAGE(B15:C15)</f>
        <v>1120.5</v>
      </c>
      <c r="E15" s="11">
        <v>0.5</v>
      </c>
      <c r="F15" s="10">
        <f t="shared" si="5"/>
        <v>560.25</v>
      </c>
    </row>
    <row r="16" spans="1:6">
      <c r="A16" s="9" t="s">
        <v>32</v>
      </c>
      <c r="B16" s="44">
        <v>-8859</v>
      </c>
      <c r="C16" s="44">
        <v>-6901</v>
      </c>
      <c r="D16" s="10">
        <f>AVERAGE(B16:C16)</f>
        <v>-7880</v>
      </c>
      <c r="E16" s="11">
        <v>1</v>
      </c>
      <c r="F16" s="10">
        <f t="shared" si="5"/>
        <v>-7880</v>
      </c>
    </row>
    <row r="17" spans="1:6" ht="15.4" customHeight="1">
      <c r="A17" s="43" t="s">
        <v>33</v>
      </c>
      <c r="B17" s="58"/>
      <c r="C17" s="59"/>
      <c r="D17" s="59"/>
      <c r="E17" s="60"/>
      <c r="F17" s="12">
        <f>+SUM(F3:F16)</f>
        <v>2343055.02</v>
      </c>
    </row>
    <row r="18" spans="1:6" ht="16.350000000000001" customHeight="1">
      <c r="A18" s="13" t="s">
        <v>34</v>
      </c>
      <c r="B18" s="61"/>
      <c r="C18" s="62"/>
      <c r="D18" s="62"/>
      <c r="E18" s="63"/>
      <c r="F18" s="12">
        <f>F17/12</f>
        <v>195254.58499999999</v>
      </c>
    </row>
    <row r="19" spans="1:6">
      <c r="A19" s="13" t="s">
        <v>35</v>
      </c>
      <c r="B19" s="61"/>
      <c r="C19" s="62"/>
      <c r="D19" s="62"/>
      <c r="E19" s="63"/>
      <c r="F19" s="10">
        <f>RTR!K13</f>
        <v>50100</v>
      </c>
    </row>
    <row r="20" spans="1:6" ht="16.350000000000001" customHeight="1">
      <c r="A20" s="14" t="s">
        <v>36</v>
      </c>
      <c r="B20" s="64"/>
      <c r="C20" s="65"/>
      <c r="D20" s="65"/>
      <c r="E20" s="66"/>
      <c r="F20" s="15">
        <v>0.75</v>
      </c>
    </row>
    <row r="21" spans="1:6" ht="16.350000000000001" customHeight="1">
      <c r="A21" s="13" t="s">
        <v>37</v>
      </c>
      <c r="B21" s="67"/>
      <c r="C21" s="67"/>
      <c r="D21" s="67"/>
      <c r="E21" s="67"/>
      <c r="F21" s="16">
        <f>(F18*F20)-F19</f>
        <v>96340.938750000001</v>
      </c>
    </row>
    <row r="22" spans="1:6" ht="16.350000000000001" customHeight="1">
      <c r="A22" s="13" t="s">
        <v>38</v>
      </c>
      <c r="B22" s="67"/>
      <c r="C22" s="67"/>
      <c r="D22" s="67"/>
      <c r="E22" s="67"/>
      <c r="F22" s="17">
        <v>180</v>
      </c>
    </row>
    <row r="23" spans="1:6" ht="14.25" customHeight="1">
      <c r="A23" s="13" t="s">
        <v>39</v>
      </c>
      <c r="B23" s="67"/>
      <c r="C23" s="67"/>
      <c r="D23" s="67"/>
      <c r="E23" s="67"/>
      <c r="F23" s="15">
        <v>0.1</v>
      </c>
    </row>
    <row r="24" spans="1:6">
      <c r="A24" s="13" t="s">
        <v>40</v>
      </c>
      <c r="B24" s="67"/>
      <c r="C24" s="67"/>
      <c r="D24" s="67"/>
      <c r="E24" s="67"/>
      <c r="F24" s="18">
        <f>PMT(F23/12,F22,-100000)</f>
        <v>1074.6051177081163</v>
      </c>
    </row>
    <row r="25" spans="1:6">
      <c r="A25" s="13" t="s">
        <v>41</v>
      </c>
      <c r="B25" s="67"/>
      <c r="C25" s="67"/>
      <c r="D25" s="67"/>
      <c r="E25" s="67"/>
      <c r="F25" s="19">
        <f>F21/F24</f>
        <v>89.652410138779999</v>
      </c>
    </row>
  </sheetData>
  <sheetProtection selectLockedCells="1" selectUnlockedCells="1"/>
  <mergeCells count="10">
    <mergeCell ref="B21:E21"/>
    <mergeCell ref="B22:E22"/>
    <mergeCell ref="B23:E23"/>
    <mergeCell ref="B24:E24"/>
    <mergeCell ref="B25:E25"/>
    <mergeCell ref="B1:C1"/>
    <mergeCell ref="B17:E17"/>
    <mergeCell ref="B18:E18"/>
    <mergeCell ref="B19:E19"/>
    <mergeCell ref="B20:E2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tabSelected="1" zoomScale="136" zoomScaleNormal="136" workbookViewId="0">
      <selection activeCell="B6" sqref="B6"/>
    </sheetView>
  </sheetViews>
  <sheetFormatPr defaultColWidth="22.140625" defaultRowHeight="13.5"/>
  <cols>
    <col min="1" max="1" width="5.42578125" style="20" customWidth="1"/>
    <col min="2" max="2" width="23.140625" style="20" customWidth="1"/>
    <col min="3" max="3" width="12.28515625" style="20" customWidth="1"/>
    <col min="4" max="4" width="11.85546875" style="20" bestFit="1" customWidth="1"/>
    <col min="5" max="5" width="7.42578125" style="20" customWidth="1"/>
    <col min="6" max="6" width="9.85546875" style="20" bestFit="1" customWidth="1"/>
    <col min="7" max="7" width="10.140625" style="20" customWidth="1"/>
    <col min="8" max="8" width="8.7109375" style="20" customWidth="1"/>
    <col min="9" max="9" width="6.85546875" style="20" customWidth="1"/>
    <col min="10" max="10" width="8" style="20" customWidth="1"/>
    <col min="11" max="11" width="12.85546875" style="20" customWidth="1"/>
    <col min="12" max="248" width="22.140625" style="20"/>
    <col min="249" max="16384" width="22.140625" style="4"/>
  </cols>
  <sheetData>
    <row r="1" spans="1:248" s="50" customFormat="1" ht="8.25" customHeight="1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50</v>
      </c>
      <c r="G1" s="48" t="s">
        <v>47</v>
      </c>
      <c r="H1" s="48" t="s">
        <v>48</v>
      </c>
      <c r="I1" s="48" t="s">
        <v>49</v>
      </c>
      <c r="J1" s="48" t="s">
        <v>7</v>
      </c>
      <c r="K1" s="48" t="s">
        <v>43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</row>
    <row r="2" spans="1:248" s="50" customFormat="1" ht="8.25" customHeight="1">
      <c r="A2" s="51">
        <v>1</v>
      </c>
      <c r="B2" s="52">
        <v>634665250</v>
      </c>
      <c r="C2" s="51" t="s">
        <v>59</v>
      </c>
      <c r="D2" s="51" t="s">
        <v>64</v>
      </c>
      <c r="E2" s="52" t="s">
        <v>65</v>
      </c>
      <c r="F2" s="52">
        <v>2600000</v>
      </c>
      <c r="G2" s="52"/>
      <c r="H2" s="52"/>
      <c r="I2" s="52"/>
      <c r="J2" s="52">
        <v>26063</v>
      </c>
      <c r="K2" s="53" t="s">
        <v>66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</row>
    <row r="3" spans="1:248" s="50" customFormat="1" ht="8.25" customHeight="1">
      <c r="A3" s="51">
        <v>2</v>
      </c>
      <c r="B3" s="52">
        <v>634665250</v>
      </c>
      <c r="C3" s="51" t="s">
        <v>59</v>
      </c>
      <c r="D3" s="51" t="s">
        <v>64</v>
      </c>
      <c r="E3" s="52" t="s">
        <v>55</v>
      </c>
      <c r="F3" s="52">
        <v>400000</v>
      </c>
      <c r="G3" s="54"/>
      <c r="H3" s="54"/>
      <c r="I3" s="54"/>
      <c r="J3" s="54">
        <v>3472</v>
      </c>
      <c r="K3" s="53" t="s">
        <v>66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</row>
    <row r="4" spans="1:248" s="50" customFormat="1" ht="8.25" customHeight="1">
      <c r="A4" s="51">
        <v>3</v>
      </c>
      <c r="B4" s="52">
        <v>14410949</v>
      </c>
      <c r="C4" s="51" t="s">
        <v>57</v>
      </c>
      <c r="D4" s="51" t="s">
        <v>67</v>
      </c>
      <c r="E4" s="52" t="s">
        <v>68</v>
      </c>
      <c r="F4" s="52">
        <v>1000000</v>
      </c>
      <c r="G4" s="54">
        <v>60</v>
      </c>
      <c r="H4" s="54">
        <v>42</v>
      </c>
      <c r="I4" s="54">
        <v>18</v>
      </c>
      <c r="J4" s="54">
        <v>20565</v>
      </c>
      <c r="K4" s="53" t="s">
        <v>42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</row>
    <row r="5" spans="1:248" s="50" customFormat="1" ht="8.25" customHeight="1">
      <c r="A5" s="51">
        <v>4</v>
      </c>
      <c r="B5" s="52">
        <v>12683118</v>
      </c>
      <c r="C5" s="51" t="s">
        <v>69</v>
      </c>
      <c r="D5" s="51" t="s">
        <v>67</v>
      </c>
      <c r="E5" s="52"/>
      <c r="F5" s="52">
        <v>300000</v>
      </c>
      <c r="G5" s="52">
        <v>60</v>
      </c>
      <c r="H5" s="52">
        <v>57</v>
      </c>
      <c r="I5" s="52">
        <v>3</v>
      </c>
      <c r="J5" s="52">
        <v>6375</v>
      </c>
      <c r="K5" s="53" t="s">
        <v>56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49"/>
      <c r="HA5" s="49"/>
      <c r="HB5" s="49"/>
      <c r="HC5" s="49"/>
      <c r="HD5" s="49"/>
      <c r="HE5" s="49"/>
      <c r="HF5" s="49"/>
      <c r="HG5" s="49"/>
      <c r="HH5" s="49"/>
      <c r="HI5" s="49"/>
      <c r="HJ5" s="49"/>
      <c r="HK5" s="49"/>
      <c r="HL5" s="49"/>
      <c r="HM5" s="49"/>
      <c r="HN5" s="49"/>
      <c r="HO5" s="49"/>
      <c r="HP5" s="49"/>
      <c r="HQ5" s="49"/>
      <c r="HR5" s="49"/>
      <c r="HS5" s="49"/>
      <c r="HT5" s="49"/>
      <c r="HU5" s="49"/>
      <c r="HV5" s="49"/>
      <c r="HW5" s="49"/>
      <c r="HX5" s="49"/>
      <c r="HY5" s="49"/>
      <c r="HZ5" s="49"/>
      <c r="IA5" s="49"/>
      <c r="IB5" s="49"/>
      <c r="IC5" s="49"/>
      <c r="ID5" s="49"/>
      <c r="IE5" s="49"/>
      <c r="IF5" s="49"/>
      <c r="IG5" s="49"/>
      <c r="IH5" s="49"/>
      <c r="II5" s="49"/>
      <c r="IJ5" s="49"/>
      <c r="IK5" s="49"/>
      <c r="IL5" s="49"/>
      <c r="IM5" s="49"/>
    </row>
    <row r="6" spans="1:248" s="50" customFormat="1" ht="8.25" customHeight="1">
      <c r="A6" s="51">
        <v>5</v>
      </c>
      <c r="B6" s="52"/>
      <c r="C6" s="51"/>
      <c r="D6" s="51"/>
      <c r="E6" s="52"/>
      <c r="F6" s="52"/>
      <c r="G6" s="52"/>
      <c r="H6" s="52"/>
      <c r="I6" s="52"/>
      <c r="J6" s="52"/>
      <c r="K6" s="53" t="s">
        <v>42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</row>
    <row r="7" spans="1:248" s="50" customFormat="1" ht="8.25" customHeight="1">
      <c r="A7" s="51">
        <v>6</v>
      </c>
      <c r="B7" s="55"/>
      <c r="C7" s="51"/>
      <c r="D7" s="53"/>
      <c r="E7" s="53"/>
      <c r="F7" s="53"/>
      <c r="G7" s="56"/>
      <c r="H7" s="56"/>
      <c r="I7" s="56"/>
      <c r="J7" s="56"/>
      <c r="K7" s="53" t="s">
        <v>42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</row>
    <row r="8" spans="1:248" s="50" customFormat="1" ht="8.25" customHeight="1">
      <c r="A8" s="51">
        <v>7</v>
      </c>
      <c r="B8" s="55"/>
      <c r="C8" s="51"/>
      <c r="D8" s="53"/>
      <c r="E8" s="53"/>
      <c r="F8" s="53"/>
      <c r="G8" s="56"/>
      <c r="H8" s="56"/>
      <c r="I8" s="56"/>
      <c r="J8" s="56"/>
      <c r="K8" s="53" t="s">
        <v>42</v>
      </c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</row>
    <row r="9" spans="1:248" s="50" customFormat="1" ht="8.25" customHeight="1">
      <c r="A9" s="51">
        <v>8</v>
      </c>
      <c r="B9" s="55"/>
      <c r="C9" s="51"/>
      <c r="D9" s="53"/>
      <c r="E9" s="53"/>
      <c r="F9" s="53"/>
      <c r="G9" s="56"/>
      <c r="H9" s="56"/>
      <c r="I9" s="56"/>
      <c r="J9" s="56"/>
      <c r="K9" s="53" t="s">
        <v>42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</row>
    <row r="10" spans="1:248" s="50" customFormat="1" ht="8.25" customHeight="1">
      <c r="A10" s="51">
        <v>9</v>
      </c>
      <c r="B10" s="55"/>
      <c r="C10" s="51"/>
      <c r="D10" s="53"/>
      <c r="E10" s="53"/>
      <c r="F10" s="53"/>
      <c r="G10" s="56"/>
      <c r="H10" s="56"/>
      <c r="I10" s="56"/>
      <c r="J10" s="56"/>
      <c r="K10" s="53" t="s">
        <v>42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49"/>
      <c r="HG10" s="49"/>
      <c r="HH10" s="49"/>
      <c r="HI10" s="49"/>
      <c r="HJ10" s="49"/>
      <c r="HK10" s="49"/>
      <c r="HL10" s="49"/>
      <c r="HM10" s="49"/>
      <c r="HN10" s="49"/>
      <c r="HO10" s="49"/>
      <c r="HP10" s="49"/>
      <c r="HQ10" s="49"/>
      <c r="HR10" s="49"/>
      <c r="HS10" s="49"/>
      <c r="HT10" s="49"/>
      <c r="HU10" s="49"/>
      <c r="HV10" s="49"/>
      <c r="HW10" s="49"/>
      <c r="HX10" s="49"/>
      <c r="HY10" s="49"/>
      <c r="HZ10" s="49"/>
      <c r="IA10" s="49"/>
      <c r="IB10" s="49"/>
      <c r="IC10" s="49"/>
      <c r="ID10" s="49"/>
      <c r="IE10" s="49"/>
      <c r="IF10" s="49"/>
      <c r="IG10" s="49"/>
      <c r="IH10" s="49"/>
      <c r="II10" s="49"/>
      <c r="IJ10" s="49"/>
      <c r="IK10" s="49"/>
      <c r="IL10" s="49"/>
      <c r="IM10" s="49"/>
      <c r="IN10" s="49"/>
    </row>
    <row r="11" spans="1:248" s="50" customFormat="1" ht="8.25" customHeight="1">
      <c r="A11" s="51">
        <v>10</v>
      </c>
      <c r="B11" s="55"/>
      <c r="C11" s="51"/>
      <c r="D11" s="53"/>
      <c r="E11" s="53"/>
      <c r="F11" s="53"/>
      <c r="G11" s="56"/>
      <c r="H11" s="56"/>
      <c r="I11" s="56"/>
      <c r="J11" s="56"/>
      <c r="K11" s="52" t="s">
        <v>42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49"/>
      <c r="GC11" s="49"/>
      <c r="GD11" s="49"/>
      <c r="GE11" s="49"/>
      <c r="GF11" s="49"/>
      <c r="GG11" s="49"/>
      <c r="GH11" s="49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9"/>
      <c r="GZ11" s="49"/>
      <c r="HA11" s="49"/>
      <c r="HB11" s="49"/>
      <c r="HC11" s="49"/>
      <c r="HD11" s="49"/>
      <c r="HE11" s="49"/>
      <c r="HF11" s="49"/>
      <c r="HG11" s="49"/>
      <c r="HH11" s="49"/>
      <c r="HI11" s="49"/>
      <c r="HJ11" s="49"/>
      <c r="HK11" s="49"/>
      <c r="HL11" s="49"/>
      <c r="HM11" s="49"/>
      <c r="HN11" s="49"/>
      <c r="HO11" s="49"/>
      <c r="HP11" s="49"/>
      <c r="HQ11" s="49"/>
      <c r="HR11" s="49"/>
      <c r="HS11" s="49"/>
      <c r="HT11" s="49"/>
      <c r="HU11" s="49"/>
      <c r="HV11" s="49"/>
      <c r="HW11" s="49"/>
      <c r="HX11" s="49"/>
      <c r="HY11" s="49"/>
      <c r="HZ11" s="49"/>
      <c r="IA11" s="49"/>
      <c r="IB11" s="49"/>
      <c r="IC11" s="49"/>
      <c r="ID11" s="49"/>
      <c r="IE11" s="49"/>
      <c r="IF11" s="49"/>
      <c r="IG11" s="49"/>
      <c r="IH11" s="49"/>
      <c r="II11" s="49"/>
      <c r="IJ11" s="49"/>
      <c r="IK11" s="49"/>
      <c r="IL11" s="49"/>
      <c r="IM11" s="49"/>
      <c r="IN11" s="49"/>
    </row>
    <row r="12" spans="1:248" s="50" customFormat="1" ht="8.25" customHeight="1">
      <c r="A12" s="51">
        <v>11</v>
      </c>
      <c r="B12" s="55"/>
      <c r="C12" s="51"/>
      <c r="D12" s="53"/>
      <c r="E12" s="53"/>
      <c r="F12" s="53"/>
      <c r="G12" s="56"/>
      <c r="H12" s="56"/>
      <c r="I12" s="56"/>
      <c r="J12" s="56"/>
      <c r="K12" s="52" t="s">
        <v>42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</row>
    <row r="13" spans="1:248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3">
        <f>SUMIF(K2:K12,"Y",J2:J12)</f>
        <v>50100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8</v>
      </c>
      <c r="B1" s="68"/>
      <c r="C1" s="25"/>
    </row>
    <row r="2" spans="1:6" ht="14.25" customHeight="1">
      <c r="A2" s="68" t="s">
        <v>9</v>
      </c>
      <c r="B2" s="68"/>
      <c r="C2" s="25"/>
    </row>
    <row r="5" spans="1:6" ht="30">
      <c r="A5" s="26" t="s">
        <v>2</v>
      </c>
      <c r="B5" s="27" t="s">
        <v>10</v>
      </c>
      <c r="C5" s="27" t="s">
        <v>11</v>
      </c>
      <c r="D5" s="28" t="s">
        <v>12</v>
      </c>
      <c r="E5" s="24" t="s">
        <v>13</v>
      </c>
      <c r="F5" s="24" t="s">
        <v>14</v>
      </c>
    </row>
    <row r="6" spans="1:6" ht="42.75">
      <c r="A6" s="29">
        <v>1</v>
      </c>
      <c r="B6" s="30" t="s">
        <v>15</v>
      </c>
      <c r="C6" s="31" t="s">
        <v>16</v>
      </c>
      <c r="D6" s="32"/>
      <c r="E6" s="33">
        <v>0.2</v>
      </c>
      <c r="F6" s="33">
        <f t="shared" ref="F6:F12" si="0">E6/10*D6</f>
        <v>0</v>
      </c>
    </row>
    <row r="7" spans="1:6" ht="42.75">
      <c r="A7" s="29">
        <v>2</v>
      </c>
      <c r="B7" s="30" t="s">
        <v>17</v>
      </c>
      <c r="C7" s="31" t="s">
        <v>18</v>
      </c>
      <c r="D7" s="34"/>
      <c r="E7" s="33">
        <v>0.15</v>
      </c>
      <c r="F7" s="33">
        <f t="shared" si="0"/>
        <v>0</v>
      </c>
    </row>
    <row r="8" spans="1:6" ht="42.75">
      <c r="A8" s="29">
        <v>3</v>
      </c>
      <c r="B8" s="30" t="s">
        <v>19</v>
      </c>
      <c r="C8" s="31" t="s">
        <v>20</v>
      </c>
      <c r="D8" s="34"/>
      <c r="E8" s="33">
        <v>0.1</v>
      </c>
      <c r="F8" s="33">
        <f t="shared" si="0"/>
        <v>0</v>
      </c>
    </row>
    <row r="9" spans="1:6" ht="57">
      <c r="A9" s="29">
        <v>4</v>
      </c>
      <c r="B9" s="30" t="s">
        <v>21</v>
      </c>
      <c r="C9" s="35" t="s">
        <v>22</v>
      </c>
      <c r="D9" s="34"/>
      <c r="E9" s="33">
        <v>0.1</v>
      </c>
      <c r="F9" s="33">
        <f t="shared" si="0"/>
        <v>0</v>
      </c>
    </row>
    <row r="10" spans="1:6" ht="85.5">
      <c r="A10" s="29">
        <v>5</v>
      </c>
      <c r="B10" s="30" t="s">
        <v>23</v>
      </c>
      <c r="C10" s="31" t="s">
        <v>24</v>
      </c>
      <c r="D10" s="34"/>
      <c r="E10" s="33">
        <v>0.1</v>
      </c>
      <c r="F10" s="33">
        <f t="shared" si="0"/>
        <v>0</v>
      </c>
    </row>
    <row r="11" spans="1:6" ht="128.25">
      <c r="A11" s="29">
        <v>6</v>
      </c>
      <c r="B11" s="36" t="s">
        <v>25</v>
      </c>
      <c r="C11" s="37" t="s">
        <v>26</v>
      </c>
      <c r="D11" s="34"/>
      <c r="E11" s="33">
        <v>0.1</v>
      </c>
      <c r="F11" s="33">
        <f t="shared" si="0"/>
        <v>0</v>
      </c>
    </row>
    <row r="12" spans="1:6" ht="28.5">
      <c r="A12" s="29">
        <v>7</v>
      </c>
      <c r="B12" s="29" t="s">
        <v>27</v>
      </c>
      <c r="C12" s="38" t="s">
        <v>28</v>
      </c>
      <c r="D12" s="34"/>
      <c r="E12" s="33">
        <v>0.25</v>
      </c>
      <c r="F12" s="33">
        <f t="shared" si="0"/>
        <v>0</v>
      </c>
    </row>
    <row r="13" spans="1:6" ht="15">
      <c r="A13" s="39"/>
      <c r="B13" s="40" t="s">
        <v>29</v>
      </c>
      <c r="C13" s="40"/>
      <c r="D13" s="41"/>
      <c r="E13" s="42">
        <f>SUM(E6:E12)</f>
        <v>0.99999999999999989</v>
      </c>
      <c r="F13" s="4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2020-12-10T11:41:22Z</dcterms:modified>
</cp:coreProperties>
</file>