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eelu\Elegiblity sheet\"/>
    </mc:Choice>
  </mc:AlternateContent>
  <bookViews>
    <workbookView xWindow="0" yWindow="0" windowWidth="14370" windowHeight="8805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D7" i="1" l="1"/>
  <c r="F7" i="1" s="1"/>
  <c r="D8" i="1" l="1"/>
  <c r="F8" i="1" s="1"/>
  <c r="D5" i="1"/>
  <c r="F5" i="1" s="1"/>
  <c r="D9" i="1"/>
  <c r="F9" i="1" s="1"/>
  <c r="D3" i="1"/>
  <c r="F3" i="1" s="1"/>
  <c r="D4" i="1"/>
  <c r="F22" i="1"/>
  <c r="F17" i="1"/>
  <c r="K10" i="2"/>
  <c r="F12" i="1" s="1"/>
  <c r="F6" i="5"/>
  <c r="F7" i="5"/>
  <c r="F8" i="5"/>
  <c r="F9" i="5"/>
  <c r="F10" i="5"/>
  <c r="F11" i="5"/>
  <c r="F12" i="5"/>
  <c r="E13" i="5"/>
  <c r="F13" i="5" l="1"/>
  <c r="F4" i="1"/>
  <c r="F10" i="1" l="1"/>
  <c r="F11" i="1" s="1"/>
  <c r="F14" i="1" l="1"/>
  <c r="F18" i="1" s="1"/>
</calcChain>
</file>

<file path=xl/sharedStrings.xml><?xml version="1.0" encoding="utf-8"?>
<sst xmlns="http://schemas.openxmlformats.org/spreadsheetml/2006/main" count="77" uniqueCount="60">
  <si>
    <t xml:space="preserve">FINANCIAL YEAR </t>
  </si>
  <si>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</si>
  <si>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</si>
  <si>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</si>
  <si>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</si>
  <si>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</si>
  <si>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</si>
  <si>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</si>
  <si>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</si>
  <si>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</si>
  <si>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</si>
  <si>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</si>
  <si>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</si>
  <si>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</si>
  <si>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</si>
  <si>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</si>
  <si>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</si>
  <si>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</si>
  <si>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</si>
  <si>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</si>
  <si>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</si>
  <si>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</si>
  <si>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</si>
  <si>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</si>
  <si>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</si>
  <si>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</si>
  <si>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</si>
  <si>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</si>
  <si>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</si>
  <si>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</si>
  <si>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</si>
  <si>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</si>
  <si>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</si>
  <si>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</si>
  <si>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</si>
  <si>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</si>
  <si>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</si>
  <si>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</si>
  <si>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</si>
  <si>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</si>
  <si>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</si>
  <si>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</si>
  <si>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</si>
  <si>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</si>
  <si>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</si>
  <si>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</si>
  <si>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</si>
  <si>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</si>
  <si>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>y</t>
  </si>
  <si>
    <t>EMI Considered</t>
  </si>
  <si>
    <t xml:space="preserve">Income From Other Sources </t>
  </si>
  <si>
    <t>n</t>
  </si>
  <si>
    <t>2020-21</t>
  </si>
  <si>
    <t>2019-20</t>
  </si>
  <si>
    <t>Repayment banking</t>
  </si>
  <si>
    <t>Income from Business/profession</t>
  </si>
  <si>
    <t>Income From salary</t>
  </si>
  <si>
    <t>Sanjeev Bhalla</t>
  </si>
  <si>
    <t>sanjeev Bhalla</t>
  </si>
  <si>
    <t>Deepika Bhalla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</si>
</sst>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1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9"/>
      <name val="Cambria"/>
      <family val="1"/>
      <scheme val="major"/>
    </font>
    <font>
      <sz val="9"/>
      <color indexed="8"/>
      <name val="Cambria"/>
      <family val="1"/>
      <scheme val="major"/>
    </font>
    <font>
      <sz val="9"/>
      <color rgb="FFFF0000"/>
      <name val="Cambria"/>
      <family val="1"/>
      <scheme val="major"/>
    </font>
    <font>
      <sz val="8"/>
      <name val="Cambria"/>
      <family val="1"/>
      <scheme val="major"/>
    </font>
    <font>
      <sz val="8"/>
      <color rgb="FFFF0000"/>
      <name val="Cambria"/>
      <family val="1"/>
      <scheme val="major"/>
    </font>
    <font>
      <b/>
      <sz val="8"/>
      <name val="Cambria"/>
      <family val="1"/>
      <scheme val="major"/>
    </font>
    <font>
      <sz val="8"/>
      <color theme="1"/>
      <name val="Cambria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7" fillId="0" borderId="0" applyFill="0" applyAlignment="0" applyProtection="0"/>
    <xf numFmtId="9" fontId="7" fillId="0" borderId="0" applyFill="0" applyBorder="0" applyAlignment="0" applyProtection="0"/>
    <xf numFmtId="0" fontId="7" fillId="0" borderId="0"/>
    <xf numFmtId="0" fontId="7" fillId="0" borderId="0"/>
    <xf numFmtId="164" fontId="1" fillId="0" borderId="0" applyBorder="0" applyProtection="0"/>
  </cellStyleXfs>
  <cellXfs count="97">
    <xf numFmtId="0" fontId="0" fillId="0" borderId="0" xfId="0"/>
    <xf numFmtId="0" fontId="3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4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vertical="top" wrapText="1"/>
      <protection hidden="1"/>
    </xf>
    <xf numFmtId="0" fontId="3" fillId="5" borderId="1" xfId="0" applyFont="1" applyFill="1" applyBorder="1" applyAlignment="1" applyProtection="1">
      <alignment horizontal="center" vertical="top" wrapText="1"/>
      <protection locked="0" hidden="1"/>
    </xf>
    <xf numFmtId="0" fontId="2" fillId="0" borderId="1" xfId="0" applyFont="1" applyBorder="1" applyAlignment="1" applyProtection="1">
      <alignment vertical="top" wrapText="1"/>
      <protection hidden="1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 wrapText="1"/>
      <protection locked="0"/>
    </xf>
    <xf numFmtId="1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Fill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 applyProtection="1">
      <alignment vertical="top" wrapText="1"/>
      <protection hidden="1"/>
    </xf>
    <xf numFmtId="0" fontId="3" fillId="6" borderId="1" xfId="0" applyFont="1" applyFill="1" applyBorder="1" applyAlignment="1" applyProtection="1">
      <alignment vertical="top" wrapText="1"/>
      <protection hidden="1"/>
    </xf>
    <xf numFmtId="0" fontId="3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3" fillId="6" borderId="1" xfId="2" applyNumberFormat="1" applyFont="1" applyFill="1" applyBorder="1" applyAlignment="1" applyProtection="1">
      <alignment horizontal="left" vertical="top" wrapText="1"/>
      <protection hidden="1"/>
    </xf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8" fillId="2" borderId="0" xfId="3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8" fillId="0" borderId="0" xfId="3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wrapText="1"/>
    </xf>
    <xf numFmtId="0" fontId="9" fillId="3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1" fontId="9" fillId="0" borderId="6" xfId="0" applyNumberFormat="1" applyFont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2" fontId="8" fillId="2" borderId="6" xfId="0" applyNumberFormat="1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2" fontId="11" fillId="0" borderId="6" xfId="0" applyNumberFormat="1" applyFont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2" fontId="11" fillId="2" borderId="6" xfId="0" applyNumberFormat="1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2" fontId="12" fillId="2" borderId="6" xfId="0" applyNumberFormat="1" applyFont="1" applyFill="1" applyBorder="1" applyAlignment="1">
      <alignment horizontal="center"/>
    </xf>
    <xf numFmtId="2" fontId="10" fillId="2" borderId="6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Alignment="1"/>
    <xf numFmtId="165" fontId="13" fillId="3" borderId="7" xfId="1" applyNumberFormat="1" applyFont="1" applyFill="1" applyBorder="1" applyAlignment="1" applyProtection="1">
      <alignment horizontal="left" vertical="center" wrapText="1"/>
    </xf>
    <xf numFmtId="165" fontId="13" fillId="4" borderId="6" xfId="1" applyNumberFormat="1" applyFont="1" applyFill="1" applyBorder="1" applyAlignment="1" applyProtection="1">
      <alignment horizontal="left" vertical="center" wrapText="1"/>
    </xf>
    <xf numFmtId="9" fontId="13" fillId="4" borderId="6" xfId="1" applyNumberFormat="1" applyFont="1" applyFill="1" applyBorder="1" applyAlignment="1" applyProtection="1">
      <alignment horizontal="left" vertical="center" wrapText="1"/>
    </xf>
    <xf numFmtId="165" fontId="11" fillId="2" borderId="6" xfId="1" applyNumberFormat="1" applyFont="1" applyFill="1" applyBorder="1" applyAlignment="1" applyProtection="1">
      <alignment horizontal="left" vertical="center" wrapText="1"/>
    </xf>
    <xf numFmtId="166" fontId="11" fillId="2" borderId="6" xfId="1" applyNumberFormat="1" applyFont="1" applyFill="1" applyBorder="1" applyAlignment="1" applyProtection="1">
      <alignment horizontal="left" vertical="center"/>
    </xf>
    <xf numFmtId="166" fontId="11" fillId="0" borderId="6" xfId="1" applyNumberFormat="1" applyFont="1" applyFill="1" applyBorder="1" applyAlignment="1" applyProtection="1">
      <alignment horizontal="left" vertical="center"/>
    </xf>
    <xf numFmtId="165" fontId="11" fillId="2" borderId="6" xfId="1" applyNumberFormat="1" applyFont="1" applyFill="1" applyBorder="1" applyAlignment="1" applyProtection="1">
      <alignment horizontal="left" vertical="top"/>
    </xf>
    <xf numFmtId="9" fontId="11" fillId="2" borderId="6" xfId="1" applyNumberFormat="1" applyFont="1" applyFill="1" applyBorder="1" applyAlignment="1" applyProtection="1">
      <alignment horizontal="left" vertical="top"/>
    </xf>
    <xf numFmtId="0" fontId="11" fillId="2" borderId="6" xfId="3" applyFont="1" applyFill="1" applyBorder="1" applyAlignment="1">
      <alignment horizontal="left" vertical="center" wrapText="1"/>
    </xf>
    <xf numFmtId="164" fontId="13" fillId="4" borderId="6" xfId="1" applyFont="1" applyFill="1" applyBorder="1" applyAlignment="1" applyProtection="1">
      <alignment horizontal="left" vertical="top" wrapText="1"/>
    </xf>
    <xf numFmtId="167" fontId="13" fillId="4" borderId="6" xfId="1" applyNumberFormat="1" applyFont="1" applyFill="1" applyBorder="1" applyAlignment="1" applyProtection="1">
      <alignment horizontal="left" vertical="top"/>
    </xf>
    <xf numFmtId="165" fontId="11" fillId="0" borderId="5" xfId="1" applyNumberFormat="1" applyFont="1" applyFill="1" applyBorder="1" applyAlignment="1" applyProtection="1">
      <alignment horizontal="left" vertical="top" wrapText="1"/>
    </xf>
    <xf numFmtId="167" fontId="13" fillId="4" borderId="5" xfId="1" applyNumberFormat="1" applyFont="1" applyFill="1" applyBorder="1" applyAlignment="1" applyProtection="1">
      <alignment horizontal="left" vertical="top"/>
    </xf>
    <xf numFmtId="165" fontId="11" fillId="0" borderId="1" xfId="1" applyNumberFormat="1" applyFont="1" applyFill="1" applyBorder="1" applyAlignment="1" applyProtection="1">
      <alignment horizontal="left" vertical="top" wrapText="1"/>
    </xf>
    <xf numFmtId="165" fontId="11" fillId="2" borderId="1" xfId="1" applyNumberFormat="1" applyFont="1" applyFill="1" applyBorder="1" applyAlignment="1" applyProtection="1">
      <alignment horizontal="left" vertical="top"/>
    </xf>
    <xf numFmtId="10" fontId="11" fillId="0" borderId="1" xfId="1" applyNumberFormat="1" applyFont="1" applyFill="1" applyBorder="1" applyAlignment="1" applyProtection="1">
      <alignment horizontal="left" vertical="top"/>
    </xf>
    <xf numFmtId="165" fontId="11" fillId="4" borderId="1" xfId="1" applyNumberFormat="1" applyFont="1" applyFill="1" applyBorder="1" applyAlignment="1" applyProtection="1">
      <alignment horizontal="left" vertical="top"/>
    </xf>
    <xf numFmtId="165" fontId="11" fillId="0" borderId="1" xfId="1" applyNumberFormat="1" applyFont="1" applyFill="1" applyBorder="1" applyAlignment="1" applyProtection="1">
      <alignment horizontal="left" vertical="top"/>
    </xf>
    <xf numFmtId="2" fontId="11" fillId="4" borderId="1" xfId="5" applyNumberFormat="1" applyFont="1" applyFill="1" applyBorder="1" applyAlignment="1" applyProtection="1">
      <alignment horizontal="left" vertical="top"/>
    </xf>
    <xf numFmtId="164" fontId="11" fillId="4" borderId="1" xfId="5" applyNumberFormat="1" applyFont="1" applyFill="1" applyBorder="1" applyAlignment="1" applyProtection="1">
      <alignment horizontal="left" vertical="top"/>
    </xf>
    <xf numFmtId="10" fontId="11" fillId="4" borderId="1" xfId="1" applyNumberFormat="1" applyFont="1" applyFill="1" applyBorder="1" applyAlignment="1" applyProtection="1">
      <alignment horizontal="left" vertical="top"/>
    </xf>
    <xf numFmtId="0" fontId="9" fillId="3" borderId="11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2" borderId="12" xfId="0" applyNumberFormat="1" applyFont="1" applyFill="1" applyBorder="1" applyAlignment="1">
      <alignment horizontal="center"/>
    </xf>
    <xf numFmtId="1" fontId="12" fillId="2" borderId="12" xfId="0" applyNumberFormat="1" applyFont="1" applyFill="1" applyBorder="1" applyAlignment="1">
      <alignment horizontal="center"/>
    </xf>
    <xf numFmtId="1" fontId="8" fillId="2" borderId="12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1" fontId="14" fillId="2" borderId="12" xfId="0" applyNumberFormat="1" applyFont="1" applyFill="1" applyBorder="1" applyAlignment="1">
      <alignment horizontal="center"/>
    </xf>
    <xf numFmtId="1" fontId="8" fillId="0" borderId="6" xfId="0" applyNumberFormat="1" applyFont="1" applyBorder="1" applyAlignment="1">
      <alignment horizontal="center"/>
    </xf>
    <xf numFmtId="0" fontId="11" fillId="0" borderId="1" xfId="0" applyNumberFormat="1" applyFont="1" applyFill="1" applyBorder="1" applyAlignment="1">
      <alignment horizontal="left"/>
    </xf>
    <xf numFmtId="0" fontId="8" fillId="0" borderId="1" xfId="4" applyFont="1" applyFill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 vertical="top" wrapText="1"/>
    </xf>
    <xf numFmtId="0" fontId="8" fillId="0" borderId="1" xfId="4" applyFont="1" applyBorder="1" applyAlignment="1">
      <alignment horizontal="left" vertical="center"/>
    </xf>
    <xf numFmtId="165" fontId="13" fillId="3" borderId="7" xfId="1" applyNumberFormat="1" applyFont="1" applyFill="1" applyBorder="1" applyAlignment="1" applyProtection="1">
      <alignment horizontal="left" vertical="center" wrapText="1"/>
    </xf>
    <xf numFmtId="0" fontId="11" fillId="4" borderId="6" xfId="0" applyNumberFormat="1" applyFont="1" applyFill="1" applyBorder="1" applyAlignment="1">
      <alignment horizontal="left"/>
    </xf>
    <xf numFmtId="0" fontId="11" fillId="0" borderId="8" xfId="0" applyNumberFormat="1" applyFont="1" applyFill="1" applyBorder="1" applyAlignment="1">
      <alignment horizontal="left"/>
    </xf>
    <xf numFmtId="0" fontId="11" fillId="0" borderId="9" xfId="0" applyNumberFormat="1" applyFont="1" applyFill="1" applyBorder="1" applyAlignment="1">
      <alignment horizontal="left"/>
    </xf>
    <xf numFmtId="0" fontId="11" fillId="0" borderId="10" xfId="0" applyNumberFormat="1" applyFont="1" applyFill="1" applyBorder="1" applyAlignment="1">
      <alignment horizontal="left"/>
    </xf>
    <xf numFmtId="0" fontId="11" fillId="0" borderId="2" xfId="0" applyNumberFormat="1" applyFont="1" applyFill="1" applyBorder="1" applyAlignment="1">
      <alignment horizontal="left"/>
    </xf>
    <xf numFmtId="0" fontId="11" fillId="0" borderId="3" xfId="0" applyNumberFormat="1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left"/>
    </xf>
    <xf numFmtId="165" fontId="13" fillId="0" borderId="2" xfId="1" applyNumberFormat="1" applyFont="1" applyFill="1" applyBorder="1" applyAlignment="1" applyProtection="1">
      <alignment horizontal="left" vertical="center"/>
    </xf>
    <xf numFmtId="165" fontId="13" fillId="0" borderId="3" xfId="1" applyNumberFormat="1" applyFont="1" applyFill="1" applyBorder="1" applyAlignment="1" applyProtection="1">
      <alignment horizontal="left" vertical="center"/>
    </xf>
    <xf numFmtId="165" fontId="13" fillId="0" borderId="4" xfId="1" applyNumberFormat="1" applyFont="1" applyFill="1" applyBorder="1" applyAlignment="1" applyProtection="1">
      <alignment horizontal="left" vertical="center"/>
    </xf>
    <xf numFmtId="168" fontId="13" fillId="3" borderId="1" xfId="1" applyNumberFormat="1" applyFont="1" applyFill="1" applyBorder="1" applyAlignment="1" applyProtection="1">
      <alignment horizontal="left" vertical="center" wrapText="1"/>
    </xf>
    <xf numFmtId="0" fontId="3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5"/>
    <cellStyle name="Normal" xfId="0" builtinId="0"/>
    <cellStyle name="Normal_senp__eligibility" xfId="3"/>
    <cellStyle name="Normal_senp__eligibility 1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69"/>
  <sheetViews>
    <sheetView tabSelected="1" zoomScale="130" zoomScaleNormal="130" workbookViewId="0">
      <selection activeCell="G8" sqref="G8"/>
    </sheetView>
  </sheetViews>
  <sheetFormatPr defaultColWidth="31.28515625" defaultRowHeight="12"/>
  <cols>
    <col min="1" max="1" width="21.7109375" style="22" customWidth="1"/>
    <col min="2" max="2" width="14.42578125" style="22" customWidth="1"/>
    <col min="3" max="3" width="8.42578125" style="22" customWidth="1"/>
    <col min="4" max="4" width="8.5703125" style="22" customWidth="1"/>
    <col min="5" max="5" width="9.28515625" style="22" customWidth="1"/>
    <col min="6" max="6" width="11.85546875" style="22" customWidth="1"/>
    <col min="7" max="7" width="16.28515625" style="22" customWidth="1"/>
    <col min="8" max="8" width="11.85546875" style="22" customWidth="1"/>
    <col min="9" max="9" width="14.5703125" style="22" customWidth="1"/>
    <col min="10" max="11" width="13.140625" style="22" customWidth="1"/>
    <col min="12" max="12" width="13.7109375" style="22" customWidth="1"/>
    <col min="13" max="13" width="14.140625" style="22" customWidth="1"/>
    <col min="14" max="14" width="11.85546875" style="22" customWidth="1"/>
    <col min="15" max="15" width="12" style="22" customWidth="1"/>
    <col min="16" max="16" width="11" style="22" customWidth="1"/>
    <col min="17" max="17" width="11.5703125" style="22" customWidth="1"/>
    <col min="18" max="18" width="12" style="22" customWidth="1"/>
    <col min="19" max="236" width="31.28515625" style="22"/>
    <col min="237" max="244" width="31.28515625" style="23"/>
    <col min="245" max="246" width="31.28515625" style="24"/>
    <col min="247" max="16384" width="31.28515625" style="25"/>
  </cols>
  <sheetData>
    <row r="1" spans="1:6" ht="15" customHeight="1">
      <c r="A1" s="49" t="s">
        <v>57</v>
      </c>
      <c r="B1" s="84" t="s">
        <v>0</v>
      </c>
      <c r="C1" s="84"/>
      <c r="D1" s="49"/>
      <c r="E1" s="49"/>
      <c r="F1" s="49" t="s">
        <v>1</v>
      </c>
    </row>
    <row r="2" spans="1:6" ht="21">
      <c r="A2" s="50" t="s">
        <v>58</v>
      </c>
      <c r="B2" s="50" t="s">
        <v>52</v>
      </c>
      <c r="C2" s="50" t="s">
        <v>53</v>
      </c>
      <c r="D2" s="50" t="s">
        <v>35</v>
      </c>
      <c r="E2" s="51" t="s">
        <v>2</v>
      </c>
      <c r="F2" s="50" t="s">
        <v>36</v>
      </c>
    </row>
    <row r="3" spans="1:6">
      <c r="A3" s="52" t="s">
        <v>56</v>
      </c>
      <c r="B3" s="57">
        <v>2350000</v>
      </c>
      <c r="C3" s="54">
        <v>2600000</v>
      </c>
      <c r="D3" s="55">
        <f t="shared" ref="D3:D5" si="0">AVERAGE(B3:C3)</f>
        <v>2475000</v>
      </c>
      <c r="E3" s="56">
        <v>1</v>
      </c>
      <c r="F3" s="55">
        <f t="shared" ref="F3:F5" si="1">E3*D3</f>
        <v>2475000</v>
      </c>
    </row>
    <row r="4" spans="1:6" ht="21">
      <c r="A4" s="52" t="s">
        <v>55</v>
      </c>
      <c r="B4" s="57">
        <v>480000</v>
      </c>
      <c r="C4" s="53">
        <v>240000</v>
      </c>
      <c r="D4" s="55">
        <f t="shared" si="0"/>
        <v>360000</v>
      </c>
      <c r="E4" s="56">
        <v>1</v>
      </c>
      <c r="F4" s="55">
        <f t="shared" si="1"/>
        <v>360000</v>
      </c>
    </row>
    <row r="5" spans="1:6">
      <c r="A5" s="52" t="s">
        <v>37</v>
      </c>
      <c r="B5" s="53">
        <v>-558480</v>
      </c>
      <c r="C5" s="53">
        <v>-646272</v>
      </c>
      <c r="D5" s="55">
        <f t="shared" si="0"/>
        <v>-602376</v>
      </c>
      <c r="E5" s="56">
        <v>1</v>
      </c>
      <c r="F5" s="55">
        <f t="shared" si="1"/>
        <v>-602376</v>
      </c>
    </row>
    <row r="6" spans="1:6" ht="21">
      <c r="A6" s="50" t="s">
        <v>59</v>
      </c>
      <c r="B6" s="50" t="s">
        <v>52</v>
      </c>
      <c r="C6" s="50" t="s">
        <v>53</v>
      </c>
      <c r="D6" s="50" t="s">
        <v>35</v>
      </c>
      <c r="E6" s="51" t="s">
        <v>2</v>
      </c>
      <c r="F6" s="50" t="s">
        <v>36</v>
      </c>
    </row>
    <row r="7" spans="1:6">
      <c r="A7" s="52" t="s">
        <v>56</v>
      </c>
      <c r="B7" s="53">
        <v>1150000</v>
      </c>
      <c r="C7" s="53">
        <v>1160000</v>
      </c>
      <c r="D7" s="55">
        <f t="shared" ref="D7" si="2">AVERAGE(B7:C7)</f>
        <v>1155000</v>
      </c>
      <c r="E7" s="56">
        <v>1</v>
      </c>
      <c r="F7" s="55">
        <f t="shared" ref="F7" si="3">E7*D7</f>
        <v>1155000</v>
      </c>
    </row>
    <row r="8" spans="1:6">
      <c r="A8" s="52" t="s">
        <v>50</v>
      </c>
      <c r="B8" s="53">
        <v>127478</v>
      </c>
      <c r="C8" s="57">
        <v>58352</v>
      </c>
      <c r="D8" s="55">
        <f t="shared" ref="D8:D9" si="4">AVERAGE(B8:C8)</f>
        <v>92915</v>
      </c>
      <c r="E8" s="56">
        <v>0.5</v>
      </c>
      <c r="F8" s="55">
        <f t="shared" ref="F8:F9" si="5">E8*D8</f>
        <v>46457.5</v>
      </c>
    </row>
    <row r="9" spans="1:6">
      <c r="A9" s="52" t="s">
        <v>37</v>
      </c>
      <c r="B9" s="53">
        <v>-155211</v>
      </c>
      <c r="C9" s="53">
        <v>-176302</v>
      </c>
      <c r="D9" s="55">
        <f t="shared" si="4"/>
        <v>-165756.5</v>
      </c>
      <c r="E9" s="56">
        <v>1</v>
      </c>
      <c r="F9" s="55">
        <f t="shared" si="5"/>
        <v>-165756.5</v>
      </c>
    </row>
    <row r="10" spans="1:6" ht="15.4" customHeight="1">
      <c r="A10" s="58" t="s">
        <v>38</v>
      </c>
      <c r="B10" s="85"/>
      <c r="C10" s="85"/>
      <c r="D10" s="85"/>
      <c r="E10" s="85"/>
      <c r="F10" s="59">
        <f>+SUM(F3:F9)</f>
        <v>3268325</v>
      </c>
    </row>
    <row r="11" spans="1:6" ht="16.350000000000001" customHeight="1">
      <c r="A11" s="60" t="s">
        <v>39</v>
      </c>
      <c r="B11" s="86"/>
      <c r="C11" s="87"/>
      <c r="D11" s="87"/>
      <c r="E11" s="88"/>
      <c r="F11" s="61">
        <f>F10/12</f>
        <v>272360.41666666669</v>
      </c>
    </row>
    <row r="12" spans="1:6">
      <c r="A12" s="62" t="s">
        <v>40</v>
      </c>
      <c r="B12" s="89"/>
      <c r="C12" s="90"/>
      <c r="D12" s="90"/>
      <c r="E12" s="91"/>
      <c r="F12" s="63">
        <f>RTR!K10</f>
        <v>0</v>
      </c>
    </row>
    <row r="13" spans="1:6" ht="16.350000000000001" customHeight="1">
      <c r="A13" s="62" t="s">
        <v>41</v>
      </c>
      <c r="B13" s="92"/>
      <c r="C13" s="93"/>
      <c r="D13" s="93"/>
      <c r="E13" s="94"/>
      <c r="F13" s="64">
        <v>0.85</v>
      </c>
    </row>
    <row r="14" spans="1:6" ht="16.350000000000001" customHeight="1">
      <c r="A14" s="62" t="s">
        <v>42</v>
      </c>
      <c r="B14" s="80"/>
      <c r="C14" s="80"/>
      <c r="D14" s="80"/>
      <c r="E14" s="80"/>
      <c r="F14" s="65">
        <f>(F11*F13)-F12</f>
        <v>231506.35416666669</v>
      </c>
    </row>
    <row r="15" spans="1:6" ht="13.5" customHeight="1">
      <c r="A15" s="62" t="s">
        <v>43</v>
      </c>
      <c r="B15" s="80"/>
      <c r="C15" s="80"/>
      <c r="D15" s="80"/>
      <c r="E15" s="80"/>
      <c r="F15" s="66">
        <v>180</v>
      </c>
    </row>
    <row r="16" spans="1:6" ht="12.75" customHeight="1">
      <c r="A16" s="62" t="s">
        <v>44</v>
      </c>
      <c r="B16" s="80"/>
      <c r="C16" s="80"/>
      <c r="D16" s="80"/>
      <c r="E16" s="80"/>
      <c r="F16" s="64">
        <v>9.5000000000000001E-2</v>
      </c>
    </row>
    <row r="17" spans="1:6">
      <c r="A17" s="62" t="s">
        <v>45</v>
      </c>
      <c r="B17" s="80"/>
      <c r="C17" s="80"/>
      <c r="D17" s="80"/>
      <c r="E17" s="80"/>
      <c r="F17" s="67">
        <f>PMT(F16/12,F15,-100000)</f>
        <v>1044.2246828637865</v>
      </c>
    </row>
    <row r="18" spans="1:6">
      <c r="A18" s="62" t="s">
        <v>46</v>
      </c>
      <c r="B18" s="80"/>
      <c r="C18" s="80"/>
      <c r="D18" s="80"/>
      <c r="E18" s="80"/>
      <c r="F18" s="68">
        <f>F14/F17</f>
        <v>221.70166820014296</v>
      </c>
    </row>
    <row r="19" spans="1:6" ht="15.4" customHeight="1">
      <c r="A19" s="95" t="s">
        <v>47</v>
      </c>
      <c r="B19" s="95"/>
      <c r="C19" s="95"/>
      <c r="D19" s="95"/>
      <c r="E19" s="95"/>
      <c r="F19" s="95"/>
    </row>
    <row r="20" spans="1:6">
      <c r="A20" s="62" t="s">
        <v>43</v>
      </c>
      <c r="B20" s="80"/>
      <c r="C20" s="80"/>
      <c r="D20" s="80"/>
      <c r="E20" s="80"/>
      <c r="F20" s="65">
        <v>180</v>
      </c>
    </row>
    <row r="21" spans="1:6">
      <c r="A21" s="62" t="s">
        <v>44</v>
      </c>
      <c r="B21" s="80"/>
      <c r="C21" s="80"/>
      <c r="D21" s="80"/>
      <c r="E21" s="80"/>
      <c r="F21" s="69">
        <v>8.5000000000000006E-2</v>
      </c>
    </row>
    <row r="22" spans="1:6">
      <c r="A22" s="62" t="s">
        <v>45</v>
      </c>
      <c r="B22" s="80"/>
      <c r="C22" s="80"/>
      <c r="D22" s="80"/>
      <c r="E22" s="80"/>
      <c r="F22" s="68">
        <f>PMT(F21/12,F20,-100000)</f>
        <v>984.7395579255932</v>
      </c>
    </row>
    <row r="23" spans="1:6">
      <c r="A23" s="81"/>
      <c r="B23" s="81"/>
      <c r="C23" s="81"/>
      <c r="D23" s="81"/>
      <c r="E23" s="81"/>
      <c r="F23" s="81"/>
    </row>
    <row r="24" spans="1:6">
      <c r="A24" s="81"/>
      <c r="B24" s="81"/>
      <c r="C24" s="81"/>
      <c r="D24" s="81"/>
      <c r="E24" s="81"/>
      <c r="F24" s="81"/>
    </row>
    <row r="25" spans="1:6">
      <c r="A25" s="81"/>
      <c r="B25" s="81"/>
      <c r="C25" s="81"/>
      <c r="D25" s="81"/>
      <c r="E25" s="81"/>
      <c r="F25" s="81"/>
    </row>
    <row r="26" spans="1:6">
      <c r="A26" s="81"/>
      <c r="B26" s="81"/>
      <c r="C26" s="81"/>
      <c r="D26" s="81"/>
      <c r="E26" s="81"/>
      <c r="F26" s="81"/>
    </row>
    <row r="27" spans="1:6">
      <c r="A27" s="81"/>
      <c r="B27" s="81"/>
      <c r="C27" s="81"/>
      <c r="D27" s="81"/>
      <c r="E27" s="81"/>
      <c r="F27" s="81"/>
    </row>
    <row r="28" spans="1:6">
      <c r="A28" s="81"/>
      <c r="B28" s="81"/>
      <c r="C28" s="81"/>
      <c r="D28" s="81"/>
      <c r="E28" s="81"/>
      <c r="F28" s="81"/>
    </row>
    <row r="29" spans="1:6">
      <c r="A29" s="81"/>
      <c r="B29" s="81"/>
      <c r="C29" s="81"/>
      <c r="D29" s="81"/>
      <c r="E29" s="81"/>
      <c r="F29" s="81"/>
    </row>
    <row r="31" spans="1:6" ht="15.4" customHeight="1"/>
    <row r="33" spans="231:246" ht="15.4" customHeight="1">
      <c r="HW33" s="23"/>
      <c r="HX33" s="23"/>
      <c r="HY33" s="23"/>
      <c r="HZ33" s="23"/>
      <c r="IA33" s="23"/>
      <c r="IB33" s="23"/>
      <c r="IE33" s="24"/>
      <c r="IF33" s="24"/>
      <c r="IG33" s="25"/>
      <c r="IH33" s="25"/>
      <c r="II33" s="25"/>
      <c r="IJ33" s="25"/>
      <c r="IK33" s="25"/>
      <c r="IL33" s="25"/>
    </row>
    <row r="34" spans="231:246">
      <c r="HW34" s="23"/>
      <c r="HX34" s="23"/>
      <c r="HY34" s="23"/>
      <c r="HZ34" s="23"/>
      <c r="IA34" s="23"/>
      <c r="IB34" s="23"/>
      <c r="IE34" s="24"/>
      <c r="IF34" s="24"/>
      <c r="IG34" s="25"/>
      <c r="IH34" s="25"/>
      <c r="II34" s="25"/>
      <c r="IJ34" s="25"/>
      <c r="IK34" s="25"/>
      <c r="IL34" s="25"/>
    </row>
    <row r="35" spans="231:246">
      <c r="HW35" s="23"/>
      <c r="HX35" s="23"/>
      <c r="HY35" s="23"/>
      <c r="HZ35" s="23"/>
      <c r="IA35" s="23"/>
      <c r="IB35" s="23"/>
      <c r="IE35" s="24"/>
      <c r="IF35" s="24"/>
      <c r="IG35" s="25"/>
      <c r="IH35" s="25"/>
      <c r="II35" s="25"/>
      <c r="IJ35" s="25"/>
      <c r="IK35" s="25"/>
      <c r="IL35" s="25"/>
    </row>
    <row r="36" spans="231:246">
      <c r="HW36" s="23"/>
      <c r="HX36" s="23"/>
      <c r="HY36" s="23"/>
      <c r="HZ36" s="23"/>
      <c r="IA36" s="23"/>
      <c r="IB36" s="23"/>
      <c r="IE36" s="24"/>
      <c r="IF36" s="24"/>
      <c r="IG36" s="25"/>
      <c r="IH36" s="25"/>
      <c r="II36" s="25"/>
      <c r="IJ36" s="25"/>
      <c r="IK36" s="25"/>
      <c r="IL36" s="25"/>
    </row>
    <row r="37" spans="231:246" ht="12" customHeight="1">
      <c r="HW37" s="23"/>
      <c r="HX37" s="23"/>
      <c r="HY37" s="23"/>
      <c r="HZ37" s="23"/>
      <c r="IA37" s="23"/>
      <c r="IB37" s="23"/>
      <c r="IE37" s="24"/>
      <c r="IF37" s="24"/>
      <c r="IG37" s="25"/>
      <c r="IH37" s="25"/>
      <c r="II37" s="25"/>
      <c r="IJ37" s="25"/>
      <c r="IK37" s="25"/>
      <c r="IL37" s="25"/>
    </row>
    <row r="38" spans="231:246" ht="15.4" customHeight="1">
      <c r="HW38" s="23"/>
      <c r="HX38" s="23"/>
      <c r="HY38" s="23"/>
      <c r="HZ38" s="23"/>
      <c r="IA38" s="23"/>
      <c r="IB38" s="23"/>
      <c r="IE38" s="24"/>
      <c r="IF38" s="24"/>
      <c r="IG38" s="25"/>
      <c r="IH38" s="25"/>
      <c r="II38" s="25"/>
      <c r="IJ38" s="25"/>
      <c r="IK38" s="25"/>
      <c r="IL38" s="25"/>
    </row>
    <row r="39" spans="231:246">
      <c r="HW39" s="23"/>
      <c r="HX39" s="23"/>
      <c r="HY39" s="23"/>
      <c r="HZ39" s="23"/>
      <c r="IA39" s="23"/>
      <c r="IB39" s="23"/>
      <c r="IE39" s="24"/>
      <c r="IF39" s="24"/>
      <c r="IG39" s="25"/>
      <c r="IH39" s="25"/>
      <c r="II39" s="25"/>
      <c r="IJ39" s="25"/>
      <c r="IK39" s="25"/>
      <c r="IL39" s="25"/>
    </row>
    <row r="40" spans="231:246">
      <c r="HW40" s="23"/>
      <c r="HX40" s="23"/>
      <c r="HY40" s="23"/>
      <c r="HZ40" s="23"/>
      <c r="IA40" s="23"/>
      <c r="IB40" s="23"/>
      <c r="IE40" s="24"/>
      <c r="IF40" s="24"/>
      <c r="IG40" s="25"/>
      <c r="IH40" s="25"/>
      <c r="II40" s="25"/>
      <c r="IJ40" s="25"/>
      <c r="IK40" s="25"/>
      <c r="IL40" s="25"/>
    </row>
    <row r="41" spans="231:246">
      <c r="HW41" s="23"/>
      <c r="HX41" s="23"/>
      <c r="HY41" s="23"/>
      <c r="HZ41" s="23"/>
      <c r="IA41" s="23"/>
      <c r="IB41" s="23"/>
      <c r="IE41" s="24"/>
      <c r="IF41" s="24"/>
      <c r="IG41" s="25"/>
      <c r="IH41" s="25"/>
      <c r="II41" s="25"/>
      <c r="IJ41" s="25"/>
      <c r="IK41" s="25"/>
      <c r="IL41" s="25"/>
    </row>
    <row r="42" spans="231:246">
      <c r="HW42" s="23"/>
      <c r="HX42" s="23"/>
      <c r="HY42" s="23"/>
      <c r="HZ42" s="23"/>
      <c r="IA42" s="23"/>
      <c r="IB42" s="23"/>
      <c r="IE42" s="24"/>
      <c r="IF42" s="24"/>
      <c r="IG42" s="25"/>
      <c r="IH42" s="25"/>
      <c r="II42" s="25"/>
      <c r="IJ42" s="25"/>
      <c r="IK42" s="25"/>
      <c r="IL42" s="25"/>
    </row>
    <row r="43" spans="231:246">
      <c r="HW43" s="23"/>
      <c r="HX43" s="23"/>
      <c r="HY43" s="23"/>
      <c r="HZ43" s="23"/>
      <c r="IA43" s="23"/>
      <c r="IB43" s="23"/>
      <c r="IE43" s="24"/>
      <c r="IF43" s="24"/>
      <c r="IG43" s="25"/>
      <c r="IH43" s="25"/>
      <c r="II43" s="25"/>
      <c r="IJ43" s="25"/>
      <c r="IK43" s="25"/>
      <c r="IL43" s="25"/>
    </row>
    <row r="44" spans="231:246" ht="15.4" customHeight="1">
      <c r="HW44" s="23"/>
      <c r="HX44" s="23"/>
      <c r="HY44" s="23"/>
      <c r="HZ44" s="23"/>
      <c r="IA44" s="23"/>
      <c r="IB44" s="23"/>
      <c r="IE44" s="24"/>
      <c r="IF44" s="24"/>
      <c r="IG44" s="25"/>
      <c r="IH44" s="25"/>
      <c r="II44" s="25"/>
      <c r="IJ44" s="25"/>
      <c r="IK44" s="25"/>
      <c r="IL44" s="25"/>
    </row>
    <row r="45" spans="231:246">
      <c r="HW45" s="23"/>
      <c r="HX45" s="23"/>
      <c r="HY45" s="23"/>
      <c r="HZ45" s="23"/>
      <c r="IA45" s="23"/>
      <c r="IB45" s="23"/>
      <c r="IE45" s="24"/>
      <c r="IF45" s="24"/>
      <c r="IG45" s="25"/>
      <c r="IH45" s="25"/>
      <c r="II45" s="25"/>
      <c r="IJ45" s="25"/>
      <c r="IK45" s="25"/>
      <c r="IL45" s="25"/>
    </row>
    <row r="46" spans="231:246">
      <c r="HW46" s="23"/>
      <c r="HX46" s="23"/>
      <c r="HY46" s="23"/>
      <c r="HZ46" s="23"/>
      <c r="IA46" s="23"/>
      <c r="IB46" s="23"/>
      <c r="IE46" s="24"/>
      <c r="IF46" s="24"/>
      <c r="IG46" s="25"/>
      <c r="IH46" s="25"/>
      <c r="II46" s="25"/>
      <c r="IJ46" s="25"/>
      <c r="IK46" s="25"/>
      <c r="IL46" s="25"/>
    </row>
    <row r="47" spans="231:246">
      <c r="HW47" s="23"/>
      <c r="HX47" s="23"/>
      <c r="HY47" s="23"/>
      <c r="HZ47" s="23"/>
      <c r="IA47" s="23"/>
      <c r="IB47" s="23"/>
      <c r="IE47" s="24"/>
      <c r="IF47" s="24"/>
      <c r="IG47" s="25"/>
      <c r="IH47" s="25"/>
      <c r="II47" s="25"/>
      <c r="IJ47" s="25"/>
      <c r="IK47" s="25"/>
      <c r="IL47" s="25"/>
    </row>
    <row r="48" spans="231:246" ht="15.4" customHeight="1">
      <c r="HW48" s="23"/>
      <c r="HX48" s="23"/>
      <c r="HY48" s="23"/>
      <c r="HZ48" s="23"/>
      <c r="IA48" s="23"/>
      <c r="IB48" s="23"/>
      <c r="IE48" s="24"/>
      <c r="IF48" s="24"/>
      <c r="IG48" s="25"/>
      <c r="IH48" s="25"/>
      <c r="II48" s="25"/>
      <c r="IJ48" s="25"/>
      <c r="IK48" s="25"/>
      <c r="IL48" s="25"/>
    </row>
    <row r="49" spans="231:246" ht="26.85" customHeight="1">
      <c r="HW49" s="23"/>
      <c r="HX49" s="23"/>
      <c r="HY49" s="23"/>
      <c r="HZ49" s="23"/>
      <c r="IA49" s="23"/>
      <c r="IB49" s="23"/>
      <c r="IE49" s="24"/>
      <c r="IF49" s="24"/>
      <c r="IG49" s="25"/>
      <c r="IH49" s="25"/>
      <c r="II49" s="25"/>
      <c r="IJ49" s="25"/>
      <c r="IK49" s="25"/>
      <c r="IL49" s="25"/>
    </row>
    <row r="50" spans="231:246" ht="15.4" customHeight="1">
      <c r="HW50" s="23"/>
      <c r="HX50" s="23"/>
      <c r="HY50" s="23"/>
      <c r="HZ50" s="23"/>
      <c r="IA50" s="23"/>
      <c r="IB50" s="23"/>
      <c r="IE50" s="24"/>
      <c r="IF50" s="24"/>
      <c r="IG50" s="25"/>
      <c r="IH50" s="25"/>
      <c r="II50" s="25"/>
      <c r="IJ50" s="25"/>
      <c r="IK50" s="25"/>
      <c r="IL50" s="25"/>
    </row>
    <row r="51" spans="231:246" ht="15.4" customHeight="1">
      <c r="HW51" s="23"/>
      <c r="HX51" s="23"/>
      <c r="HY51" s="23"/>
      <c r="HZ51" s="23"/>
      <c r="IA51" s="23"/>
      <c r="IB51" s="23"/>
      <c r="IE51" s="24"/>
      <c r="IF51" s="24"/>
      <c r="IG51" s="25"/>
      <c r="IH51" s="25"/>
      <c r="II51" s="25"/>
      <c r="IJ51" s="25"/>
      <c r="IK51" s="25"/>
      <c r="IL51" s="25"/>
    </row>
    <row r="52" spans="231:246">
      <c r="HW52" s="23"/>
      <c r="HX52" s="23"/>
      <c r="HY52" s="23"/>
      <c r="HZ52" s="23"/>
      <c r="IA52" s="23"/>
      <c r="IB52" s="23"/>
      <c r="IE52" s="24"/>
      <c r="IF52" s="24"/>
      <c r="IG52" s="25"/>
      <c r="IH52" s="25"/>
      <c r="II52" s="25"/>
      <c r="IJ52" s="25"/>
      <c r="IK52" s="25"/>
      <c r="IL52" s="25"/>
    </row>
    <row r="53" spans="231:246" ht="16.350000000000001" customHeight="1">
      <c r="HW53" s="23"/>
      <c r="HX53" s="23"/>
      <c r="HY53" s="23"/>
      <c r="HZ53" s="23"/>
      <c r="IA53" s="23"/>
      <c r="IB53" s="23"/>
      <c r="IE53" s="24"/>
      <c r="IF53" s="24"/>
      <c r="IG53" s="25"/>
      <c r="IH53" s="25"/>
      <c r="II53" s="25"/>
      <c r="IJ53" s="25"/>
      <c r="IK53" s="25"/>
      <c r="IL53" s="25"/>
    </row>
    <row r="54" spans="231:246" ht="16.350000000000001" customHeight="1">
      <c r="HW54" s="23"/>
      <c r="HX54" s="23"/>
      <c r="HY54" s="23"/>
      <c r="HZ54" s="23"/>
      <c r="IA54" s="23"/>
      <c r="IB54" s="23"/>
      <c r="IE54" s="24"/>
      <c r="IF54" s="24"/>
      <c r="IG54" s="25"/>
      <c r="IH54" s="25"/>
      <c r="II54" s="25"/>
      <c r="IJ54" s="25"/>
      <c r="IK54" s="25"/>
      <c r="IL54" s="25"/>
    </row>
    <row r="55" spans="231:246" ht="16.350000000000001" customHeight="1">
      <c r="HW55" s="23"/>
      <c r="HX55" s="23"/>
      <c r="HY55" s="23"/>
      <c r="HZ55" s="23"/>
      <c r="IA55" s="23"/>
      <c r="IB55" s="23"/>
      <c r="IE55" s="24"/>
      <c r="IF55" s="24"/>
      <c r="IG55" s="25"/>
      <c r="IH55" s="25"/>
      <c r="II55" s="25"/>
      <c r="IJ55" s="25"/>
      <c r="IK55" s="25"/>
      <c r="IL55" s="25"/>
    </row>
    <row r="56" spans="231:246" ht="16.350000000000001" customHeight="1">
      <c r="HW56" s="23"/>
      <c r="HX56" s="23"/>
      <c r="HY56" s="23"/>
      <c r="HZ56" s="23"/>
      <c r="IA56" s="23"/>
      <c r="IB56" s="23"/>
      <c r="IE56" s="24"/>
      <c r="IF56" s="24"/>
      <c r="IG56" s="25"/>
      <c r="IH56" s="25"/>
      <c r="II56" s="25"/>
      <c r="IJ56" s="25"/>
      <c r="IK56" s="25"/>
      <c r="IL56" s="25"/>
    </row>
    <row r="57" spans="231:246" ht="16.350000000000001" customHeight="1">
      <c r="HW57" s="23"/>
      <c r="HX57" s="23"/>
      <c r="HY57" s="23"/>
      <c r="HZ57" s="23"/>
      <c r="IA57" s="23"/>
      <c r="IB57" s="23"/>
      <c r="IE57" s="24"/>
      <c r="IF57" s="24"/>
      <c r="IG57" s="25"/>
      <c r="IH57" s="25"/>
      <c r="II57" s="25"/>
      <c r="IJ57" s="25"/>
      <c r="IK57" s="25"/>
      <c r="IL57" s="25"/>
    </row>
    <row r="58" spans="231:246" ht="16.350000000000001" customHeight="1">
      <c r="HW58" s="23"/>
      <c r="HX58" s="23"/>
      <c r="HY58" s="23"/>
      <c r="HZ58" s="23"/>
      <c r="IA58" s="23"/>
      <c r="IB58" s="23"/>
      <c r="IE58" s="24"/>
      <c r="IF58" s="24"/>
      <c r="IG58" s="25"/>
      <c r="IH58" s="25"/>
      <c r="II58" s="25"/>
      <c r="IJ58" s="25"/>
      <c r="IK58" s="25"/>
      <c r="IL58" s="25"/>
    </row>
    <row r="59" spans="231:246" ht="16.350000000000001" customHeight="1">
      <c r="HW59" s="23"/>
      <c r="HX59" s="23"/>
      <c r="HY59" s="23"/>
      <c r="HZ59" s="23"/>
      <c r="IA59" s="23"/>
      <c r="IB59" s="23"/>
      <c r="IE59" s="24"/>
      <c r="IF59" s="24"/>
      <c r="IG59" s="25"/>
      <c r="IH59" s="25"/>
      <c r="II59" s="25"/>
      <c r="IJ59" s="25"/>
      <c r="IK59" s="25"/>
      <c r="IL59" s="25"/>
    </row>
    <row r="60" spans="231:246" ht="16.350000000000001" customHeight="1">
      <c r="HW60" s="23"/>
      <c r="HX60" s="23"/>
      <c r="HY60" s="23"/>
      <c r="HZ60" s="23"/>
      <c r="IA60" s="23"/>
      <c r="IB60" s="23"/>
      <c r="IE60" s="24"/>
      <c r="IF60" s="24"/>
      <c r="IG60" s="25"/>
      <c r="IH60" s="25"/>
      <c r="II60" s="25"/>
      <c r="IJ60" s="25"/>
      <c r="IK60" s="25"/>
      <c r="IL60" s="25"/>
    </row>
    <row r="61" spans="231:246" ht="16.350000000000001" customHeight="1">
      <c r="HW61" s="23"/>
      <c r="HX61" s="23"/>
      <c r="HY61" s="23"/>
      <c r="HZ61" s="23"/>
      <c r="IA61" s="23"/>
      <c r="IB61" s="23"/>
      <c r="IE61" s="24"/>
      <c r="IF61" s="24"/>
      <c r="IG61" s="25"/>
      <c r="IH61" s="25"/>
      <c r="II61" s="25"/>
      <c r="IJ61" s="25"/>
      <c r="IK61" s="25"/>
      <c r="IL61" s="25"/>
    </row>
    <row r="62" spans="231:246" ht="16.350000000000001" customHeight="1">
      <c r="HW62" s="23"/>
      <c r="HX62" s="23"/>
      <c r="HY62" s="23"/>
      <c r="HZ62" s="23"/>
      <c r="IA62" s="23"/>
      <c r="IB62" s="23"/>
      <c r="IE62" s="24"/>
      <c r="IF62" s="24"/>
      <c r="IG62" s="25"/>
      <c r="IH62" s="25"/>
      <c r="II62" s="25"/>
      <c r="IJ62" s="25"/>
      <c r="IK62" s="25"/>
      <c r="IL62" s="25"/>
    </row>
    <row r="63" spans="231:246" ht="16.350000000000001" customHeight="1">
      <c r="HW63" s="23"/>
      <c r="HX63" s="23"/>
      <c r="HY63" s="23"/>
      <c r="HZ63" s="23"/>
      <c r="IA63" s="23"/>
      <c r="IB63" s="23"/>
      <c r="IE63" s="24"/>
      <c r="IF63" s="24"/>
      <c r="IG63" s="25"/>
      <c r="IH63" s="25"/>
      <c r="II63" s="25"/>
      <c r="IJ63" s="25"/>
      <c r="IK63" s="25"/>
      <c r="IL63" s="25"/>
    </row>
    <row r="64" spans="231:246" ht="26.85" customHeight="1">
      <c r="HW64" s="23"/>
      <c r="HX64" s="23"/>
      <c r="HY64" s="23"/>
      <c r="HZ64" s="23"/>
      <c r="IA64" s="23"/>
      <c r="IB64" s="23"/>
      <c r="IE64" s="24"/>
      <c r="IF64" s="24"/>
      <c r="IG64" s="25"/>
      <c r="IH64" s="25"/>
      <c r="II64" s="25"/>
      <c r="IJ64" s="25"/>
      <c r="IK64" s="25"/>
      <c r="IL64" s="25"/>
    </row>
    <row r="65" spans="1:246" s="26" customForma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HW65" s="27"/>
      <c r="HX65" s="27"/>
      <c r="HY65" s="27"/>
      <c r="HZ65" s="23"/>
      <c r="IE65" s="24"/>
      <c r="IF65" s="24"/>
      <c r="IG65" s="25"/>
      <c r="IH65" s="25"/>
    </row>
    <row r="66" spans="1:246" s="26" customForma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HW66" s="27"/>
      <c r="HX66" s="27"/>
      <c r="HY66" s="27"/>
      <c r="HZ66" s="23"/>
      <c r="IE66" s="24"/>
      <c r="IF66" s="24"/>
      <c r="IG66" s="25"/>
      <c r="IH66" s="25"/>
    </row>
    <row r="67" spans="1:246" s="26" customFormat="1">
      <c r="A67" s="83"/>
      <c r="B67" s="83"/>
      <c r="C67" s="83"/>
      <c r="D67" s="83"/>
      <c r="E67" s="83"/>
      <c r="F67" s="8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HW67" s="27"/>
      <c r="HX67" s="27"/>
      <c r="HY67" s="27"/>
      <c r="HZ67" s="23"/>
      <c r="IE67" s="24"/>
      <c r="IF67" s="24"/>
      <c r="IG67" s="25"/>
      <c r="IH67" s="25"/>
    </row>
    <row r="68" spans="1:246" ht="12" customHeight="1">
      <c r="A68" s="83"/>
      <c r="B68" s="83"/>
      <c r="C68" s="83"/>
      <c r="D68" s="83"/>
      <c r="E68" s="83"/>
      <c r="F68" s="83"/>
      <c r="HW68" s="23"/>
      <c r="HX68" s="23"/>
      <c r="HY68" s="23"/>
      <c r="HZ68" s="23"/>
      <c r="IA68" s="23"/>
      <c r="IB68" s="23"/>
      <c r="IE68" s="24"/>
      <c r="IF68" s="24"/>
      <c r="IG68" s="25"/>
      <c r="IH68" s="25"/>
      <c r="II68" s="25"/>
      <c r="IJ68" s="25"/>
      <c r="IK68" s="25"/>
      <c r="IL68" s="25"/>
    </row>
    <row r="69" spans="1:246">
      <c r="A69" s="82"/>
      <c r="B69" s="82"/>
      <c r="C69" s="82"/>
      <c r="D69" s="82"/>
      <c r="E69" s="82"/>
      <c r="F69" s="82"/>
      <c r="HW69" s="23"/>
      <c r="HX69" s="23"/>
      <c r="HY69" s="23"/>
      <c r="HZ69" s="23"/>
      <c r="IA69" s="23"/>
      <c r="IB69" s="23"/>
      <c r="IE69" s="24"/>
      <c r="IF69" s="24"/>
      <c r="IG69" s="25"/>
      <c r="IH69" s="25"/>
      <c r="II69" s="25"/>
      <c r="IJ69" s="25"/>
      <c r="IK69" s="25"/>
      <c r="IL69" s="25"/>
    </row>
  </sheetData>
  <sheetProtection selectLockedCells="1" selectUnlockedCells="1"/>
  <mergeCells count="24">
    <mergeCell ref="A69:F69"/>
    <mergeCell ref="A67:F67"/>
    <mergeCell ref="A68:F68"/>
    <mergeCell ref="B1:C1"/>
    <mergeCell ref="B10:E10"/>
    <mergeCell ref="B11:E11"/>
    <mergeCell ref="B12:E12"/>
    <mergeCell ref="B13:E13"/>
    <mergeCell ref="A19:F19"/>
    <mergeCell ref="B20:E20"/>
    <mergeCell ref="B21:E21"/>
    <mergeCell ref="B22:E22"/>
    <mergeCell ref="B14:E14"/>
    <mergeCell ref="B15:E15"/>
    <mergeCell ref="B16:E16"/>
    <mergeCell ref="B17:E17"/>
    <mergeCell ref="A23:F23"/>
    <mergeCell ref="A24:F24"/>
    <mergeCell ref="A28:F28"/>
    <mergeCell ref="A29:F29"/>
    <mergeCell ref="A25:F25"/>
    <mergeCell ref="A26:F26"/>
    <mergeCell ref="A27:F27"/>
    <mergeCell ref="B18:E18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P10"/>
  <sheetViews>
    <sheetView zoomScale="136" zoomScaleNormal="136" workbookViewId="0">
      <selection activeCell="D12" sqref="D12"/>
    </sheetView>
  </sheetViews>
  <sheetFormatPr defaultColWidth="22.140625" defaultRowHeight="12"/>
  <cols>
    <col min="1" max="1" width="4.5703125" style="20" customWidth="1"/>
    <col min="2" max="2" width="14" style="20" customWidth="1"/>
    <col min="3" max="3" width="14.85546875" style="20" customWidth="1"/>
    <col min="4" max="4" width="10.42578125" style="20" customWidth="1"/>
    <col min="5" max="5" width="6.28515625" style="20" customWidth="1"/>
    <col min="6" max="6" width="10.140625" style="20" customWidth="1"/>
    <col min="7" max="7" width="7.85546875" style="20" customWidth="1"/>
    <col min="8" max="8" width="10.42578125" style="20" customWidth="1"/>
    <col min="9" max="9" width="10.140625" style="20" customWidth="1"/>
    <col min="10" max="10" width="8.7109375" style="20" customWidth="1"/>
    <col min="11" max="11" width="13.7109375" style="20" customWidth="1"/>
    <col min="12" max="12" width="17.7109375" style="20" customWidth="1"/>
    <col min="13" max="13" width="7" style="20" customWidth="1"/>
    <col min="14" max="250" width="22.140625" style="20"/>
    <col min="251" max="16384" width="22.140625" style="21"/>
  </cols>
  <sheetData>
    <row r="1" spans="1:250">
      <c r="A1" s="28" t="s">
        <v>3</v>
      </c>
      <c r="B1" s="28" t="s">
        <v>4</v>
      </c>
      <c r="C1" s="28" t="s">
        <v>5</v>
      </c>
      <c r="D1" s="28" t="s">
        <v>6</v>
      </c>
      <c r="E1" s="28" t="s">
        <v>7</v>
      </c>
      <c r="F1" s="28" t="s">
        <v>8</v>
      </c>
      <c r="G1" s="28" t="s">
        <v>9</v>
      </c>
      <c r="H1" s="28" t="s">
        <v>10</v>
      </c>
      <c r="I1" s="28" t="s">
        <v>11</v>
      </c>
      <c r="J1" s="70" t="s">
        <v>12</v>
      </c>
      <c r="K1" s="75" t="s">
        <v>49</v>
      </c>
      <c r="L1" s="77" t="s">
        <v>54</v>
      </c>
      <c r="IO1" s="21"/>
      <c r="IP1" s="21"/>
    </row>
    <row r="2" spans="1:250">
      <c r="A2" s="31">
        <v>1</v>
      </c>
      <c r="B2" s="37"/>
      <c r="C2" s="38"/>
      <c r="D2" s="38"/>
      <c r="E2" s="37"/>
      <c r="F2" s="39"/>
      <c r="G2" s="37"/>
      <c r="H2" s="37"/>
      <c r="I2" s="37"/>
      <c r="J2" s="37"/>
      <c r="K2" s="32" t="s">
        <v>48</v>
      </c>
      <c r="L2" s="79"/>
      <c r="IN2" s="21"/>
      <c r="IO2" s="21"/>
      <c r="IP2" s="21"/>
    </row>
    <row r="3" spans="1:250" ht="11.25" customHeight="1">
      <c r="A3" s="31">
        <v>2</v>
      </c>
      <c r="B3" s="37"/>
      <c r="C3" s="38"/>
      <c r="D3" s="38"/>
      <c r="E3" s="37"/>
      <c r="F3" s="39"/>
      <c r="G3" s="37"/>
      <c r="H3" s="37"/>
      <c r="I3" s="37"/>
      <c r="J3" s="71"/>
      <c r="K3" s="32" t="s">
        <v>51</v>
      </c>
      <c r="L3" s="79"/>
      <c r="IN3" s="21"/>
      <c r="IO3" s="21"/>
      <c r="IP3" s="21"/>
    </row>
    <row r="4" spans="1:250">
      <c r="A4" s="31">
        <v>3</v>
      </c>
      <c r="B4" s="40"/>
      <c r="C4" s="38"/>
      <c r="D4" s="38"/>
      <c r="E4" s="41"/>
      <c r="F4" s="41"/>
      <c r="G4" s="40"/>
      <c r="H4" s="40"/>
      <c r="I4" s="40"/>
      <c r="J4" s="72"/>
      <c r="K4" s="34" t="s">
        <v>51</v>
      </c>
      <c r="L4" s="76"/>
      <c r="IO4" s="21"/>
      <c r="IP4" s="21"/>
    </row>
    <row r="5" spans="1:250" s="48" customFormat="1">
      <c r="A5" s="42">
        <v>4</v>
      </c>
      <c r="B5" s="43"/>
      <c r="C5" s="44"/>
      <c r="D5" s="45"/>
      <c r="E5" s="45"/>
      <c r="F5" s="45"/>
      <c r="G5" s="43"/>
      <c r="H5" s="43"/>
      <c r="I5" s="43"/>
      <c r="J5" s="78"/>
      <c r="K5" s="46" t="s">
        <v>48</v>
      </c>
      <c r="L5" s="76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</row>
    <row r="6" spans="1:250" ht="9.75" customHeight="1">
      <c r="A6" s="42">
        <v>5</v>
      </c>
      <c r="B6" s="43"/>
      <c r="C6" s="44"/>
      <c r="D6" s="45"/>
      <c r="E6" s="45"/>
      <c r="F6" s="45"/>
      <c r="G6" s="43"/>
      <c r="H6" s="43"/>
      <c r="I6" s="43"/>
      <c r="J6" s="73"/>
      <c r="K6" s="46" t="s">
        <v>48</v>
      </c>
      <c r="L6" s="76"/>
      <c r="IO6" s="21"/>
      <c r="IP6" s="21"/>
    </row>
    <row r="7" spans="1:250" ht="9.75" customHeight="1">
      <c r="A7" s="31">
        <v>6</v>
      </c>
      <c r="B7" s="40"/>
      <c r="C7" s="38"/>
      <c r="D7" s="41"/>
      <c r="E7" s="41"/>
      <c r="F7" s="41"/>
      <c r="G7" s="40"/>
      <c r="H7" s="40"/>
      <c r="I7" s="40"/>
      <c r="J7" s="72"/>
      <c r="K7" s="34" t="s">
        <v>48</v>
      </c>
      <c r="L7" s="76"/>
      <c r="IO7" s="21"/>
      <c r="IP7" s="21"/>
    </row>
    <row r="8" spans="1:250">
      <c r="A8" s="31">
        <v>7</v>
      </c>
      <c r="B8" s="40"/>
      <c r="C8" s="38"/>
      <c r="D8" s="41"/>
      <c r="E8" s="41"/>
      <c r="F8" s="41"/>
      <c r="G8" s="40"/>
      <c r="H8" s="40"/>
      <c r="I8" s="40"/>
      <c r="J8" s="72"/>
      <c r="K8" s="32" t="s">
        <v>48</v>
      </c>
      <c r="L8" s="76"/>
      <c r="IO8" s="21"/>
      <c r="IP8" s="21"/>
    </row>
    <row r="9" spans="1:250">
      <c r="A9" s="31">
        <v>8</v>
      </c>
      <c r="B9" s="33"/>
      <c r="C9" s="31"/>
      <c r="D9" s="34"/>
      <c r="E9" s="34"/>
      <c r="F9" s="34"/>
      <c r="G9" s="33"/>
      <c r="H9" s="33"/>
      <c r="I9" s="33"/>
      <c r="J9" s="74"/>
      <c r="K9" s="32" t="s">
        <v>48</v>
      </c>
      <c r="L9" s="76"/>
      <c r="IO9" s="21"/>
      <c r="IP9" s="21"/>
    </row>
    <row r="10" spans="1:250">
      <c r="A10" s="29"/>
      <c r="B10" s="30"/>
      <c r="C10" s="30"/>
      <c r="D10" s="30"/>
      <c r="E10" s="30"/>
      <c r="F10" s="30"/>
      <c r="G10" s="30"/>
      <c r="H10" s="30"/>
      <c r="I10" s="30"/>
      <c r="J10" s="36"/>
      <c r="K10" s="35">
        <f>SUMIF(K2:K9,"Y",J2:J9)</f>
        <v>0</v>
      </c>
      <c r="L10" s="76"/>
      <c r="IO10" s="21"/>
      <c r="IP10" s="2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89" firstPageNumber="0" orientation="landscape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96" t="s">
        <v>13</v>
      </c>
      <c r="B1" s="96"/>
      <c r="C1" s="2"/>
    </row>
    <row r="2" spans="1:6" ht="14.25" customHeight="1">
      <c r="A2" s="96" t="s">
        <v>14</v>
      </c>
      <c r="B2" s="96"/>
      <c r="C2" s="2"/>
    </row>
    <row r="5" spans="1:6" ht="30">
      <c r="A5" s="3" t="s">
        <v>3</v>
      </c>
      <c r="B5" s="4" t="s">
        <v>15</v>
      </c>
      <c r="C5" s="4" t="s">
        <v>16</v>
      </c>
      <c r="D5" s="5" t="s">
        <v>17</v>
      </c>
      <c r="E5" s="1" t="s">
        <v>18</v>
      </c>
      <c r="F5" s="1" t="s">
        <v>19</v>
      </c>
    </row>
    <row r="6" spans="1:6" ht="42.75">
      <c r="A6" s="6">
        <v>1</v>
      </c>
      <c r="B6" s="7" t="s">
        <v>20</v>
      </c>
      <c r="C6" s="8" t="s">
        <v>21</v>
      </c>
      <c r="D6" s="9"/>
      <c r="E6" s="10">
        <v>0.2</v>
      </c>
      <c r="F6" s="10">
        <f t="shared" ref="F6:F12" si="0">E6/10*D6</f>
        <v>0</v>
      </c>
    </row>
    <row r="7" spans="1:6" ht="42.75">
      <c r="A7" s="6">
        <v>2</v>
      </c>
      <c r="B7" s="7" t="s">
        <v>22</v>
      </c>
      <c r="C7" s="8" t="s">
        <v>23</v>
      </c>
      <c r="D7" s="11"/>
      <c r="E7" s="10">
        <v>0.15</v>
      </c>
      <c r="F7" s="10">
        <f t="shared" si="0"/>
        <v>0</v>
      </c>
    </row>
    <row r="8" spans="1:6" ht="42.75">
      <c r="A8" s="6">
        <v>3</v>
      </c>
      <c r="B8" s="7" t="s">
        <v>24</v>
      </c>
      <c r="C8" s="8" t="s">
        <v>25</v>
      </c>
      <c r="D8" s="11"/>
      <c r="E8" s="10">
        <v>0.1</v>
      </c>
      <c r="F8" s="10">
        <f t="shared" si="0"/>
        <v>0</v>
      </c>
    </row>
    <row r="9" spans="1:6" ht="57">
      <c r="A9" s="6">
        <v>4</v>
      </c>
      <c r="B9" s="7" t="s">
        <v>26</v>
      </c>
      <c r="C9" s="12" t="s">
        <v>27</v>
      </c>
      <c r="D9" s="11"/>
      <c r="E9" s="10">
        <v>0.1</v>
      </c>
      <c r="F9" s="10">
        <f t="shared" si="0"/>
        <v>0</v>
      </c>
    </row>
    <row r="10" spans="1:6" ht="85.5">
      <c r="A10" s="6">
        <v>5</v>
      </c>
      <c r="B10" s="7" t="s">
        <v>28</v>
      </c>
      <c r="C10" s="8" t="s">
        <v>29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30</v>
      </c>
      <c r="C11" s="14" t="s">
        <v>31</v>
      </c>
      <c r="D11" s="11"/>
      <c r="E11" s="10">
        <v>0.1</v>
      </c>
      <c r="F11" s="10">
        <f t="shared" si="0"/>
        <v>0</v>
      </c>
    </row>
    <row r="12" spans="1:6" ht="28.5">
      <c r="A12" s="6">
        <v>7</v>
      </c>
      <c r="B12" s="6" t="s">
        <v>32</v>
      </c>
      <c r="C12" s="15" t="s">
        <v>33</v>
      </c>
      <c r="D12" s="11"/>
      <c r="E12" s="10">
        <v>0.25</v>
      </c>
      <c r="F12" s="10">
        <f t="shared" si="0"/>
        <v>0</v>
      </c>
    </row>
    <row r="13" spans="1:6" ht="15">
      <c r="A13" s="16"/>
      <c r="B13" s="17" t="s">
        <v>34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2021-04-21T08:10:19Z</cp:lastPrinted>
  <dcterms:created xsi:type="dcterms:W3CDTF">2015-09-25T09:25:31Z</dcterms:created>
  <dcterms:modified xsi:type="dcterms:W3CDTF">2021-06-10T07:01:51Z</dcterms:modified>
</cp:coreProperties>
</file>