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4" i="2"/>
  <c r="H2"/>
  <c r="F13" i="1"/>
  <c r="D10"/>
  <c r="F10" s="1"/>
  <c r="D11"/>
  <c r="D12"/>
  <c r="F12" s="1"/>
  <c r="F11"/>
  <c r="D3"/>
  <c r="F3" s="1"/>
  <c r="D4"/>
  <c r="D5"/>
  <c r="F5" s="1"/>
  <c r="D7"/>
  <c r="F7" s="1"/>
  <c r="D8"/>
  <c r="F8" s="1"/>
  <c r="B6"/>
  <c r="D6" s="1"/>
  <c r="F6" s="1"/>
  <c r="K11" i="2"/>
  <c r="F15" i="1" s="1"/>
  <c r="F4"/>
  <c r="F32"/>
  <c r="F31"/>
  <c r="B26"/>
  <c r="F25"/>
  <c r="F27" s="1"/>
  <c r="F20"/>
  <c r="A58"/>
  <c r="A62"/>
  <c r="F6" i="5"/>
  <c r="F7"/>
  <c r="F13" s="1"/>
  <c r="F8"/>
  <c r="F9"/>
  <c r="F10"/>
  <c r="F11"/>
  <c r="F12"/>
  <c r="E13"/>
  <c r="F14" i="1" l="1"/>
  <c r="F17" l="1"/>
  <c r="F21" s="1"/>
  <c r="F28"/>
  <c r="F33" s="1"/>
</calcChain>
</file>

<file path=xl/sharedStrings.xml><?xml version="1.0" encoding="utf-8"?>
<sst xmlns="http://schemas.openxmlformats.org/spreadsheetml/2006/main" count="159" uniqueCount="116">
  <si>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</si>
  <si>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</si>
  <si>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</si>
  <si>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</si>
  <si>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</si>
  <si>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</si>
  <si>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</si>
  <si>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</si>
  <si>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</si>
  <si>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</si>
  <si>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</si>
  <si>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</si>
  <si>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</si>
  <si>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</si>
  <si>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</si>
  <si>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</si>
  <si>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</si>
  <si>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</si>
  <si>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</si>
  <si>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</si>
  <si>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</si>
  <si>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</si>
  <si>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</si>
  <si>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</si>
  <si>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</si>
  <si>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</si>
  <si>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</si>
  <si>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</si>
  <si>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</si>
  <si>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</si>
  <si>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</si>
  <si>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</si>
  <si>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</si>
  <si>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</si>
  <si>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</si>
  <si>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</si>
  <si>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</si>
  <si>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</si>
  <si>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</si>
  <si>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</si>
  <si>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</si>
  <si>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</si>
  <si>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</si>
  <si>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</si>
  <si>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</si>
  <si>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</si>
  <si>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</si>
  <si>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</si>
  <si>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</si>
  <si>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</si>
  <si>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</si>
  <si>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</si>
  <si>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</si>
  <si>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</si>
  <si>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</si>
  <si>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</si>
  <si>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</si>
  <si>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</si>
  <si>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</si>
  <si>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</si>
  <si>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</si>
  <si>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</si>
  <si>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</si>
  <si>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</si>
  <si>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</si>
  <si>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</si>
  <si>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</si>
  <si>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</si>
  <si>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</si>
  <si>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</si>
  <si>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</si>
  <si>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</si>
  <si>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</si>
  <si>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</si>
  <si>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</si>
  <si>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</si>
  <si>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</si>
  <si>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</si>
  <si>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</si>
  <si>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</si>
  <si>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</si>
  <si>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</si>
  <si>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</si>
  <si>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</si>
  <si>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</si>
  <si>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</si>
  <si>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</si>
  <si>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</si>
  <si>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</si>
  <si>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</si>
  <si>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</si>
  <si>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</si>
  <si>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</si>
  <si>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</si>
  <si>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2016-17</t>
  </si>
  <si>
    <t xml:space="preserve">ASSESSMENT YEAR </t>
  </si>
  <si>
    <t>2017-18</t>
  </si>
  <si>
    <t xml:space="preserve">Loss From House Property         </t>
  </si>
  <si>
    <t>Int On Car Loan</t>
  </si>
  <si>
    <t>Int. on Loan (C/C)</t>
  </si>
  <si>
    <t>Car Loan</t>
  </si>
  <si>
    <t>HDFC Bank</t>
  </si>
  <si>
    <t>Auto Loan</t>
  </si>
  <si>
    <t>Shree Balaji Traders</t>
  </si>
  <si>
    <t>Shree Balaji Traders (Prop. Rajesh Kumar Bansal)</t>
  </si>
  <si>
    <t>Sujata Bansal</t>
  </si>
  <si>
    <t>Business Income</t>
  </si>
  <si>
    <t>Income From Other Sources</t>
  </si>
  <si>
    <t>Rajesh Kumar Bansal</t>
  </si>
  <si>
    <t>n (Closed)</t>
  </si>
  <si>
    <t>400500NC00040259</t>
  </si>
  <si>
    <t>Punjab National Bank</t>
  </si>
  <si>
    <t>Home Loan</t>
  </si>
  <si>
    <t>UCO Bank</t>
  </si>
  <si>
    <t>CC</t>
  </si>
  <si>
    <t>OD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</si>
</sst>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8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  <family val="2"/>
    </font>
    <font>
      <sz val="10.5"/>
      <color rgb="FFFF0000"/>
      <name val="Arial"/>
      <family val="2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10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6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6" fillId="7" borderId="1" xfId="0" applyFont="1" applyFill="1" applyBorder="1" applyAlignment="1" applyProtection="1">
      <alignment vertical="top" wrapText="1"/>
      <protection hidden="1"/>
    </xf>
    <xf numFmtId="0" fontId="6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1" fillId="2" borderId="1" xfId="1" applyNumberFormat="1" applyFont="1" applyFill="1" applyBorder="1" applyAlignment="1" applyProtection="1">
      <alignment horizontal="center" vertical="center"/>
    </xf>
    <xf numFmtId="166" fontId="12" fillId="2" borderId="1" xfId="1" applyNumberFormat="1" applyFont="1" applyFill="1" applyBorder="1" applyAlignment="1" applyProtection="1">
      <alignment horizontal="center" vertical="center"/>
    </xf>
    <xf numFmtId="165" fontId="12" fillId="2" borderId="1" xfId="1" applyNumberFormat="1" applyFont="1" applyFill="1" applyBorder="1" applyAlignment="1" applyProtection="1">
      <alignment horizontal="center" vertical="top"/>
    </xf>
    <xf numFmtId="9" fontId="12" fillId="2" borderId="1" xfId="1" applyNumberFormat="1" applyFont="1" applyFill="1" applyBorder="1" applyAlignment="1" applyProtection="1">
      <alignment horizontal="center" vertical="top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1" fontId="15" fillId="9" borderId="1" xfId="0" applyNumberFormat="1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2" fontId="15" fillId="8" borderId="1" xfId="0" applyNumberFormat="1" applyFont="1" applyFill="1" applyBorder="1" applyAlignment="1">
      <alignment horizontal="center" wrapText="1"/>
    </xf>
    <xf numFmtId="2" fontId="15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6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0"/>
  <sheetViews>
    <sheetView tabSelected="1" topLeftCell="A41" zoomScale="130" zoomScaleNormal="130" workbookViewId="0">
      <selection activeCell="B19" sqref="B19:E19"/>
    </sheetView>
  </sheetViews>
  <sheetFormatPr defaultColWidth="31.28515625" defaultRowHeight="13.5"/>
  <cols>
    <col min="1" max="1" width="46" style="1" bestFit="1" customWidth="1"/>
    <col min="2" max="2" width="12" style="1" customWidth="1"/>
    <col min="3" max="3" width="12.140625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254" ht="26.85" customHeight="1">
      <c r="A1" s="67" t="s">
        <v>103</v>
      </c>
      <c r="B1" s="99" t="s">
        <v>95</v>
      </c>
      <c r="C1" s="99"/>
      <c r="D1" s="6" t="s">
        <v>0</v>
      </c>
      <c r="E1" s="6">
        <v>7720208401</v>
      </c>
      <c r="F1" s="6" t="s">
        <v>1</v>
      </c>
    </row>
    <row r="2" spans="1:254" ht="27">
      <c r="A2" s="7" t="s">
        <v>104</v>
      </c>
      <c r="B2" s="8" t="s">
        <v>96</v>
      </c>
      <c r="C2" s="8" t="s">
        <v>94</v>
      </c>
      <c r="D2" s="8" t="s">
        <v>69</v>
      </c>
      <c r="E2" s="9" t="s">
        <v>2</v>
      </c>
      <c r="F2" s="8" t="s">
        <v>70</v>
      </c>
    </row>
    <row r="3" spans="1:254">
      <c r="A3" s="10" t="s">
        <v>90</v>
      </c>
      <c r="B3" s="58">
        <v>648142.93999999994</v>
      </c>
      <c r="C3" s="57">
        <v>626427.34</v>
      </c>
      <c r="D3" s="11">
        <f t="shared" ref="D3:D8" si="0">AVERAGE(B3:C3)</f>
        <v>637285.1399999999</v>
      </c>
      <c r="E3" s="12">
        <v>1</v>
      </c>
      <c r="F3" s="11">
        <f t="shared" ref="F3:F8" si="1">E3*D3</f>
        <v>637285.1399999999</v>
      </c>
    </row>
    <row r="4" spans="1:254">
      <c r="A4" s="10" t="s">
        <v>91</v>
      </c>
      <c r="B4" s="58">
        <v>226727</v>
      </c>
      <c r="C4" s="57">
        <v>266415</v>
      </c>
      <c r="D4" s="11">
        <f t="shared" si="0"/>
        <v>246571</v>
      </c>
      <c r="E4" s="12">
        <v>1</v>
      </c>
      <c r="F4" s="11">
        <f t="shared" si="1"/>
        <v>246571</v>
      </c>
    </row>
    <row r="5" spans="1:254">
      <c r="A5" s="10" t="s">
        <v>99</v>
      </c>
      <c r="B5" s="58">
        <v>199884.7</v>
      </c>
      <c r="C5" s="57">
        <v>205627</v>
      </c>
      <c r="D5" s="11">
        <f t="shared" si="0"/>
        <v>202755.85</v>
      </c>
      <c r="E5" s="12">
        <v>0</v>
      </c>
      <c r="F5" s="11">
        <f t="shared" si="1"/>
        <v>0</v>
      </c>
    </row>
    <row r="6" spans="1:254">
      <c r="A6" s="10" t="s">
        <v>98</v>
      </c>
      <c r="B6" s="58">
        <f>42702.67+58804.5</f>
        <v>101507.17</v>
      </c>
      <c r="C6" s="57">
        <v>0</v>
      </c>
      <c r="D6" s="11">
        <f t="shared" si="0"/>
        <v>50753.584999999999</v>
      </c>
      <c r="E6" s="12">
        <v>1</v>
      </c>
      <c r="F6" s="11">
        <f t="shared" si="1"/>
        <v>50753.584999999999</v>
      </c>
    </row>
    <row r="7" spans="1:254" s="66" customFormat="1">
      <c r="A7" s="10" t="s">
        <v>97</v>
      </c>
      <c r="B7" s="59">
        <v>-32913</v>
      </c>
      <c r="C7" s="59">
        <v>-35997</v>
      </c>
      <c r="D7" s="60">
        <f t="shared" si="0"/>
        <v>-34455</v>
      </c>
      <c r="E7" s="61">
        <v>0</v>
      </c>
      <c r="F7" s="60">
        <f t="shared" si="1"/>
        <v>0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3"/>
      <c r="IE7" s="63"/>
      <c r="IF7" s="63"/>
      <c r="IG7" s="63"/>
      <c r="IH7" s="63"/>
      <c r="II7" s="63"/>
      <c r="IJ7" s="63"/>
      <c r="IK7" s="63"/>
      <c r="IL7" s="64"/>
      <c r="IM7" s="64"/>
      <c r="IN7" s="65"/>
      <c r="IO7" s="65"/>
      <c r="IP7" s="65"/>
      <c r="IQ7" s="65"/>
      <c r="IR7" s="65"/>
      <c r="IS7" s="65"/>
      <c r="IT7" s="65"/>
    </row>
    <row r="8" spans="1:254">
      <c r="A8" s="10" t="s">
        <v>71</v>
      </c>
      <c r="B8" s="58">
        <v>-34769</v>
      </c>
      <c r="C8" s="56">
        <v>-16198</v>
      </c>
      <c r="D8" s="11">
        <f t="shared" si="0"/>
        <v>-25483.5</v>
      </c>
      <c r="E8" s="12">
        <v>1</v>
      </c>
      <c r="F8" s="11">
        <f t="shared" si="1"/>
        <v>-25483.5</v>
      </c>
    </row>
    <row r="9" spans="1:254">
      <c r="A9" s="7" t="s">
        <v>105</v>
      </c>
      <c r="B9" s="8" t="s">
        <v>96</v>
      </c>
      <c r="C9" s="8" t="s">
        <v>94</v>
      </c>
      <c r="D9" s="8" t="s">
        <v>69</v>
      </c>
      <c r="E9" s="9" t="s">
        <v>2</v>
      </c>
      <c r="F9" s="8" t="s">
        <v>70</v>
      </c>
    </row>
    <row r="10" spans="1:254">
      <c r="A10" s="10" t="s">
        <v>106</v>
      </c>
      <c r="B10" s="58">
        <v>293140</v>
      </c>
      <c r="C10" s="57">
        <v>285200</v>
      </c>
      <c r="D10" s="11">
        <f>AVERAGE(B10:C10)</f>
        <v>289170</v>
      </c>
      <c r="E10" s="12">
        <v>1</v>
      </c>
      <c r="F10" s="11">
        <f t="shared" ref="F10:F12" si="2">E10*D10</f>
        <v>289170</v>
      </c>
    </row>
    <row r="11" spans="1:254">
      <c r="A11" s="10" t="s">
        <v>107</v>
      </c>
      <c r="B11" s="58">
        <v>30928</v>
      </c>
      <c r="C11" s="57">
        <v>21134</v>
      </c>
      <c r="D11" s="11">
        <f>AVERAGE(B11:C11)</f>
        <v>26031</v>
      </c>
      <c r="E11" s="12">
        <v>0.5</v>
      </c>
      <c r="F11" s="11">
        <f t="shared" si="2"/>
        <v>13015.5</v>
      </c>
    </row>
    <row r="12" spans="1:254">
      <c r="A12" s="10" t="s">
        <v>71</v>
      </c>
      <c r="B12" s="58">
        <v>0</v>
      </c>
      <c r="C12" s="56">
        <v>0</v>
      </c>
      <c r="D12" s="11">
        <f>AVERAGE(B12:C12)</f>
        <v>0</v>
      </c>
      <c r="E12" s="12">
        <v>1</v>
      </c>
      <c r="F12" s="11">
        <f t="shared" si="2"/>
        <v>0</v>
      </c>
    </row>
    <row r="13" spans="1:254" ht="15.4" customHeight="1">
      <c r="A13" s="55" t="s">
        <v>72</v>
      </c>
      <c r="B13" s="100"/>
      <c r="C13" s="101"/>
      <c r="D13" s="101"/>
      <c r="E13" s="102"/>
      <c r="F13" s="13">
        <f>+SUM(F3:F12)</f>
        <v>1211311.7249999999</v>
      </c>
    </row>
    <row r="14" spans="1:254" ht="16.350000000000001" customHeight="1">
      <c r="A14" s="14" t="s">
        <v>73</v>
      </c>
      <c r="B14" s="103"/>
      <c r="C14" s="104"/>
      <c r="D14" s="104"/>
      <c r="E14" s="105"/>
      <c r="F14" s="13">
        <f>F13/12</f>
        <v>100942.64374999999</v>
      </c>
    </row>
    <row r="15" spans="1:254">
      <c r="A15" s="14" t="s">
        <v>74</v>
      </c>
      <c r="B15" s="103"/>
      <c r="C15" s="104"/>
      <c r="D15" s="104"/>
      <c r="E15" s="105"/>
      <c r="F15" s="11">
        <f>RTR!K11</f>
        <v>50402</v>
      </c>
    </row>
    <row r="16" spans="1:254" ht="16.350000000000001" customHeight="1">
      <c r="A16" s="15" t="s">
        <v>75</v>
      </c>
      <c r="B16" s="106"/>
      <c r="C16" s="107"/>
      <c r="D16" s="107"/>
      <c r="E16" s="108"/>
      <c r="F16" s="16">
        <v>1.5</v>
      </c>
    </row>
    <row r="17" spans="1:6" ht="16.350000000000001" customHeight="1">
      <c r="A17" s="14" t="s">
        <v>76</v>
      </c>
      <c r="B17" s="97"/>
      <c r="C17" s="97"/>
      <c r="D17" s="97"/>
      <c r="E17" s="97"/>
      <c r="F17" s="17">
        <f>(F14*F16)-F15</f>
        <v>101011.96562499998</v>
      </c>
    </row>
    <row r="18" spans="1:6" ht="16.350000000000001" customHeight="1">
      <c r="A18" s="14" t="s">
        <v>77</v>
      </c>
      <c r="B18" s="97"/>
      <c r="C18" s="97"/>
      <c r="D18" s="97"/>
      <c r="E18" s="97"/>
      <c r="F18" s="18">
        <v>180</v>
      </c>
    </row>
    <row r="19" spans="1:6" ht="37.35" customHeight="1">
      <c r="A19" s="14" t="s">
        <v>78</v>
      </c>
      <c r="B19" s="97"/>
      <c r="C19" s="97"/>
      <c r="D19" s="97"/>
      <c r="E19" s="97"/>
      <c r="F19" s="16">
        <v>0.105</v>
      </c>
    </row>
    <row r="20" spans="1:6">
      <c r="A20" s="14" t="s">
        <v>79</v>
      </c>
      <c r="B20" s="97"/>
      <c r="C20" s="97"/>
      <c r="D20" s="97"/>
      <c r="E20" s="97"/>
      <c r="F20" s="19">
        <f>PMT(F19/12,F18,-100000)</f>
        <v>1105.3989236971659</v>
      </c>
    </row>
    <row r="21" spans="1:6">
      <c r="A21" s="14" t="s">
        <v>80</v>
      </c>
      <c r="B21" s="97"/>
      <c r="C21" s="97"/>
      <c r="D21" s="97"/>
      <c r="E21" s="97"/>
      <c r="F21" s="20">
        <f>F17/F20</f>
        <v>91.380553625971444</v>
      </c>
    </row>
    <row r="22" spans="1:6" ht="15.4" customHeight="1">
      <c r="A22" s="109" t="s">
        <v>81</v>
      </c>
      <c r="B22" s="109"/>
      <c r="C22" s="109"/>
      <c r="D22" s="109"/>
      <c r="E22" s="109"/>
      <c r="F22" s="109"/>
    </row>
    <row r="23" spans="1:6">
      <c r="A23" s="14" t="s">
        <v>77</v>
      </c>
      <c r="B23" s="97"/>
      <c r="C23" s="97"/>
      <c r="D23" s="97"/>
      <c r="E23" s="97"/>
      <c r="F23" s="17">
        <v>180</v>
      </c>
    </row>
    <row r="24" spans="1:6">
      <c r="A24" s="14" t="s">
        <v>78</v>
      </c>
      <c r="B24" s="97"/>
      <c r="C24" s="97"/>
      <c r="D24" s="97"/>
      <c r="E24" s="97"/>
      <c r="F24" s="21">
        <v>9.5500000000000002E-2</v>
      </c>
    </row>
    <row r="25" spans="1:6">
      <c r="A25" s="14" t="s">
        <v>79</v>
      </c>
      <c r="B25" s="97"/>
      <c r="C25" s="97"/>
      <c r="D25" s="97"/>
      <c r="E25" s="97"/>
      <c r="F25" s="20">
        <f>PMT(F24/12,F23,-100000)</f>
        <v>1047.2438674424591</v>
      </c>
    </row>
    <row r="26" spans="1:6">
      <c r="A26" s="14" t="s">
        <v>82</v>
      </c>
      <c r="B26" s="110">
        <f>B16</f>
        <v>0</v>
      </c>
      <c r="C26" s="110"/>
      <c r="D26" s="110"/>
      <c r="E26" s="110"/>
      <c r="F26" s="22">
        <v>0</v>
      </c>
    </row>
    <row r="27" spans="1:6">
      <c r="A27" s="14" t="s">
        <v>83</v>
      </c>
      <c r="B27" s="97"/>
      <c r="C27" s="97"/>
      <c r="D27" s="97"/>
      <c r="E27" s="97"/>
      <c r="F27" s="23">
        <f>F26*F25</f>
        <v>0</v>
      </c>
    </row>
    <row r="28" spans="1:6">
      <c r="A28" s="14" t="s">
        <v>84</v>
      </c>
      <c r="B28" s="97"/>
      <c r="C28" s="97"/>
      <c r="D28" s="97"/>
      <c r="E28" s="97"/>
      <c r="F28" s="24">
        <f>(F27+F15)/F14</f>
        <v>0.49931325481060629</v>
      </c>
    </row>
    <row r="29" spans="1:6">
      <c r="A29" s="25" t="s">
        <v>85</v>
      </c>
      <c r="B29" s="98" t="s">
        <v>3</v>
      </c>
      <c r="C29" s="98"/>
      <c r="D29" s="98"/>
      <c r="E29" s="98"/>
      <c r="F29" s="26">
        <v>0</v>
      </c>
    </row>
    <row r="30" spans="1:6">
      <c r="A30" s="25" t="s">
        <v>86</v>
      </c>
      <c r="B30" s="97"/>
      <c r="C30" s="97"/>
      <c r="D30" s="97"/>
      <c r="E30" s="97"/>
      <c r="F30" s="27"/>
    </row>
    <row r="31" spans="1:6">
      <c r="A31" s="25" t="s">
        <v>87</v>
      </c>
      <c r="B31" s="97"/>
      <c r="C31" s="97"/>
      <c r="D31" s="97"/>
      <c r="E31" s="97"/>
      <c r="F31" s="28" t="e">
        <f>F26/F29</f>
        <v>#DIV/0!</v>
      </c>
    </row>
    <row r="32" spans="1:6">
      <c r="A32" s="14" t="s">
        <v>88</v>
      </c>
      <c r="B32" s="97"/>
      <c r="C32" s="97"/>
      <c r="D32" s="97"/>
      <c r="E32" s="97"/>
      <c r="F32" s="28" t="e">
        <f>(F26+F30)/F29</f>
        <v>#DIV/0!</v>
      </c>
    </row>
    <row r="33" spans="1:6">
      <c r="A33" s="14" t="s">
        <v>89</v>
      </c>
      <c r="B33" s="97"/>
      <c r="C33" s="97"/>
      <c r="D33" s="97"/>
      <c r="E33" s="97"/>
      <c r="F33" s="28" t="e">
        <f>F32+F28</f>
        <v>#DIV/0!</v>
      </c>
    </row>
    <row r="34" spans="1:6" ht="15.4" customHeight="1">
      <c r="A34" s="89"/>
      <c r="B34" s="89"/>
      <c r="C34" s="89"/>
      <c r="D34" s="89"/>
      <c r="E34" s="89"/>
      <c r="F34" s="89"/>
    </row>
    <row r="35" spans="1:6">
      <c r="A35" s="89"/>
      <c r="B35" s="89"/>
      <c r="C35" s="89"/>
      <c r="D35" s="89"/>
      <c r="E35" s="89"/>
      <c r="F35" s="89"/>
    </row>
    <row r="36" spans="1:6" ht="15.4" customHeight="1">
      <c r="A36" s="89"/>
      <c r="B36" s="89"/>
      <c r="C36" s="89"/>
      <c r="D36" s="89"/>
      <c r="E36" s="89"/>
      <c r="F36" s="89"/>
    </row>
    <row r="37" spans="1:6">
      <c r="A37" s="89"/>
      <c r="B37" s="89"/>
      <c r="C37" s="89"/>
      <c r="D37" s="89"/>
      <c r="E37" s="89"/>
      <c r="F37" s="89"/>
    </row>
    <row r="38" spans="1:6">
      <c r="A38" s="89"/>
      <c r="B38" s="89"/>
      <c r="C38" s="89"/>
      <c r="D38" s="89"/>
      <c r="E38" s="89"/>
      <c r="F38" s="89"/>
    </row>
    <row r="39" spans="1:6">
      <c r="A39" s="89"/>
      <c r="B39" s="89"/>
      <c r="C39" s="89"/>
      <c r="D39" s="89"/>
      <c r="E39" s="89"/>
      <c r="F39" s="89"/>
    </row>
    <row r="40" spans="1:6">
      <c r="A40" s="89"/>
      <c r="B40" s="89"/>
      <c r="C40" s="89"/>
      <c r="D40" s="89"/>
      <c r="E40" s="89"/>
      <c r="F40" s="89"/>
    </row>
    <row r="41" spans="1:6" ht="15.4" customHeight="1">
      <c r="A41" s="89"/>
      <c r="B41" s="89"/>
      <c r="C41" s="89"/>
      <c r="D41" s="89"/>
      <c r="E41" s="89"/>
      <c r="F41" s="89"/>
    </row>
    <row r="42" spans="1:6">
      <c r="A42" s="89"/>
      <c r="B42" s="89"/>
      <c r="C42" s="89"/>
      <c r="D42" s="89"/>
      <c r="E42" s="89"/>
      <c r="F42" s="89"/>
    </row>
    <row r="43" spans="1:6">
      <c r="A43" s="93" t="s">
        <v>6</v>
      </c>
      <c r="B43" s="93"/>
      <c r="C43" s="93"/>
      <c r="D43" s="93"/>
      <c r="E43" s="93"/>
      <c r="F43" s="93"/>
    </row>
    <row r="44" spans="1:6">
      <c r="A44" s="89"/>
      <c r="B44" s="89"/>
      <c r="C44" s="89"/>
      <c r="D44" s="89"/>
      <c r="E44" s="89"/>
      <c r="F44" s="89"/>
    </row>
    <row r="45" spans="1:6">
      <c r="A45" s="89" t="s">
        <v>7</v>
      </c>
      <c r="B45" s="89"/>
      <c r="C45" s="89"/>
      <c r="D45" s="89"/>
      <c r="E45" s="89"/>
      <c r="F45" s="89"/>
    </row>
    <row r="46" spans="1:6">
      <c r="A46" s="89"/>
      <c r="B46" s="89"/>
      <c r="C46" s="89"/>
      <c r="D46" s="89"/>
      <c r="E46" s="89"/>
      <c r="F46" s="89"/>
    </row>
    <row r="47" spans="1:6" ht="15.4" customHeight="1">
      <c r="A47" s="89"/>
      <c r="B47" s="89"/>
      <c r="C47" s="89"/>
      <c r="D47" s="89"/>
      <c r="E47" s="89"/>
      <c r="F47" s="89"/>
    </row>
    <row r="48" spans="1:6">
      <c r="A48" s="89"/>
      <c r="B48" s="89"/>
      <c r="C48" s="89"/>
      <c r="D48" s="89"/>
      <c r="E48" s="89"/>
      <c r="F48" s="89"/>
    </row>
    <row r="49" spans="1:6">
      <c r="A49" s="89"/>
      <c r="B49" s="89"/>
      <c r="C49" s="89"/>
      <c r="D49" s="89"/>
      <c r="E49" s="89"/>
      <c r="F49" s="89"/>
    </row>
    <row r="50" spans="1:6">
      <c r="A50" s="93" t="s">
        <v>8</v>
      </c>
      <c r="B50" s="93"/>
      <c r="C50" s="93"/>
      <c r="D50" s="93"/>
      <c r="E50" s="93"/>
      <c r="F50" s="93"/>
    </row>
    <row r="51" spans="1:6" ht="15.4" customHeight="1">
      <c r="A51" s="89"/>
      <c r="B51" s="89"/>
      <c r="C51" s="89"/>
      <c r="D51" s="89"/>
      <c r="E51" s="89"/>
      <c r="F51" s="89"/>
    </row>
    <row r="52" spans="1:6" ht="26.85" customHeight="1">
      <c r="A52" s="89"/>
      <c r="B52" s="89"/>
      <c r="C52" s="89"/>
      <c r="D52" s="89"/>
      <c r="E52" s="89"/>
      <c r="F52" s="89"/>
    </row>
    <row r="53" spans="1:6" ht="15.4" customHeight="1">
      <c r="A53" s="89"/>
      <c r="B53" s="89"/>
      <c r="C53" s="89"/>
      <c r="D53" s="89"/>
      <c r="E53" s="89"/>
      <c r="F53" s="89"/>
    </row>
    <row r="54" spans="1:6" ht="15.4" customHeight="1">
      <c r="A54" s="89"/>
      <c r="B54" s="89"/>
      <c r="C54" s="89"/>
      <c r="D54" s="89"/>
      <c r="E54" s="89"/>
      <c r="F54" s="89"/>
    </row>
    <row r="55" spans="1:6">
      <c r="A55" s="89"/>
      <c r="B55" s="89"/>
      <c r="C55" s="89"/>
      <c r="D55" s="89"/>
      <c r="E55" s="89"/>
      <c r="F55" s="89"/>
    </row>
    <row r="56" spans="1:6" ht="16.350000000000001" customHeight="1">
      <c r="A56" s="93" t="s">
        <v>9</v>
      </c>
      <c r="B56" s="93"/>
      <c r="C56" s="93"/>
      <c r="D56" s="93"/>
      <c r="E56" s="93"/>
      <c r="F56" s="93"/>
    </row>
    <row r="57" spans="1:6" ht="16.350000000000001" customHeight="1">
      <c r="A57" s="33" t="s">
        <v>5</v>
      </c>
      <c r="B57" s="29" t="s">
        <v>10</v>
      </c>
      <c r="C57" s="29" t="s">
        <v>11</v>
      </c>
      <c r="D57" s="29" t="s">
        <v>12</v>
      </c>
      <c r="E57" s="29" t="s">
        <v>13</v>
      </c>
      <c r="F57" s="29" t="s">
        <v>14</v>
      </c>
    </row>
    <row r="58" spans="1:6" ht="16.350000000000001" customHeight="1">
      <c r="A58" s="31" t="str">
        <f>+A29</f>
        <v xml:space="preserve">Value based on Market valuation                </v>
      </c>
      <c r="B58" s="30"/>
      <c r="C58" s="30"/>
      <c r="D58" s="32" t="s">
        <v>15</v>
      </c>
      <c r="E58" s="30" t="s">
        <v>15</v>
      </c>
      <c r="F58" s="30"/>
    </row>
    <row r="59" spans="1:6" ht="16.350000000000001" customHeight="1">
      <c r="A59" s="31" t="s">
        <v>4</v>
      </c>
      <c r="B59" s="30"/>
      <c r="C59" s="30"/>
      <c r="D59" s="32" t="s">
        <v>15</v>
      </c>
      <c r="E59" s="30" t="s">
        <v>15</v>
      </c>
      <c r="F59" s="30"/>
    </row>
    <row r="60" spans="1:6" ht="16.350000000000001" customHeight="1">
      <c r="A60" s="93" t="s">
        <v>16</v>
      </c>
      <c r="B60" s="93"/>
      <c r="C60" s="93"/>
      <c r="D60" s="93"/>
      <c r="E60" s="93"/>
      <c r="F60" s="93"/>
    </row>
    <row r="61" spans="1:6" ht="16.350000000000001" customHeight="1">
      <c r="A61" s="33" t="s">
        <v>5</v>
      </c>
      <c r="B61" s="29" t="s">
        <v>17</v>
      </c>
      <c r="C61" s="29" t="s">
        <v>18</v>
      </c>
      <c r="D61" s="29" t="s">
        <v>19</v>
      </c>
      <c r="E61" s="94" t="s">
        <v>20</v>
      </c>
      <c r="F61" s="94"/>
    </row>
    <row r="62" spans="1:6" ht="16.350000000000001" customHeight="1">
      <c r="A62" s="31" t="str">
        <f>+A29</f>
        <v xml:space="preserve">Value based on Market valuation                </v>
      </c>
      <c r="B62" s="30" t="s">
        <v>15</v>
      </c>
      <c r="C62" s="30"/>
      <c r="D62" s="32" t="s">
        <v>15</v>
      </c>
      <c r="E62" s="95" t="s">
        <v>15</v>
      </c>
      <c r="F62" s="95"/>
    </row>
    <row r="63" spans="1:6" ht="16.350000000000001" customHeight="1">
      <c r="A63" s="31" t="s">
        <v>4</v>
      </c>
      <c r="B63" s="30" t="s">
        <v>15</v>
      </c>
      <c r="C63" s="30"/>
      <c r="D63" s="32" t="s">
        <v>15</v>
      </c>
      <c r="E63" s="95" t="s">
        <v>15</v>
      </c>
      <c r="F63" s="95"/>
    </row>
    <row r="64" spans="1:6" ht="16.350000000000001" customHeight="1">
      <c r="A64" s="96" t="s">
        <v>21</v>
      </c>
      <c r="B64" s="96"/>
      <c r="C64" s="96"/>
      <c r="D64" s="96" t="s">
        <v>22</v>
      </c>
      <c r="E64" s="96"/>
      <c r="F64" s="96"/>
    </row>
    <row r="65" spans="1:249" ht="16.350000000000001" customHeight="1">
      <c r="A65" s="89" t="s">
        <v>23</v>
      </c>
      <c r="B65" s="89"/>
      <c r="C65" s="89"/>
      <c r="D65" s="89"/>
      <c r="E65" s="89"/>
      <c r="F65" s="89"/>
    </row>
    <row r="66" spans="1:249" ht="16.350000000000001" customHeight="1">
      <c r="A66" s="89" t="s">
        <v>24</v>
      </c>
      <c r="B66" s="89"/>
      <c r="C66" s="89"/>
      <c r="D66" s="89"/>
      <c r="E66" s="89"/>
      <c r="F66" s="89"/>
    </row>
    <row r="67" spans="1:249" ht="26.85" customHeight="1">
      <c r="A67" s="89" t="s">
        <v>25</v>
      </c>
      <c r="B67" s="89"/>
      <c r="C67" s="89"/>
      <c r="D67" s="89"/>
      <c r="E67" s="89"/>
      <c r="F67" s="89"/>
    </row>
    <row r="68" spans="1:249" s="34" customFormat="1">
      <c r="A68" s="89" t="s">
        <v>26</v>
      </c>
      <c r="B68" s="89"/>
      <c r="C68" s="89"/>
      <c r="D68" s="89"/>
      <c r="E68" s="89"/>
      <c r="F68" s="8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5"/>
      <c r="IE68" s="35"/>
      <c r="IF68" s="35"/>
      <c r="IG68" s="2"/>
      <c r="IL68" s="3"/>
      <c r="IM68" s="3"/>
      <c r="IN68" s="4"/>
      <c r="IO68" s="4"/>
    </row>
    <row r="69" spans="1:249" s="34" customFormat="1">
      <c r="A69" s="89" t="s">
        <v>27</v>
      </c>
      <c r="B69" s="89"/>
      <c r="C69" s="89"/>
      <c r="D69" s="89"/>
      <c r="E69" s="89"/>
      <c r="F69" s="8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5"/>
      <c r="IE69" s="35"/>
      <c r="IF69" s="35"/>
      <c r="IG69" s="2"/>
      <c r="IL69" s="3"/>
      <c r="IM69" s="3"/>
      <c r="IN69" s="4"/>
      <c r="IO69" s="4"/>
    </row>
    <row r="70" spans="1:249" s="34" customFormat="1">
      <c r="A70" s="89" t="s">
        <v>28</v>
      </c>
      <c r="B70" s="89"/>
      <c r="C70" s="89"/>
      <c r="D70" s="89"/>
      <c r="E70" s="89"/>
      <c r="F70" s="8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5"/>
      <c r="IE70" s="35"/>
      <c r="IF70" s="35"/>
      <c r="IG70" s="2"/>
      <c r="IL70" s="3"/>
      <c r="IM70" s="3"/>
      <c r="IN70" s="4"/>
      <c r="IO70" s="4"/>
    </row>
    <row r="71" spans="1:249">
      <c r="A71" s="89" t="s">
        <v>29</v>
      </c>
      <c r="B71" s="89"/>
      <c r="C71" s="89"/>
      <c r="D71" s="89"/>
      <c r="E71" s="89"/>
      <c r="F71" s="89"/>
    </row>
    <row r="72" spans="1:249">
      <c r="A72" s="89" t="s">
        <v>30</v>
      </c>
      <c r="B72" s="89"/>
      <c r="C72" s="89"/>
      <c r="D72" s="89"/>
      <c r="E72" s="89"/>
      <c r="F72" s="89"/>
    </row>
    <row r="73" spans="1:249">
      <c r="A73" s="89" t="s">
        <v>31</v>
      </c>
      <c r="B73" s="89"/>
      <c r="C73" s="89"/>
      <c r="D73" s="89"/>
      <c r="E73" s="89"/>
      <c r="F73" s="89"/>
    </row>
    <row r="74" spans="1:249">
      <c r="A74" s="89" t="s">
        <v>32</v>
      </c>
      <c r="B74" s="89"/>
      <c r="C74" s="89"/>
      <c r="D74" s="89"/>
      <c r="E74" s="89"/>
      <c r="F74" s="89"/>
    </row>
    <row r="75" spans="1:249">
      <c r="A75" s="89" t="s">
        <v>33</v>
      </c>
      <c r="B75" s="89"/>
      <c r="C75" s="89"/>
      <c r="D75" s="89"/>
      <c r="E75" s="89"/>
      <c r="F75" s="89"/>
    </row>
    <row r="76" spans="1:249">
      <c r="A76" s="89" t="s">
        <v>34</v>
      </c>
      <c r="B76" s="89"/>
      <c r="C76" s="89"/>
      <c r="D76" s="90" t="s">
        <v>35</v>
      </c>
      <c r="E76" s="90"/>
      <c r="F76" s="90"/>
    </row>
    <row r="77" spans="1:249">
      <c r="A77" s="91" t="s">
        <v>36</v>
      </c>
      <c r="B77" s="91"/>
      <c r="C77" s="91"/>
      <c r="D77" s="91"/>
      <c r="E77" s="91"/>
      <c r="F77" s="91"/>
    </row>
    <row r="78" spans="1:249">
      <c r="A78" s="92"/>
      <c r="B78" s="92"/>
      <c r="C78" s="92"/>
      <c r="D78" s="92"/>
      <c r="E78" s="92"/>
      <c r="F78" s="92"/>
    </row>
    <row r="79" spans="1:249">
      <c r="A79" s="92"/>
      <c r="B79" s="92"/>
      <c r="C79" s="92"/>
      <c r="D79" s="92"/>
      <c r="E79" s="92"/>
      <c r="F79" s="92"/>
    </row>
    <row r="80" spans="1:249">
      <c r="A80" s="88"/>
      <c r="B80" s="88"/>
      <c r="C80" s="88"/>
      <c r="D80" s="88"/>
      <c r="E80" s="88"/>
      <c r="F80" s="88"/>
    </row>
  </sheetData>
  <sheetProtection selectLockedCells="1" selectUnlockedCells="1"/>
  <mergeCells count="79"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  <mergeCell ref="A36:F36"/>
    <mergeCell ref="A37:F37"/>
    <mergeCell ref="A38:F38"/>
    <mergeCell ref="A39:F39"/>
    <mergeCell ref="A40:F40"/>
    <mergeCell ref="B27:E27"/>
    <mergeCell ref="B28:E28"/>
    <mergeCell ref="B29:E29"/>
    <mergeCell ref="B30:E30"/>
    <mergeCell ref="B31:E31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A67:C67"/>
    <mergeCell ref="D67:F67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1"/>
  <sheetViews>
    <sheetView topLeftCell="A4" zoomScale="136" zoomScaleNormal="136" workbookViewId="0">
      <selection activeCell="J8" sqref="J8"/>
    </sheetView>
  </sheetViews>
  <sheetFormatPr defaultColWidth="22.140625" defaultRowHeight="12"/>
  <cols>
    <col min="1" max="1" width="5.42578125" style="69" customWidth="1"/>
    <col min="2" max="2" width="19.7109375" style="69" bestFit="1" customWidth="1"/>
    <col min="3" max="3" width="15.85546875" style="69" customWidth="1"/>
    <col min="4" max="4" width="16.42578125" style="69" customWidth="1"/>
    <col min="5" max="5" width="7.42578125" style="69" customWidth="1"/>
    <col min="6" max="6" width="13.140625" style="69" bestFit="1" customWidth="1"/>
    <col min="7" max="7" width="9" style="69" customWidth="1"/>
    <col min="8" max="8" width="7.7109375" style="69" customWidth="1"/>
    <col min="9" max="9" width="8.42578125" style="69" customWidth="1"/>
    <col min="10" max="10" width="10.140625" style="69" customWidth="1"/>
    <col min="11" max="11" width="13.140625" style="69" customWidth="1"/>
    <col min="12" max="248" width="22.140625" style="69"/>
    <col min="249" max="16384" width="22.140625" style="70"/>
  </cols>
  <sheetData>
    <row r="1" spans="1:11" ht="24">
      <c r="A1" s="68" t="s">
        <v>37</v>
      </c>
      <c r="B1" s="68" t="s">
        <v>38</v>
      </c>
      <c r="C1" s="68" t="s">
        <v>39</v>
      </c>
      <c r="D1" s="68" t="s">
        <v>40</v>
      </c>
      <c r="E1" s="68" t="s">
        <v>41</v>
      </c>
      <c r="F1" s="68" t="s">
        <v>42</v>
      </c>
      <c r="G1" s="68" t="s">
        <v>43</v>
      </c>
      <c r="H1" s="68" t="s">
        <v>44</v>
      </c>
      <c r="I1" s="68" t="s">
        <v>45</v>
      </c>
      <c r="J1" s="68" t="s">
        <v>46</v>
      </c>
      <c r="K1" s="68" t="s">
        <v>93</v>
      </c>
    </row>
    <row r="2" spans="1:11" ht="24">
      <c r="A2" s="71">
        <v>1</v>
      </c>
      <c r="B2" s="72">
        <v>57925716</v>
      </c>
      <c r="C2" s="71" t="s">
        <v>108</v>
      </c>
      <c r="D2" s="71" t="s">
        <v>101</v>
      </c>
      <c r="E2" s="72" t="s">
        <v>100</v>
      </c>
      <c r="F2" s="73">
        <v>760000</v>
      </c>
      <c r="G2" s="72">
        <v>36</v>
      </c>
      <c r="H2" s="72">
        <f>36-22</f>
        <v>14</v>
      </c>
      <c r="I2" s="72">
        <v>22</v>
      </c>
      <c r="J2" s="72">
        <v>25430</v>
      </c>
      <c r="K2" s="72" t="s">
        <v>92</v>
      </c>
    </row>
    <row r="3" spans="1:11" ht="24">
      <c r="A3" s="71">
        <v>2</v>
      </c>
      <c r="B3" s="72">
        <v>57908356</v>
      </c>
      <c r="C3" s="71" t="s">
        <v>108</v>
      </c>
      <c r="D3" s="71" t="s">
        <v>101</v>
      </c>
      <c r="E3" s="72" t="s">
        <v>100</v>
      </c>
      <c r="F3" s="73">
        <v>454598</v>
      </c>
      <c r="G3" s="72">
        <v>36</v>
      </c>
      <c r="H3" s="72">
        <v>14</v>
      </c>
      <c r="I3" s="72">
        <v>22</v>
      </c>
      <c r="J3" s="72">
        <v>15210</v>
      </c>
      <c r="K3" s="72" t="s">
        <v>92</v>
      </c>
    </row>
    <row r="4" spans="1:11" ht="24">
      <c r="A4" s="74">
        <v>3</v>
      </c>
      <c r="B4" s="75">
        <v>43014381</v>
      </c>
      <c r="C4" s="74" t="s">
        <v>105</v>
      </c>
      <c r="D4" s="74" t="s">
        <v>101</v>
      </c>
      <c r="E4" s="75" t="s">
        <v>102</v>
      </c>
      <c r="F4" s="76">
        <v>462000</v>
      </c>
      <c r="G4" s="75">
        <v>60</v>
      </c>
      <c r="H4" s="75">
        <f>60-26</f>
        <v>34</v>
      </c>
      <c r="I4" s="75">
        <v>26</v>
      </c>
      <c r="J4" s="75">
        <v>9762</v>
      </c>
      <c r="K4" s="72" t="s">
        <v>92</v>
      </c>
    </row>
    <row r="5" spans="1:11" ht="24">
      <c r="A5" s="71">
        <v>4</v>
      </c>
      <c r="B5" s="72">
        <v>29399939</v>
      </c>
      <c r="C5" s="71" t="s">
        <v>108</v>
      </c>
      <c r="D5" s="71" t="s">
        <v>101</v>
      </c>
      <c r="E5" s="72" t="s">
        <v>102</v>
      </c>
      <c r="F5" s="73">
        <v>440000</v>
      </c>
      <c r="G5" s="72">
        <v>60</v>
      </c>
      <c r="H5" s="72"/>
      <c r="I5" s="77"/>
      <c r="J5" s="72">
        <v>9400</v>
      </c>
      <c r="K5" s="72" t="s">
        <v>109</v>
      </c>
    </row>
    <row r="6" spans="1:11" ht="24">
      <c r="A6" s="71">
        <v>5</v>
      </c>
      <c r="B6" s="72">
        <v>28974231</v>
      </c>
      <c r="C6" s="71" t="s">
        <v>108</v>
      </c>
      <c r="D6" s="71" t="s">
        <v>101</v>
      </c>
      <c r="E6" s="72" t="s">
        <v>102</v>
      </c>
      <c r="F6" s="73">
        <v>400000</v>
      </c>
      <c r="G6" s="72">
        <v>36</v>
      </c>
      <c r="H6" s="72"/>
      <c r="I6" s="72"/>
      <c r="J6" s="72">
        <v>12865</v>
      </c>
      <c r="K6" s="72" t="s">
        <v>109</v>
      </c>
    </row>
    <row r="7" spans="1:11" ht="24">
      <c r="A7" s="74">
        <v>6</v>
      </c>
      <c r="B7" s="75" t="s">
        <v>110</v>
      </c>
      <c r="C7" s="74" t="s">
        <v>108</v>
      </c>
      <c r="D7" s="74" t="s">
        <v>111</v>
      </c>
      <c r="E7" s="75" t="s">
        <v>112</v>
      </c>
      <c r="F7" s="76">
        <v>550000</v>
      </c>
      <c r="G7" s="75">
        <v>199</v>
      </c>
      <c r="H7" s="75"/>
      <c r="I7" s="75"/>
      <c r="J7" s="75">
        <v>4300</v>
      </c>
      <c r="K7" s="75" t="s">
        <v>109</v>
      </c>
    </row>
    <row r="8" spans="1:11" ht="24">
      <c r="A8" s="69">
        <v>7</v>
      </c>
      <c r="B8" s="78">
        <v>4005009900000280</v>
      </c>
      <c r="C8" s="79" t="s">
        <v>108</v>
      </c>
      <c r="D8" s="79" t="s">
        <v>111</v>
      </c>
      <c r="E8" s="69" t="s">
        <v>115</v>
      </c>
      <c r="F8" s="77">
        <v>50000</v>
      </c>
      <c r="G8" s="80"/>
      <c r="H8" s="80"/>
      <c r="I8" s="81"/>
      <c r="J8" s="80"/>
      <c r="K8" s="75" t="s">
        <v>92</v>
      </c>
    </row>
    <row r="9" spans="1:11" ht="24">
      <c r="A9" s="74">
        <v>8</v>
      </c>
      <c r="B9" s="75">
        <v>15760510001875</v>
      </c>
      <c r="C9" s="74" t="s">
        <v>103</v>
      </c>
      <c r="D9" s="74" t="s">
        <v>113</v>
      </c>
      <c r="E9" s="75" t="s">
        <v>114</v>
      </c>
      <c r="F9" s="76">
        <v>2000000</v>
      </c>
      <c r="G9" s="80"/>
      <c r="H9" s="80"/>
      <c r="I9" s="80"/>
      <c r="J9" s="80"/>
      <c r="K9" s="75" t="s">
        <v>92</v>
      </c>
    </row>
    <row r="10" spans="1:11">
      <c r="A10" s="71"/>
      <c r="B10" s="82"/>
      <c r="C10" s="83"/>
      <c r="D10" s="84"/>
      <c r="E10" s="85"/>
      <c r="F10" s="73"/>
      <c r="G10" s="72"/>
      <c r="H10" s="72"/>
      <c r="I10" s="72"/>
      <c r="J10" s="72"/>
      <c r="K10" s="72" t="s">
        <v>92</v>
      </c>
    </row>
    <row r="11" spans="1:11">
      <c r="A11" s="86"/>
      <c r="B11" s="71"/>
      <c r="C11" s="71"/>
      <c r="D11" s="71"/>
      <c r="E11" s="71"/>
      <c r="F11" s="71"/>
      <c r="G11" s="82"/>
      <c r="H11" s="82"/>
      <c r="I11" s="82"/>
      <c r="J11" s="82"/>
      <c r="K11" s="87">
        <f>SUMIF(K2:K10,"Y",J2:J11)</f>
        <v>50402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1" t="s">
        <v>47</v>
      </c>
      <c r="B1" s="111"/>
      <c r="C1" s="37"/>
    </row>
    <row r="2" spans="1:6" ht="14.25" customHeight="1">
      <c r="A2" s="111" t="s">
        <v>48</v>
      </c>
      <c r="B2" s="111"/>
      <c r="C2" s="37"/>
    </row>
    <row r="5" spans="1:6" ht="30">
      <c r="A5" s="38" t="s">
        <v>37</v>
      </c>
      <c r="B5" s="39" t="s">
        <v>49</v>
      </c>
      <c r="C5" s="39" t="s">
        <v>50</v>
      </c>
      <c r="D5" s="40" t="s">
        <v>51</v>
      </c>
      <c r="E5" s="36" t="s">
        <v>52</v>
      </c>
      <c r="F5" s="36" t="s">
        <v>53</v>
      </c>
    </row>
    <row r="6" spans="1:6" ht="42.75">
      <c r="A6" s="41">
        <v>1</v>
      </c>
      <c r="B6" s="42" t="s">
        <v>54</v>
      </c>
      <c r="C6" s="43" t="s">
        <v>55</v>
      </c>
      <c r="D6" s="44"/>
      <c r="E6" s="45">
        <v>0.2</v>
      </c>
      <c r="F6" s="45">
        <f t="shared" ref="F6:F12" si="0">E6/10*D6</f>
        <v>0</v>
      </c>
    </row>
    <row r="7" spans="1:6" ht="42.75">
      <c r="A7" s="41">
        <v>2</v>
      </c>
      <c r="B7" s="42" t="s">
        <v>56</v>
      </c>
      <c r="C7" s="43" t="s">
        <v>57</v>
      </c>
      <c r="D7" s="46"/>
      <c r="E7" s="45">
        <v>0.15</v>
      </c>
      <c r="F7" s="45">
        <f t="shared" si="0"/>
        <v>0</v>
      </c>
    </row>
    <row r="8" spans="1:6" ht="42.75">
      <c r="A8" s="41">
        <v>3</v>
      </c>
      <c r="B8" s="42" t="s">
        <v>58</v>
      </c>
      <c r="C8" s="43" t="s">
        <v>59</v>
      </c>
      <c r="D8" s="46"/>
      <c r="E8" s="45">
        <v>0.1</v>
      </c>
      <c r="F8" s="45">
        <f t="shared" si="0"/>
        <v>0</v>
      </c>
    </row>
    <row r="9" spans="1:6" ht="57">
      <c r="A9" s="41">
        <v>4</v>
      </c>
      <c r="B9" s="42" t="s">
        <v>60</v>
      </c>
      <c r="C9" s="47" t="s">
        <v>61</v>
      </c>
      <c r="D9" s="46"/>
      <c r="E9" s="45">
        <v>0.1</v>
      </c>
      <c r="F9" s="45">
        <f t="shared" si="0"/>
        <v>0</v>
      </c>
    </row>
    <row r="10" spans="1:6" ht="85.5">
      <c r="A10" s="41">
        <v>5</v>
      </c>
      <c r="B10" s="42" t="s">
        <v>62</v>
      </c>
      <c r="C10" s="43" t="s">
        <v>63</v>
      </c>
      <c r="D10" s="46"/>
      <c r="E10" s="45">
        <v>0.1</v>
      </c>
      <c r="F10" s="45">
        <f t="shared" si="0"/>
        <v>0</v>
      </c>
    </row>
    <row r="11" spans="1:6" ht="128.25">
      <c r="A11" s="41">
        <v>6</v>
      </c>
      <c r="B11" s="48" t="s">
        <v>64</v>
      </c>
      <c r="C11" s="49" t="s">
        <v>65</v>
      </c>
      <c r="D11" s="46"/>
      <c r="E11" s="45">
        <v>0.1</v>
      </c>
      <c r="F11" s="45">
        <f t="shared" si="0"/>
        <v>0</v>
      </c>
    </row>
    <row r="12" spans="1:6" ht="28.5">
      <c r="A12" s="41">
        <v>7</v>
      </c>
      <c r="B12" s="41" t="s">
        <v>66</v>
      </c>
      <c r="C12" s="50" t="s">
        <v>67</v>
      </c>
      <c r="D12" s="46"/>
      <c r="E12" s="45">
        <v>0.25</v>
      </c>
      <c r="F12" s="45">
        <f t="shared" si="0"/>
        <v>0</v>
      </c>
    </row>
    <row r="13" spans="1:6" ht="15">
      <c r="A13" s="51"/>
      <c r="B13" s="52" t="s">
        <v>68</v>
      </c>
      <c r="C13" s="52"/>
      <c r="D13" s="53"/>
      <c r="E13" s="54">
        <f>SUM(E6:E12)</f>
        <v>0.99999999999999989</v>
      </c>
      <c r="F13" s="5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2019-08-20T12:20:50Z</dcterms:modified>
</cp:coreProperties>
</file>