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E3" i="1"/>
  <c r="G18"/>
  <c r="J4" i="2" l="1"/>
  <c r="G13" i="1" s="1"/>
  <c r="I3" i="2" l="1"/>
  <c r="I2"/>
  <c r="E6" i="1"/>
  <c r="G6" s="1"/>
  <c r="C5"/>
  <c r="E5" s="1"/>
  <c r="G5" s="1"/>
  <c r="E10"/>
  <c r="G10" s="1"/>
  <c r="E9"/>
  <c r="G9" s="1"/>
  <c r="E8"/>
  <c r="G8" s="1"/>
  <c r="E4" l="1"/>
  <c r="G4" s="1"/>
  <c r="G3"/>
  <c r="F6" i="5"/>
  <c r="F7"/>
  <c r="F13" s="1"/>
  <c r="F8"/>
  <c r="F9"/>
  <c r="F10"/>
  <c r="F11"/>
  <c r="F12"/>
  <c r="E13"/>
  <c r="G11" i="1" l="1"/>
  <c r="G12" s="1"/>
  <c r="G15" s="1"/>
  <c r="G19" s="1"/>
</calcChain>
</file>

<file path=xl/sharedStrings.xml><?xml version="1.0" encoding="utf-8"?>
<sst xmlns="http://schemas.openxmlformats.org/spreadsheetml/2006/main" count="73" uniqueCount="63">
  <si>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</si>
  <si>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</si>
  <si>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</si>
  <si>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</si>
  <si>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</si>
  <si>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</si>
  <si>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</si>
  <si>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</si>
  <si>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</si>
  <si>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</si>
  <si>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</si>
  <si>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</si>
  <si>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</si>
  <si>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</si>
  <si>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</si>
  <si>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</si>
  <si>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</si>
  <si>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</si>
  <si>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</si>
  <si>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</si>
  <si>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</si>
  <si>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</si>
  <si>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</si>
  <si>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</si>
  <si>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</si>
  <si>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</si>
  <si>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</si>
  <si>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</si>
  <si>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</si>
  <si>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</si>
  <si>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</si>
  <si>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</si>
  <si>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</si>
  <si>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</si>
  <si>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</si>
  <si>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</si>
  <si>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</si>
  <si>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</si>
  <si>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</si>
  <si>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</si>
  <si>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</si>
  <si>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</si>
  <si>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</si>
  <si>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</si>
  <si>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</si>
  <si>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</si>
  <si>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HL</t>
  </si>
  <si>
    <t>n</t>
  </si>
  <si>
    <t xml:space="preserve">AY </t>
  </si>
  <si>
    <t>2019-20</t>
  </si>
  <si>
    <t>2018-19</t>
  </si>
  <si>
    <t>2017-18</t>
  </si>
  <si>
    <t>Income From House property</t>
  </si>
  <si>
    <t>Income from Other Sources</t>
  </si>
  <si>
    <t>Net Profit</t>
  </si>
  <si>
    <t>Depreciation exp</t>
  </si>
  <si>
    <t>Less: Taxes Paid</t>
  </si>
  <si>
    <t>Akshit Taneja</t>
  </si>
  <si>
    <t>Payment made by u/s 40A(2)(b)</t>
  </si>
  <si>
    <t>Madhu Taneja</t>
  </si>
  <si>
    <t>HDFC Bank</t>
  </si>
  <si>
    <t>y</t>
  </si>
  <si>
    <t>Taneja Madhu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</si>
</sst>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10"/>
      <color indexed="8"/>
      <name val="Zurich BT"/>
      <family val="2"/>
    </font>
    <font>
      <sz val="10"/>
      <color theme="9" tint="-0.249977111117893"/>
      <name val="Cambria"/>
      <family val="1"/>
      <scheme val="major"/>
    </font>
    <font>
      <sz val="10"/>
      <color theme="9" tint="-0.249977111117893"/>
      <name val="Arial"/>
      <family val="2"/>
    </font>
    <font>
      <sz val="10"/>
      <color indexed="8"/>
      <name val="Cambria"/>
      <family val="1"/>
      <scheme val="major"/>
    </font>
    <font>
      <sz val="10"/>
      <name val="Zurich BT"/>
      <family val="2"/>
    </font>
    <font>
      <sz val="10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6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3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8" fontId="8" fillId="0" borderId="0" xfId="0" applyNumberFormat="1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2" borderId="0" xfId="3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8" fillId="2" borderId="1" xfId="1" applyNumberFormat="1" applyFont="1" applyFill="1" applyBorder="1" applyAlignment="1" applyProtection="1">
      <alignment horizontal="left" vertical="center" wrapText="1"/>
    </xf>
    <xf numFmtId="166" fontId="8" fillId="2" borderId="1" xfId="1" applyNumberFormat="1" applyFont="1" applyFill="1" applyBorder="1" applyAlignment="1" applyProtection="1">
      <alignment horizontal="center" vertical="center"/>
    </xf>
    <xf numFmtId="166" fontId="8" fillId="0" borderId="1" xfId="1" applyNumberFormat="1" applyFont="1" applyFill="1" applyBorder="1" applyAlignment="1" applyProtection="1">
      <alignment horizontal="center" vertical="center"/>
    </xf>
    <xf numFmtId="165" fontId="8" fillId="2" borderId="1" xfId="1" applyNumberFormat="1" applyFont="1" applyFill="1" applyBorder="1" applyAlignment="1" applyProtection="1">
      <alignment horizontal="center" vertical="center"/>
    </xf>
    <xf numFmtId="9" fontId="8" fillId="2" borderId="1" xfId="1" applyNumberFormat="1" applyFont="1" applyFill="1" applyBorder="1" applyAlignment="1" applyProtection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164" fontId="8" fillId="4" borderId="1" xfId="1" applyFont="1" applyFill="1" applyBorder="1" applyAlignment="1" applyProtection="1">
      <alignment vertical="center" wrapText="1"/>
    </xf>
    <xf numFmtId="0" fontId="8" fillId="4" borderId="2" xfId="0" applyNumberFormat="1" applyFont="1" applyFill="1" applyBorder="1" applyAlignment="1">
      <alignment vertical="center"/>
    </xf>
    <xf numFmtId="0" fontId="8" fillId="4" borderId="3" xfId="0" applyNumberFormat="1" applyFont="1" applyFill="1" applyBorder="1" applyAlignment="1">
      <alignment vertical="center"/>
    </xf>
    <xf numFmtId="0" fontId="8" fillId="4" borderId="4" xfId="0" applyNumberFormat="1" applyFont="1" applyFill="1" applyBorder="1" applyAlignment="1">
      <alignment vertical="center"/>
    </xf>
    <xf numFmtId="167" fontId="8" fillId="4" borderId="1" xfId="1" applyNumberFormat="1" applyFont="1" applyFill="1" applyBorder="1" applyAlignment="1" applyProtection="1">
      <alignment horizontal="center" vertical="center"/>
    </xf>
    <xf numFmtId="165" fontId="8" fillId="0" borderId="1" xfId="1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>
      <alignment vertical="center"/>
    </xf>
    <xf numFmtId="0" fontId="8" fillId="0" borderId="3" xfId="0" applyNumberFormat="1" applyFont="1" applyFill="1" applyBorder="1" applyAlignment="1">
      <alignment vertical="center"/>
    </xf>
    <xf numFmtId="0" fontId="8" fillId="0" borderId="4" xfId="0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 applyProtection="1">
      <alignment horizontal="left" vertical="center" wrapText="1"/>
    </xf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0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>
      <alignment vertical="center"/>
    </xf>
    <xf numFmtId="165" fontId="8" fillId="4" borderId="1" xfId="1" applyNumberFormat="1" applyFont="1" applyFill="1" applyBorder="1" applyAlignment="1" applyProtection="1">
      <alignment horizontal="center" vertical="center"/>
    </xf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4" borderId="1" xfId="4" applyNumberFormat="1" applyFont="1" applyFill="1" applyBorder="1" applyAlignment="1" applyProtection="1">
      <alignment horizontal="center" vertical="center"/>
    </xf>
    <xf numFmtId="164" fontId="8" fillId="4" borderId="1" xfId="4" applyNumberFormat="1" applyFont="1" applyFill="1" applyBorder="1" applyAlignment="1" applyProtection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10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/>
    </xf>
    <xf numFmtId="1" fontId="9" fillId="9" borderId="0" xfId="0" applyNumberFormat="1" applyFont="1" applyFill="1" applyBorder="1" applyAlignment="1">
      <alignment horizontal="left" vertical="center" wrapText="1"/>
    </xf>
    <xf numFmtId="1" fontId="9" fillId="9" borderId="0" xfId="0" applyNumberFormat="1" applyFont="1" applyFill="1" applyBorder="1" applyAlignment="1">
      <alignment horizontal="center" vertical="center" wrapText="1"/>
    </xf>
    <xf numFmtId="1" fontId="12" fillId="9" borderId="0" xfId="0" applyNumberFormat="1" applyFont="1" applyFill="1" applyBorder="1" applyAlignment="1">
      <alignment horizontal="center" vertical="center" wrapText="1"/>
    </xf>
    <xf numFmtId="1" fontId="13" fillId="9" borderId="0" xfId="0" applyNumberFormat="1" applyFont="1" applyFill="1" applyBorder="1" applyAlignment="1">
      <alignment horizontal="left" vertical="center" wrapText="1"/>
    </xf>
    <xf numFmtId="1" fontId="13" fillId="9" borderId="0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19"/>
  <sheetViews>
    <sheetView tabSelected="1" topLeftCell="A2" zoomScale="130" zoomScaleNormal="130" workbookViewId="0">
      <selection activeCell="F2" sqref="F2"/>
    </sheetView>
  </sheetViews>
  <sheetFormatPr defaultColWidth="31.28515625" defaultRowHeight="12.75"/>
  <cols>
    <col min="1" max="1" width="30.5703125" style="34" customWidth="1"/>
    <col min="2" max="2" width="12.28515625" style="34" customWidth="1"/>
    <col min="3" max="4" width="12" style="34" customWidth="1"/>
    <col min="5" max="5" width="14.28515625" style="34" customWidth="1"/>
    <col min="6" max="6" width="13" style="34" customWidth="1"/>
    <col min="7" max="7" width="13.5703125" style="34" bestFit="1" customWidth="1"/>
    <col min="8" max="8" width="14.7109375" style="34" customWidth="1"/>
    <col min="9" max="9" width="11.85546875" style="34" customWidth="1"/>
    <col min="10" max="10" width="14.5703125" style="34" customWidth="1"/>
    <col min="11" max="12" width="13.140625" style="34" customWidth="1"/>
    <col min="13" max="13" width="13.7109375" style="34" customWidth="1"/>
    <col min="14" max="14" width="14.140625" style="34" customWidth="1"/>
    <col min="15" max="15" width="11.85546875" style="34" customWidth="1"/>
    <col min="16" max="16" width="12" style="34" customWidth="1"/>
    <col min="17" max="17" width="11" style="34" customWidth="1"/>
    <col min="18" max="18" width="11.5703125" style="34" customWidth="1"/>
    <col min="19" max="19" width="12" style="34" customWidth="1"/>
    <col min="20" max="237" width="31.28515625" style="34"/>
    <col min="238" max="245" width="31.28515625" style="35"/>
    <col min="246" max="247" width="31.28515625" style="36"/>
    <col min="248" max="16384" width="31.28515625" style="37"/>
  </cols>
  <sheetData>
    <row r="1" spans="1:7" ht="24.75" customHeight="1">
      <c r="A1" s="66" t="s">
        <v>57</v>
      </c>
      <c r="B1" s="67" t="s">
        <v>48</v>
      </c>
      <c r="C1" s="67"/>
      <c r="D1" s="33"/>
      <c r="E1" s="33"/>
      <c r="F1" s="33"/>
      <c r="G1" s="33" t="s">
        <v>46</v>
      </c>
    </row>
    <row r="2" spans="1:7">
      <c r="A2" s="38" t="s">
        <v>57</v>
      </c>
      <c r="B2" s="39" t="s">
        <v>49</v>
      </c>
      <c r="C2" s="39" t="s">
        <v>50</v>
      </c>
      <c r="D2" s="39" t="s">
        <v>51</v>
      </c>
      <c r="E2" s="39" t="s">
        <v>33</v>
      </c>
      <c r="F2" s="40" t="s">
        <v>0</v>
      </c>
      <c r="G2" s="39" t="s">
        <v>34</v>
      </c>
    </row>
    <row r="3" spans="1:7">
      <c r="A3" s="41" t="s">
        <v>54</v>
      </c>
      <c r="B3" s="42">
        <v>614653.41</v>
      </c>
      <c r="C3" s="43">
        <v>599153.25</v>
      </c>
      <c r="D3" s="43">
        <v>551368.53</v>
      </c>
      <c r="E3" s="44">
        <f>AVERAGE(B3:D3)</f>
        <v>588391.7300000001</v>
      </c>
      <c r="F3" s="45">
        <v>1</v>
      </c>
      <c r="G3" s="44">
        <f>F3*E3</f>
        <v>588391.7300000001</v>
      </c>
    </row>
    <row r="4" spans="1:7">
      <c r="A4" s="41" t="s">
        <v>55</v>
      </c>
      <c r="B4" s="42">
        <v>102471</v>
      </c>
      <c r="C4" s="43">
        <v>19207</v>
      </c>
      <c r="D4" s="43">
        <v>3706</v>
      </c>
      <c r="E4" s="44">
        <f>AVERAGE(B4:D4)</f>
        <v>41794.666666666664</v>
      </c>
      <c r="F4" s="45">
        <v>1</v>
      </c>
      <c r="G4" s="44">
        <f>F4*E4</f>
        <v>41794.666666666664</v>
      </c>
    </row>
    <row r="5" spans="1:7">
      <c r="A5" s="41" t="s">
        <v>58</v>
      </c>
      <c r="B5" s="46">
        <v>180000</v>
      </c>
      <c r="C5" s="42">
        <f>102884+75742+135000</f>
        <v>313626</v>
      </c>
      <c r="D5" s="42">
        <v>0</v>
      </c>
      <c r="E5" s="44">
        <f>AVERAGE(B5:D5)</f>
        <v>164542</v>
      </c>
      <c r="F5" s="45">
        <v>1</v>
      </c>
      <c r="G5" s="44">
        <f t="shared" ref="G5" si="0">F5*E5</f>
        <v>164542</v>
      </c>
    </row>
    <row r="6" spans="1:7">
      <c r="A6" s="41" t="s">
        <v>35</v>
      </c>
      <c r="B6" s="42">
        <v>-16371</v>
      </c>
      <c r="C6" s="42">
        <v>-72160</v>
      </c>
      <c r="D6" s="42">
        <v>-103535</v>
      </c>
      <c r="E6" s="44">
        <f t="shared" ref="E6" si="1">AVERAGE(B6:C6)</f>
        <v>-44265.5</v>
      </c>
      <c r="F6" s="45">
        <v>1</v>
      </c>
      <c r="G6" s="44">
        <f t="shared" ref="G6" si="2">F6*E6</f>
        <v>-44265.5</v>
      </c>
    </row>
    <row r="7" spans="1:7">
      <c r="A7" s="38" t="s">
        <v>59</v>
      </c>
      <c r="B7" s="39" t="s">
        <v>49</v>
      </c>
      <c r="C7" s="39" t="s">
        <v>50</v>
      </c>
      <c r="D7" s="39" t="s">
        <v>51</v>
      </c>
      <c r="E7" s="39" t="s">
        <v>33</v>
      </c>
      <c r="F7" s="40" t="s">
        <v>0</v>
      </c>
      <c r="G7" s="39" t="s">
        <v>34</v>
      </c>
    </row>
    <row r="8" spans="1:7" ht="14.25" customHeight="1">
      <c r="A8" s="41" t="s">
        <v>52</v>
      </c>
      <c r="B8" s="42">
        <v>126000</v>
      </c>
      <c r="C8" s="43">
        <v>94500</v>
      </c>
      <c r="D8" s="43">
        <v>0</v>
      </c>
      <c r="E8" s="44">
        <f>AVERAGE(B8:C8)</f>
        <v>110250</v>
      </c>
      <c r="F8" s="45">
        <v>0.75</v>
      </c>
      <c r="G8" s="44">
        <f t="shared" ref="G8:G10" si="3">F8*E8</f>
        <v>82687.5</v>
      </c>
    </row>
    <row r="9" spans="1:7">
      <c r="A9" s="41" t="s">
        <v>53</v>
      </c>
      <c r="B9" s="46">
        <v>110921</v>
      </c>
      <c r="C9" s="42">
        <v>332605</v>
      </c>
      <c r="D9" s="42">
        <v>567042</v>
      </c>
      <c r="E9" s="44">
        <f>AVERAGE(B9:D9)</f>
        <v>336856</v>
      </c>
      <c r="F9" s="45">
        <v>0.5</v>
      </c>
      <c r="G9" s="44">
        <f t="shared" si="3"/>
        <v>168428</v>
      </c>
    </row>
    <row r="10" spans="1:7">
      <c r="A10" s="41" t="s">
        <v>56</v>
      </c>
      <c r="B10" s="42">
        <v>0</v>
      </c>
      <c r="C10" s="42">
        <v>0</v>
      </c>
      <c r="D10" s="42">
        <v>-4224</v>
      </c>
      <c r="E10" s="44">
        <f>AVERAGE(B10:C10)</f>
        <v>0</v>
      </c>
      <c r="F10" s="45">
        <v>1</v>
      </c>
      <c r="G10" s="44">
        <f t="shared" si="3"/>
        <v>0</v>
      </c>
    </row>
    <row r="11" spans="1:7" ht="15.4" customHeight="1">
      <c r="A11" s="47" t="s">
        <v>36</v>
      </c>
      <c r="B11" s="48"/>
      <c r="C11" s="49"/>
      <c r="D11" s="49"/>
      <c r="E11" s="49"/>
      <c r="F11" s="50"/>
      <c r="G11" s="51">
        <f>+SUM(G3:G10)</f>
        <v>1001578.3966666667</v>
      </c>
    </row>
    <row r="12" spans="1:7" ht="16.350000000000001" customHeight="1">
      <c r="A12" s="52" t="s">
        <v>37</v>
      </c>
      <c r="B12" s="53"/>
      <c r="C12" s="54"/>
      <c r="D12" s="54"/>
      <c r="E12" s="54"/>
      <c r="F12" s="55"/>
      <c r="G12" s="51">
        <f>G11/12</f>
        <v>83464.866388888899</v>
      </c>
    </row>
    <row r="13" spans="1:7">
      <c r="A13" s="52" t="s">
        <v>38</v>
      </c>
      <c r="B13" s="53"/>
      <c r="C13" s="54"/>
      <c r="D13" s="54"/>
      <c r="E13" s="54"/>
      <c r="F13" s="55"/>
      <c r="G13" s="44">
        <f>RTR!J4</f>
        <v>64475</v>
      </c>
    </row>
    <row r="14" spans="1:7" ht="16.350000000000001" customHeight="1">
      <c r="A14" s="56" t="s">
        <v>39</v>
      </c>
      <c r="B14" s="57"/>
      <c r="C14" s="58"/>
      <c r="D14" s="58"/>
      <c r="E14" s="58"/>
      <c r="F14" s="59"/>
      <c r="G14" s="60">
        <v>2</v>
      </c>
    </row>
    <row r="15" spans="1:7" ht="16.350000000000001" customHeight="1">
      <c r="A15" s="52" t="s">
        <v>40</v>
      </c>
      <c r="B15" s="61"/>
      <c r="C15" s="61"/>
      <c r="D15" s="61"/>
      <c r="E15" s="61"/>
      <c r="F15" s="61"/>
      <c r="G15" s="62">
        <f>(G12*G14)-G13</f>
        <v>102454.7327777778</v>
      </c>
    </row>
    <row r="16" spans="1:7" ht="16.350000000000001" customHeight="1">
      <c r="A16" s="52" t="s">
        <v>41</v>
      </c>
      <c r="B16" s="61"/>
      <c r="C16" s="61"/>
      <c r="D16" s="61"/>
      <c r="E16" s="61"/>
      <c r="F16" s="61"/>
      <c r="G16" s="63">
        <v>180</v>
      </c>
    </row>
    <row r="17" spans="1:7" ht="15" customHeight="1">
      <c r="A17" s="52" t="s">
        <v>42</v>
      </c>
      <c r="B17" s="61"/>
      <c r="C17" s="61"/>
      <c r="D17" s="61"/>
      <c r="E17" s="61"/>
      <c r="F17" s="61"/>
      <c r="G17" s="60">
        <v>9.4E-2</v>
      </c>
    </row>
    <row r="18" spans="1:7">
      <c r="A18" s="52" t="s">
        <v>43</v>
      </c>
      <c r="B18" s="61"/>
      <c r="C18" s="61"/>
      <c r="D18" s="61"/>
      <c r="E18" s="61"/>
      <c r="F18" s="61"/>
      <c r="G18" s="64">
        <f>PMT(G17/12,G16,-100000)</f>
        <v>1038.1989932026904</v>
      </c>
    </row>
    <row r="19" spans="1:7">
      <c r="A19" s="52" t="s">
        <v>44</v>
      </c>
      <c r="B19" s="61"/>
      <c r="C19" s="61"/>
      <c r="D19" s="61"/>
      <c r="E19" s="61"/>
      <c r="F19" s="61"/>
      <c r="G19" s="65">
        <f>G15/G18</f>
        <v>98.685062737077118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0"/>
  <sheetViews>
    <sheetView zoomScale="136" zoomScaleNormal="136" workbookViewId="0">
      <selection activeCell="A5" sqref="A5"/>
    </sheetView>
  </sheetViews>
  <sheetFormatPr defaultColWidth="22.140625" defaultRowHeight="12.75"/>
  <cols>
    <col min="1" max="1" width="5.42578125" style="26" customWidth="1"/>
    <col min="2" max="2" width="22.140625" style="26"/>
    <col min="3" max="3" width="15.28515625" style="26" customWidth="1"/>
    <col min="4" max="4" width="11.85546875" style="26" bestFit="1" customWidth="1"/>
    <col min="5" max="5" width="7.42578125" style="26" customWidth="1"/>
    <col min="6" max="6" width="13.140625" style="26" bestFit="1" customWidth="1"/>
    <col min="7" max="7" width="12.5703125" style="26" bestFit="1" customWidth="1"/>
    <col min="8" max="8" width="13.140625" style="26" bestFit="1" customWidth="1"/>
    <col min="9" max="9" width="11.42578125" style="32" customWidth="1"/>
    <col min="10" max="10" width="14.140625" style="32" customWidth="1"/>
    <col min="11" max="11" width="9" style="26" customWidth="1"/>
    <col min="12" max="12" width="7.7109375" style="71" customWidth="1"/>
    <col min="13" max="13" width="12.140625" style="71" customWidth="1"/>
    <col min="14" max="14" width="10.140625" style="71" customWidth="1"/>
    <col min="15" max="15" width="13.140625" style="71" customWidth="1"/>
    <col min="16" max="16" width="24.85546875" style="71" customWidth="1"/>
    <col min="17" max="17" width="10.140625" style="71" customWidth="1"/>
    <col min="18" max="107" width="22.140625" style="71"/>
    <col min="108" max="254" width="22.140625" style="26"/>
    <col min="255" max="16384" width="22.140625" style="27"/>
  </cols>
  <sheetData>
    <row r="1" spans="1:254" s="22" customFormat="1" ht="38.25">
      <c r="A1" s="20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72" t="s">
        <v>10</v>
      </c>
      <c r="K1" s="83" t="s">
        <v>45</v>
      </c>
      <c r="L1" s="75"/>
      <c r="M1" s="75"/>
      <c r="N1" s="76"/>
      <c r="O1" s="77"/>
      <c r="P1" s="76"/>
      <c r="Q1" s="69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</row>
    <row r="2" spans="1:254">
      <c r="A2" s="23">
        <v>1</v>
      </c>
      <c r="B2" s="24">
        <v>264930100001495</v>
      </c>
      <c r="C2" s="23" t="s">
        <v>57</v>
      </c>
      <c r="D2" s="23" t="s">
        <v>60</v>
      </c>
      <c r="E2" s="24"/>
      <c r="F2" s="25">
        <v>519211</v>
      </c>
      <c r="G2" s="24">
        <v>54</v>
      </c>
      <c r="H2" s="24">
        <v>2</v>
      </c>
      <c r="I2" s="24">
        <f>54-2</f>
        <v>52</v>
      </c>
      <c r="J2" s="73">
        <v>12784</v>
      </c>
      <c r="K2" s="84" t="s">
        <v>61</v>
      </c>
      <c r="L2" s="78"/>
      <c r="M2" s="79"/>
      <c r="N2" s="80"/>
      <c r="O2" s="80"/>
      <c r="P2" s="80"/>
      <c r="IT2" s="27"/>
    </row>
    <row r="3" spans="1:254">
      <c r="A3" s="23">
        <v>2</v>
      </c>
      <c r="B3" s="24">
        <v>49064574</v>
      </c>
      <c r="C3" s="23" t="s">
        <v>62</v>
      </c>
      <c r="D3" s="23" t="s">
        <v>60</v>
      </c>
      <c r="E3" s="24"/>
      <c r="F3" s="25">
        <v>6000000</v>
      </c>
      <c r="G3" s="24">
        <v>240</v>
      </c>
      <c r="H3" s="24">
        <v>21</v>
      </c>
      <c r="I3" s="24">
        <f>240-21</f>
        <v>219</v>
      </c>
      <c r="J3" s="73">
        <v>51691</v>
      </c>
      <c r="K3" s="84" t="s">
        <v>47</v>
      </c>
      <c r="L3" s="78"/>
      <c r="M3" s="79"/>
      <c r="N3" s="80"/>
      <c r="O3" s="80"/>
      <c r="P3" s="80"/>
      <c r="IT3" s="27"/>
    </row>
    <row r="4" spans="1:254">
      <c r="A4" s="28">
        <v>3</v>
      </c>
      <c r="B4" s="29">
        <v>50463905115</v>
      </c>
      <c r="C4" s="28"/>
      <c r="D4" s="28"/>
      <c r="E4" s="29"/>
      <c r="F4" s="30"/>
      <c r="G4" s="29"/>
      <c r="H4" s="29"/>
      <c r="I4" s="29"/>
      <c r="J4" s="74">
        <f>SUM(J2:J3)</f>
        <v>64475</v>
      </c>
      <c r="K4" s="85"/>
      <c r="L4" s="81"/>
      <c r="M4" s="82"/>
      <c r="N4" s="80"/>
      <c r="O4" s="80"/>
      <c r="P4" s="80"/>
      <c r="IT4" s="27"/>
    </row>
    <row r="5" spans="1:254">
      <c r="A5" s="23"/>
      <c r="B5" s="24"/>
      <c r="C5" s="23"/>
      <c r="D5" s="31"/>
      <c r="E5" s="24"/>
      <c r="F5" s="25"/>
      <c r="G5" s="24"/>
      <c r="H5" s="24"/>
      <c r="I5" s="24"/>
      <c r="J5" s="73"/>
      <c r="K5" s="84"/>
      <c r="L5" s="79"/>
      <c r="M5" s="79"/>
      <c r="N5" s="80"/>
      <c r="O5" s="80"/>
      <c r="IS5" s="27"/>
      <c r="IT5" s="27"/>
    </row>
    <row r="6" spans="1:254">
      <c r="A6" s="23"/>
      <c r="B6" s="24"/>
      <c r="C6" s="23"/>
      <c r="D6" s="31"/>
      <c r="E6" s="24"/>
      <c r="F6" s="25"/>
      <c r="G6" s="24"/>
      <c r="H6" s="24"/>
      <c r="I6" s="24"/>
      <c r="J6" s="73"/>
      <c r="K6" s="84"/>
      <c r="L6" s="79"/>
      <c r="M6" s="79"/>
      <c r="N6" s="80"/>
      <c r="O6" s="80"/>
      <c r="P6" s="80"/>
      <c r="IT6" s="27"/>
    </row>
    <row r="7" spans="1:254">
      <c r="IT7" s="27"/>
    </row>
    <row r="8" spans="1:254">
      <c r="IT8" s="27"/>
    </row>
    <row r="9" spans="1:254">
      <c r="IT9" s="27"/>
    </row>
    <row r="10" spans="1:254">
      <c r="IT10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11</v>
      </c>
      <c r="B1" s="68"/>
      <c r="C1" s="2"/>
    </row>
    <row r="2" spans="1:6" ht="14.25" customHeight="1">
      <c r="A2" s="68" t="s">
        <v>12</v>
      </c>
      <c r="B2" s="68"/>
      <c r="C2" s="2"/>
    </row>
    <row r="5" spans="1:6" ht="30">
      <c r="A5" s="3" t="s">
        <v>1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2019-12-02T06:34:18Z</dcterms:modified>
</cp:coreProperties>
</file>