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D7" i="1" l="1"/>
  <c r="F7" i="1" s="1"/>
  <c r="D6" i="1"/>
  <c r="F6" i="1" s="1"/>
  <c r="D3" i="1"/>
  <c r="F3" i="1" s="1"/>
  <c r="D4" i="1" l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4" i="1" l="1"/>
  <c r="F27" i="1"/>
  <c r="F26" i="1"/>
  <c r="B21" i="1"/>
  <c r="F20" i="1"/>
  <c r="F22" i="1" s="1"/>
  <c r="F15" i="1"/>
  <c r="A53" i="1"/>
  <c r="A57" i="1"/>
  <c r="K3" i="2"/>
  <c r="F10" i="1" s="1"/>
  <c r="F6" i="5"/>
  <c r="F7" i="5"/>
  <c r="F8" i="5"/>
  <c r="F9" i="5"/>
  <c r="F10" i="5"/>
  <c r="F11" i="5"/>
  <c r="F12" i="5"/>
  <c r="E13" i="5"/>
  <c r="F8" i="1" l="1"/>
  <c r="F13" i="5"/>
  <c r="F9" i="1" l="1"/>
  <c r="F12" i="1" l="1"/>
  <c r="F16" i="1" s="1"/>
  <c r="F23" i="1"/>
  <c r="F28" i="1" s="1"/>
</calcChain>
</file>

<file path=xl/sharedStrings.xml><?xml version="1.0" encoding="utf-8"?>
<sst xmlns="http://schemas.openxmlformats.org/spreadsheetml/2006/main" count="145" uniqueCount="111">
  <si>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</si>
  <si>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</si>
  <si>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</si>
  <si>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</si>
  <si>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</si>
  <si>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</si>
  <si>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</si>
  <si>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</si>
  <si>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</si>
  <si>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</si>
  <si>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</si>
  <si>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</si>
  <si>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</si>
  <si>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</si>
  <si>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</si>
  <si>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</si>
  <si>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</si>
  <si>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</si>
  <si>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</si>
  <si>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</si>
  <si>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</si>
  <si>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</si>
  <si>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</si>
  <si>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</si>
  <si>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</si>
  <si>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</si>
  <si>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</si>
  <si>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</si>
  <si>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</si>
  <si>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</si>
  <si>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</si>
  <si>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</si>
  <si>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</si>
  <si>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</si>
  <si>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</si>
  <si>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</si>
  <si>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</si>
  <si>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</si>
  <si>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</si>
  <si>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</si>
  <si>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</si>
  <si>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</si>
  <si>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</si>
  <si>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</si>
  <si>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</si>
  <si>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</si>
  <si>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</si>
  <si>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</si>
  <si>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</si>
  <si>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</si>
  <si>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</si>
  <si>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</si>
  <si>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</si>
  <si>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</si>
  <si>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</si>
  <si>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</si>
  <si>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</si>
  <si>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</si>
  <si>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</si>
  <si>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</si>
  <si>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</si>
  <si>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</si>
  <si>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</si>
  <si>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</si>
  <si>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</si>
  <si>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</si>
  <si>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</si>
  <si>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</si>
  <si>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</si>
  <si>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</si>
  <si>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</si>
  <si>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</si>
  <si>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</si>
  <si>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</si>
  <si>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</si>
  <si>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</si>
  <si>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</si>
  <si>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</si>
  <si>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</si>
  <si>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</si>
  <si>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</si>
  <si>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</si>
  <si>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</si>
  <si>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</si>
  <si>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</si>
  <si>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</si>
  <si>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</si>
  <si>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</si>
  <si>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ASSESSMENT YEAR</t>
  </si>
  <si>
    <t>2018-19</t>
  </si>
  <si>
    <t>2017-18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</si>
  <si>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</si>
  <si>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</si>
  <si>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</si>
  <si>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</si>
  <si>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</si>
  <si>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</si>
  <si>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</si>
  <si>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</si>
  <si>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</si>
  <si>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</si>
  <si>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</si>
  <si>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</si>
  <si>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</si>
  <si>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</si>
  <si>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</si>
  <si>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</si>
  <si>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NEERU MONGA</t>
  </si>
  <si>
    <t>2019-20</t>
  </si>
  <si>
    <t>VIKAS SOOD</t>
  </si>
  <si>
    <t>Income from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</si>
</sst>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18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5" fillId="10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7" fillId="10" borderId="8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5"/>
  <sheetViews>
    <sheetView topLeftCell="A9" zoomScale="107" zoomScaleNormal="107" workbookViewId="0">
      <selection activeCell="B11" sqref="B11:E11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5" t="s">
        <v>109</v>
      </c>
      <c r="B1" s="96" t="s">
        <v>88</v>
      </c>
      <c r="C1" s="96"/>
      <c r="D1" s="6" t="s">
        <v>0</v>
      </c>
      <c r="E1" s="6">
        <v>7720208401</v>
      </c>
      <c r="F1" s="6" t="s">
        <v>1</v>
      </c>
    </row>
    <row r="2" spans="1:6">
      <c r="A2" s="66" t="s">
        <v>109</v>
      </c>
      <c r="B2" s="7" t="s">
        <v>89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6">
      <c r="A3" s="9" t="s">
        <v>110</v>
      </c>
      <c r="B3" s="64">
        <v>310759</v>
      </c>
      <c r="C3" s="67">
        <v>252639</v>
      </c>
      <c r="D3" s="10">
        <f t="shared" ref="D3:D4" si="0">AVERAGE(B3:C3)</f>
        <v>281699</v>
      </c>
      <c r="E3" s="11">
        <v>1</v>
      </c>
      <c r="F3" s="10">
        <f t="shared" ref="F3" si="1">E3*D3</f>
        <v>281699</v>
      </c>
    </row>
    <row r="4" spans="1:6">
      <c r="A4" s="9" t="s">
        <v>67</v>
      </c>
      <c r="B4" s="64">
        <v>0</v>
      </c>
      <c r="C4" s="64">
        <v>0</v>
      </c>
      <c r="D4" s="10">
        <f t="shared" si="0"/>
        <v>0</v>
      </c>
      <c r="E4" s="11">
        <v>1</v>
      </c>
      <c r="F4" s="10">
        <f t="shared" ref="F4" si="2">E4*D4</f>
        <v>0</v>
      </c>
    </row>
    <row r="5" spans="1:6">
      <c r="A5" s="66" t="s">
        <v>107</v>
      </c>
      <c r="B5" s="7" t="s">
        <v>108</v>
      </c>
      <c r="C5" s="7" t="s">
        <v>89</v>
      </c>
      <c r="D5" s="7" t="s">
        <v>65</v>
      </c>
      <c r="E5" s="8" t="s">
        <v>2</v>
      </c>
      <c r="F5" s="7" t="s">
        <v>66</v>
      </c>
    </row>
    <row r="6" spans="1:6">
      <c r="A6" s="9" t="s">
        <v>110</v>
      </c>
      <c r="B6" s="64">
        <v>191656</v>
      </c>
      <c r="C6" s="67">
        <v>0</v>
      </c>
      <c r="D6" s="10">
        <f t="shared" ref="D6:D7" si="3">AVERAGE(B6:C6)</f>
        <v>95828</v>
      </c>
      <c r="E6" s="11">
        <v>1</v>
      </c>
      <c r="F6" s="10">
        <f t="shared" ref="F6:F7" si="4">E6*D6</f>
        <v>95828</v>
      </c>
    </row>
    <row r="7" spans="1:6">
      <c r="A7" s="9" t="s">
        <v>67</v>
      </c>
      <c r="B7" s="64">
        <v>0</v>
      </c>
      <c r="C7" s="64">
        <v>0</v>
      </c>
      <c r="D7" s="10">
        <f t="shared" si="3"/>
        <v>0</v>
      </c>
      <c r="E7" s="11">
        <v>1</v>
      </c>
      <c r="F7" s="10">
        <f t="shared" si="4"/>
        <v>0</v>
      </c>
    </row>
    <row r="8" spans="1:6" ht="15.45" customHeight="1">
      <c r="A8" s="63" t="s">
        <v>68</v>
      </c>
      <c r="B8" s="97"/>
      <c r="C8" s="98"/>
      <c r="D8" s="98"/>
      <c r="E8" s="99"/>
      <c r="F8" s="12">
        <f>+SUM(F3:F7)</f>
        <v>377527</v>
      </c>
    </row>
    <row r="9" spans="1:6" ht="16.350000000000001" customHeight="1">
      <c r="A9" s="13" t="s">
        <v>69</v>
      </c>
      <c r="B9" s="100"/>
      <c r="C9" s="101"/>
      <c r="D9" s="101"/>
      <c r="E9" s="102"/>
      <c r="F9" s="12">
        <f>F8/12</f>
        <v>31460.583333333332</v>
      </c>
    </row>
    <row r="10" spans="1:6">
      <c r="A10" s="13" t="s">
        <v>70</v>
      </c>
      <c r="B10" s="100"/>
      <c r="C10" s="101"/>
      <c r="D10" s="101"/>
      <c r="E10" s="102"/>
      <c r="F10" s="10">
        <f>RTR!K3</f>
        <v>0</v>
      </c>
    </row>
    <row r="11" spans="1:6" ht="16.350000000000001" customHeight="1">
      <c r="A11" s="14" t="s">
        <v>71</v>
      </c>
      <c r="B11" s="103"/>
      <c r="C11" s="104"/>
      <c r="D11" s="104"/>
      <c r="E11" s="105"/>
      <c r="F11" s="15">
        <v>1</v>
      </c>
    </row>
    <row r="12" spans="1:6" ht="16.350000000000001" customHeight="1">
      <c r="A12" s="13" t="s">
        <v>72</v>
      </c>
      <c r="B12" s="94"/>
      <c r="C12" s="94"/>
      <c r="D12" s="94"/>
      <c r="E12" s="94"/>
      <c r="F12" s="16">
        <f>(F9*F11)-F10</f>
        <v>31460.583333333332</v>
      </c>
    </row>
    <row r="13" spans="1:6" ht="16.350000000000001" customHeight="1">
      <c r="A13" s="13" t="s">
        <v>73</v>
      </c>
      <c r="B13" s="94"/>
      <c r="C13" s="94"/>
      <c r="D13" s="94"/>
      <c r="E13" s="94"/>
      <c r="F13" s="17">
        <v>180</v>
      </c>
    </row>
    <row r="14" spans="1:6" ht="14.25" customHeight="1">
      <c r="A14" s="13" t="s">
        <v>74</v>
      </c>
      <c r="B14" s="94"/>
      <c r="C14" s="94"/>
      <c r="D14" s="94"/>
      <c r="E14" s="94"/>
      <c r="F14" s="15">
        <v>0.1</v>
      </c>
    </row>
    <row r="15" spans="1:6">
      <c r="A15" s="13" t="s">
        <v>75</v>
      </c>
      <c r="B15" s="94"/>
      <c r="C15" s="94"/>
      <c r="D15" s="94"/>
      <c r="E15" s="94"/>
      <c r="F15" s="18">
        <f>PMT(F14/12,F13,-100000)</f>
        <v>1074.6051177081163</v>
      </c>
    </row>
    <row r="16" spans="1:6">
      <c r="A16" s="13" t="s">
        <v>76</v>
      </c>
      <c r="B16" s="94"/>
      <c r="C16" s="94"/>
      <c r="D16" s="94"/>
      <c r="E16" s="94"/>
      <c r="F16" s="19">
        <f>F12/F15</f>
        <v>29.276413088773918</v>
      </c>
    </row>
    <row r="17" spans="1:6" ht="15.45" customHeight="1">
      <c r="A17" s="106" t="s">
        <v>77</v>
      </c>
      <c r="B17" s="106"/>
      <c r="C17" s="106"/>
      <c r="D17" s="106"/>
      <c r="E17" s="106"/>
      <c r="F17" s="106"/>
    </row>
    <row r="18" spans="1:6">
      <c r="A18" s="13" t="s">
        <v>73</v>
      </c>
      <c r="B18" s="94"/>
      <c r="C18" s="94"/>
      <c r="D18" s="94"/>
      <c r="E18" s="94"/>
      <c r="F18" s="16">
        <v>180</v>
      </c>
    </row>
    <row r="19" spans="1:6">
      <c r="A19" s="13" t="s">
        <v>74</v>
      </c>
      <c r="B19" s="94"/>
      <c r="C19" s="94"/>
      <c r="D19" s="94"/>
      <c r="E19" s="94"/>
      <c r="F19" s="20">
        <v>9.5500000000000002E-2</v>
      </c>
    </row>
    <row r="20" spans="1:6">
      <c r="A20" s="13" t="s">
        <v>75</v>
      </c>
      <c r="B20" s="94"/>
      <c r="C20" s="94"/>
      <c r="D20" s="94"/>
      <c r="E20" s="94"/>
      <c r="F20" s="19">
        <f>PMT(F19/12,F18,-100000)</f>
        <v>1047.2438674424525</v>
      </c>
    </row>
    <row r="21" spans="1:6">
      <c r="A21" s="13" t="s">
        <v>78</v>
      </c>
      <c r="B21" s="107">
        <f>B11</f>
        <v>0</v>
      </c>
      <c r="C21" s="107"/>
      <c r="D21" s="107"/>
      <c r="E21" s="107"/>
      <c r="F21" s="21">
        <v>0</v>
      </c>
    </row>
    <row r="22" spans="1:6">
      <c r="A22" s="13" t="s">
        <v>79</v>
      </c>
      <c r="B22" s="94"/>
      <c r="C22" s="94"/>
      <c r="D22" s="94"/>
      <c r="E22" s="94"/>
      <c r="F22" s="22">
        <f>F21*F20</f>
        <v>0</v>
      </c>
    </row>
    <row r="23" spans="1:6">
      <c r="A23" s="13" t="s">
        <v>80</v>
      </c>
      <c r="B23" s="94"/>
      <c r="C23" s="94"/>
      <c r="D23" s="94"/>
      <c r="E23" s="94"/>
      <c r="F23" s="23">
        <f>(F22+F10)/F9</f>
        <v>0</v>
      </c>
    </row>
    <row r="24" spans="1:6">
      <c r="A24" s="24" t="s">
        <v>81</v>
      </c>
      <c r="B24" s="95" t="s">
        <v>3</v>
      </c>
      <c r="C24" s="95"/>
      <c r="D24" s="95"/>
      <c r="E24" s="95"/>
      <c r="F24" s="25">
        <v>0</v>
      </c>
    </row>
    <row r="25" spans="1:6">
      <c r="A25" s="24" t="s">
        <v>82</v>
      </c>
      <c r="B25" s="94"/>
      <c r="C25" s="94"/>
      <c r="D25" s="94"/>
      <c r="E25" s="94"/>
      <c r="F25" s="26"/>
    </row>
    <row r="26" spans="1:6">
      <c r="A26" s="24" t="s">
        <v>83</v>
      </c>
      <c r="B26" s="94"/>
      <c r="C26" s="94"/>
      <c r="D26" s="94"/>
      <c r="E26" s="94"/>
      <c r="F26" s="27" t="e">
        <f>F21/F24</f>
        <v>#DIV/0!</v>
      </c>
    </row>
    <row r="27" spans="1:6">
      <c r="A27" s="13" t="s">
        <v>84</v>
      </c>
      <c r="B27" s="94"/>
      <c r="C27" s="94"/>
      <c r="D27" s="94"/>
      <c r="E27" s="94"/>
      <c r="F27" s="27" t="e">
        <f>(F21+F25)/F24</f>
        <v>#DIV/0!</v>
      </c>
    </row>
    <row r="28" spans="1:6">
      <c r="A28" s="13" t="s">
        <v>85</v>
      </c>
      <c r="B28" s="94"/>
      <c r="C28" s="94"/>
      <c r="D28" s="94"/>
      <c r="E28" s="94"/>
      <c r="F28" s="27" t="e">
        <f>F27+F23</f>
        <v>#DIV/0!</v>
      </c>
    </row>
    <row r="29" spans="1:6" ht="15.45" customHeight="1">
      <c r="A29" s="86"/>
      <c r="B29" s="86"/>
      <c r="C29" s="86"/>
      <c r="D29" s="86"/>
      <c r="E29" s="86"/>
      <c r="F29" s="86"/>
    </row>
    <row r="30" spans="1:6">
      <c r="A30" s="86"/>
      <c r="B30" s="86"/>
      <c r="C30" s="86"/>
      <c r="D30" s="86"/>
      <c r="E30" s="86"/>
      <c r="F30" s="86"/>
    </row>
    <row r="31" spans="1:6" ht="15.45" customHeight="1">
      <c r="A31" s="86"/>
      <c r="B31" s="86"/>
      <c r="C31" s="86"/>
      <c r="D31" s="86"/>
      <c r="E31" s="86"/>
      <c r="F31" s="86"/>
    </row>
    <row r="32" spans="1:6">
      <c r="A32" s="86"/>
      <c r="B32" s="86"/>
      <c r="C32" s="86"/>
      <c r="D32" s="86"/>
      <c r="E32" s="86"/>
      <c r="F32" s="86"/>
    </row>
    <row r="33" spans="1:6">
      <c r="A33" s="86"/>
      <c r="B33" s="86"/>
      <c r="C33" s="86"/>
      <c r="D33" s="86"/>
      <c r="E33" s="86"/>
      <c r="F33" s="86"/>
    </row>
    <row r="34" spans="1:6">
      <c r="A34" s="86"/>
      <c r="B34" s="86"/>
      <c r="C34" s="86"/>
      <c r="D34" s="86"/>
      <c r="E34" s="86"/>
      <c r="F34" s="86"/>
    </row>
    <row r="35" spans="1:6">
      <c r="A35" s="86"/>
      <c r="B35" s="86"/>
      <c r="C35" s="86"/>
      <c r="D35" s="86"/>
      <c r="E35" s="86"/>
      <c r="F35" s="86"/>
    </row>
    <row r="36" spans="1:6" ht="15.45" customHeight="1">
      <c r="A36" s="86"/>
      <c r="B36" s="86"/>
      <c r="C36" s="86"/>
      <c r="D36" s="86"/>
      <c r="E36" s="86"/>
      <c r="F36" s="86"/>
    </row>
    <row r="37" spans="1:6">
      <c r="A37" s="86"/>
      <c r="B37" s="86"/>
      <c r="C37" s="86"/>
      <c r="D37" s="86"/>
      <c r="E37" s="86"/>
      <c r="F37" s="86"/>
    </row>
    <row r="38" spans="1:6">
      <c r="A38" s="90" t="s">
        <v>6</v>
      </c>
      <c r="B38" s="90"/>
      <c r="C38" s="90"/>
      <c r="D38" s="90"/>
      <c r="E38" s="90"/>
      <c r="F38" s="90"/>
    </row>
    <row r="39" spans="1:6">
      <c r="A39" s="86"/>
      <c r="B39" s="86"/>
      <c r="C39" s="86"/>
      <c r="D39" s="86"/>
      <c r="E39" s="86"/>
      <c r="F39" s="86"/>
    </row>
    <row r="40" spans="1:6">
      <c r="A40" s="86" t="s">
        <v>7</v>
      </c>
      <c r="B40" s="86"/>
      <c r="C40" s="86"/>
      <c r="D40" s="86"/>
      <c r="E40" s="86"/>
      <c r="F40" s="86"/>
    </row>
    <row r="41" spans="1:6">
      <c r="A41" s="86"/>
      <c r="B41" s="86"/>
      <c r="C41" s="86"/>
      <c r="D41" s="86"/>
      <c r="E41" s="86"/>
      <c r="F41" s="86"/>
    </row>
    <row r="42" spans="1:6" ht="15.45" customHeight="1">
      <c r="A42" s="86"/>
      <c r="B42" s="86"/>
      <c r="C42" s="86"/>
      <c r="D42" s="86"/>
      <c r="E42" s="86"/>
      <c r="F42" s="86"/>
    </row>
    <row r="43" spans="1:6">
      <c r="A43" s="86"/>
      <c r="B43" s="86"/>
      <c r="C43" s="86"/>
      <c r="D43" s="86"/>
      <c r="E43" s="86"/>
      <c r="F43" s="86"/>
    </row>
    <row r="44" spans="1:6">
      <c r="A44" s="86"/>
      <c r="B44" s="86"/>
      <c r="C44" s="86"/>
      <c r="D44" s="86"/>
      <c r="E44" s="86"/>
      <c r="F44" s="86"/>
    </row>
    <row r="45" spans="1:6">
      <c r="A45" s="90" t="s">
        <v>8</v>
      </c>
      <c r="B45" s="90"/>
      <c r="C45" s="90"/>
      <c r="D45" s="90"/>
      <c r="E45" s="90"/>
      <c r="F45" s="90"/>
    </row>
    <row r="46" spans="1:6" ht="15.45" customHeight="1">
      <c r="A46" s="86"/>
      <c r="B46" s="86"/>
      <c r="C46" s="86"/>
      <c r="D46" s="86"/>
      <c r="E46" s="86"/>
      <c r="F46" s="86"/>
    </row>
    <row r="47" spans="1:6" ht="26.85" customHeight="1">
      <c r="A47" s="86"/>
      <c r="B47" s="86"/>
      <c r="C47" s="86"/>
      <c r="D47" s="86"/>
      <c r="E47" s="86"/>
      <c r="F47" s="86"/>
    </row>
    <row r="48" spans="1:6" ht="15.45" customHeight="1">
      <c r="A48" s="86"/>
      <c r="B48" s="86"/>
      <c r="C48" s="86"/>
      <c r="D48" s="86"/>
      <c r="E48" s="86"/>
      <c r="F48" s="86"/>
    </row>
    <row r="49" spans="1:249" ht="15.45" customHeight="1">
      <c r="A49" s="86"/>
      <c r="B49" s="86"/>
      <c r="C49" s="86"/>
      <c r="D49" s="86"/>
      <c r="E49" s="86"/>
      <c r="F49" s="86"/>
    </row>
    <row r="50" spans="1:249">
      <c r="A50" s="86"/>
      <c r="B50" s="86"/>
      <c r="C50" s="86"/>
      <c r="D50" s="86"/>
      <c r="E50" s="86"/>
      <c r="F50" s="86"/>
    </row>
    <row r="51" spans="1:249" ht="16.350000000000001" customHeight="1">
      <c r="A51" s="90" t="s">
        <v>9</v>
      </c>
      <c r="B51" s="90"/>
      <c r="C51" s="90"/>
      <c r="D51" s="90"/>
      <c r="E51" s="90"/>
      <c r="F51" s="90"/>
    </row>
    <row r="52" spans="1:249" ht="16.350000000000001" customHeight="1">
      <c r="A52" s="32" t="s">
        <v>5</v>
      </c>
      <c r="B52" s="28" t="s">
        <v>10</v>
      </c>
      <c r="C52" s="28" t="s">
        <v>11</v>
      </c>
      <c r="D52" s="28" t="s">
        <v>12</v>
      </c>
      <c r="E52" s="28" t="s">
        <v>13</v>
      </c>
      <c r="F52" s="28" t="s">
        <v>14</v>
      </c>
    </row>
    <row r="53" spans="1:249" ht="16.350000000000001" customHeight="1">
      <c r="A53" s="30" t="str">
        <f>+A24</f>
        <v xml:space="preserve">Value based on Market valuation                </v>
      </c>
      <c r="B53" s="29"/>
      <c r="C53" s="29"/>
      <c r="D53" s="31" t="s">
        <v>15</v>
      </c>
      <c r="E53" s="29" t="s">
        <v>15</v>
      </c>
      <c r="F53" s="29"/>
    </row>
    <row r="54" spans="1:249" ht="16.350000000000001" customHeight="1">
      <c r="A54" s="30" t="s">
        <v>4</v>
      </c>
      <c r="B54" s="29"/>
      <c r="C54" s="29"/>
      <c r="D54" s="31" t="s">
        <v>15</v>
      </c>
      <c r="E54" s="29" t="s">
        <v>15</v>
      </c>
      <c r="F54" s="29"/>
    </row>
    <row r="55" spans="1:249" ht="16.350000000000001" customHeight="1">
      <c r="A55" s="90" t="s">
        <v>16</v>
      </c>
      <c r="B55" s="90"/>
      <c r="C55" s="90"/>
      <c r="D55" s="90"/>
      <c r="E55" s="90"/>
      <c r="F55" s="90"/>
    </row>
    <row r="56" spans="1:249" ht="16.350000000000001" customHeight="1">
      <c r="A56" s="32" t="s">
        <v>5</v>
      </c>
      <c r="B56" s="28" t="s">
        <v>17</v>
      </c>
      <c r="C56" s="28" t="s">
        <v>18</v>
      </c>
      <c r="D56" s="28" t="s">
        <v>19</v>
      </c>
      <c r="E56" s="91" t="s">
        <v>20</v>
      </c>
      <c r="F56" s="91"/>
    </row>
    <row r="57" spans="1:249" ht="16.350000000000001" customHeight="1">
      <c r="A57" s="30" t="str">
        <f>+A24</f>
        <v xml:space="preserve">Value based on Market valuation                </v>
      </c>
      <c r="B57" s="29" t="s">
        <v>15</v>
      </c>
      <c r="C57" s="29"/>
      <c r="D57" s="31" t="s">
        <v>15</v>
      </c>
      <c r="E57" s="92" t="s">
        <v>15</v>
      </c>
      <c r="F57" s="92"/>
    </row>
    <row r="58" spans="1:249" ht="16.350000000000001" customHeight="1">
      <c r="A58" s="30" t="s">
        <v>4</v>
      </c>
      <c r="B58" s="29" t="s">
        <v>15</v>
      </c>
      <c r="C58" s="29"/>
      <c r="D58" s="31" t="s">
        <v>15</v>
      </c>
      <c r="E58" s="92" t="s">
        <v>15</v>
      </c>
      <c r="F58" s="92"/>
    </row>
    <row r="59" spans="1:249" ht="16.350000000000001" customHeight="1">
      <c r="A59" s="93" t="s">
        <v>21</v>
      </c>
      <c r="B59" s="93"/>
      <c r="C59" s="93"/>
      <c r="D59" s="93" t="s">
        <v>22</v>
      </c>
      <c r="E59" s="93"/>
      <c r="F59" s="93"/>
    </row>
    <row r="60" spans="1:249" ht="16.350000000000001" customHeight="1">
      <c r="A60" s="86" t="s">
        <v>23</v>
      </c>
      <c r="B60" s="86"/>
      <c r="C60" s="86"/>
      <c r="D60" s="86"/>
      <c r="E60" s="86"/>
      <c r="F60" s="86"/>
    </row>
    <row r="61" spans="1:249" ht="16.350000000000001" customHeight="1">
      <c r="A61" s="86" t="s">
        <v>24</v>
      </c>
      <c r="B61" s="86"/>
      <c r="C61" s="86"/>
      <c r="D61" s="86"/>
      <c r="E61" s="86"/>
      <c r="F61" s="86"/>
    </row>
    <row r="62" spans="1:249" ht="26.85" customHeight="1">
      <c r="A62" s="86" t="s">
        <v>25</v>
      </c>
      <c r="B62" s="86"/>
      <c r="C62" s="86"/>
      <c r="D62" s="86"/>
      <c r="E62" s="86"/>
      <c r="F62" s="86"/>
    </row>
    <row r="63" spans="1:249" s="33" customFormat="1">
      <c r="A63" s="86" t="s">
        <v>26</v>
      </c>
      <c r="B63" s="86"/>
      <c r="C63" s="86"/>
      <c r="D63" s="86"/>
      <c r="E63" s="86"/>
      <c r="F63" s="8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4"/>
      <c r="IE63" s="34"/>
      <c r="IF63" s="34"/>
      <c r="IG63" s="2"/>
      <c r="IL63" s="3"/>
      <c r="IM63" s="3"/>
      <c r="IN63" s="4"/>
      <c r="IO63" s="4"/>
    </row>
    <row r="64" spans="1:249" s="33" customFormat="1">
      <c r="A64" s="86" t="s">
        <v>27</v>
      </c>
      <c r="B64" s="86"/>
      <c r="C64" s="86"/>
      <c r="D64" s="86"/>
      <c r="E64" s="86"/>
      <c r="F64" s="8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4"/>
      <c r="IE64" s="34"/>
      <c r="IF64" s="34"/>
      <c r="IG64" s="2"/>
      <c r="IL64" s="3"/>
      <c r="IM64" s="3"/>
      <c r="IN64" s="4"/>
      <c r="IO64" s="4"/>
    </row>
    <row r="65" spans="1:249" s="33" customFormat="1">
      <c r="A65" s="86" t="s">
        <v>28</v>
      </c>
      <c r="B65" s="86"/>
      <c r="C65" s="86"/>
      <c r="D65" s="86"/>
      <c r="E65" s="86"/>
      <c r="F65" s="8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4"/>
      <c r="IE65" s="34"/>
      <c r="IF65" s="34"/>
      <c r="IG65" s="2"/>
      <c r="IL65" s="3"/>
      <c r="IM65" s="3"/>
      <c r="IN65" s="4"/>
      <c r="IO65" s="4"/>
    </row>
    <row r="66" spans="1:249">
      <c r="A66" s="86" t="s">
        <v>29</v>
      </c>
      <c r="B66" s="86"/>
      <c r="C66" s="86"/>
      <c r="D66" s="86"/>
      <c r="E66" s="86"/>
      <c r="F66" s="86"/>
    </row>
    <row r="67" spans="1:249">
      <c r="A67" s="86" t="s">
        <v>30</v>
      </c>
      <c r="B67" s="86"/>
      <c r="C67" s="86"/>
      <c r="D67" s="86"/>
      <c r="E67" s="86"/>
      <c r="F67" s="86"/>
    </row>
    <row r="68" spans="1:249">
      <c r="A68" s="86" t="s">
        <v>31</v>
      </c>
      <c r="B68" s="86"/>
      <c r="C68" s="86"/>
      <c r="D68" s="86"/>
      <c r="E68" s="86"/>
      <c r="F68" s="86"/>
    </row>
    <row r="69" spans="1:249">
      <c r="A69" s="86" t="s">
        <v>32</v>
      </c>
      <c r="B69" s="86"/>
      <c r="C69" s="86"/>
      <c r="D69" s="86"/>
      <c r="E69" s="86"/>
      <c r="F69" s="86"/>
    </row>
    <row r="70" spans="1:249">
      <c r="A70" s="86" t="s">
        <v>33</v>
      </c>
      <c r="B70" s="86"/>
      <c r="C70" s="86"/>
      <c r="D70" s="86"/>
      <c r="E70" s="86"/>
      <c r="F70" s="86"/>
    </row>
    <row r="71" spans="1:249">
      <c r="A71" s="86" t="s">
        <v>34</v>
      </c>
      <c r="B71" s="86"/>
      <c r="C71" s="86"/>
      <c r="D71" s="87" t="s">
        <v>35</v>
      </c>
      <c r="E71" s="87"/>
      <c r="F71" s="87"/>
    </row>
    <row r="72" spans="1:249">
      <c r="A72" s="88" t="s">
        <v>36</v>
      </c>
      <c r="B72" s="88"/>
      <c r="C72" s="88"/>
      <c r="D72" s="88"/>
      <c r="E72" s="88"/>
      <c r="F72" s="88"/>
    </row>
    <row r="73" spans="1:249">
      <c r="A73" s="89"/>
      <c r="B73" s="89"/>
      <c r="C73" s="89"/>
      <c r="D73" s="89"/>
      <c r="E73" s="89"/>
      <c r="F73" s="89"/>
    </row>
    <row r="74" spans="1:249">
      <c r="A74" s="89"/>
      <c r="B74" s="89"/>
      <c r="C74" s="89"/>
      <c r="D74" s="89"/>
      <c r="E74" s="89"/>
      <c r="F74" s="89"/>
    </row>
    <row r="75" spans="1:249">
      <c r="A75" s="85"/>
      <c r="B75" s="85"/>
      <c r="C75" s="85"/>
      <c r="D75" s="85"/>
      <c r="E75" s="85"/>
      <c r="F75" s="85"/>
    </row>
  </sheetData>
  <sheetProtection selectLockedCells="1" selectUnlockedCells="1"/>
  <mergeCells count="79"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  <mergeCell ref="A31:F31"/>
    <mergeCell ref="A32:F32"/>
    <mergeCell ref="A33:F33"/>
    <mergeCell ref="A34:F34"/>
    <mergeCell ref="A35:F35"/>
    <mergeCell ref="B22:E22"/>
    <mergeCell ref="B23:E23"/>
    <mergeCell ref="B24:E24"/>
    <mergeCell ref="B25:E25"/>
    <mergeCell ref="B26:E26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3"/>
  <sheetViews>
    <sheetView tabSelected="1" topLeftCell="C1" zoomScale="136" zoomScaleNormal="136" workbookViewId="0">
      <selection activeCell="J2" sqref="J2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7.44140625" style="35" customWidth="1"/>
    <col min="4" max="4" width="11.88671875" style="35" bestFit="1" customWidth="1"/>
    <col min="5" max="5" width="7.44140625" style="35" customWidth="1"/>
    <col min="6" max="6" width="11.5546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11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11">
      <c r="A2" s="37">
        <v>11</v>
      </c>
      <c r="B2" s="39"/>
      <c r="C2" s="37"/>
      <c r="D2" s="40"/>
      <c r="E2" s="40"/>
      <c r="F2" s="40"/>
      <c r="G2" s="41"/>
      <c r="H2" s="41"/>
      <c r="I2" s="41"/>
      <c r="J2" s="41"/>
      <c r="K2" s="38" t="s">
        <v>86</v>
      </c>
    </row>
    <row r="3" spans="1:11">
      <c r="A3" s="42"/>
      <c r="B3" s="37"/>
      <c r="C3" s="37"/>
      <c r="D3" s="37"/>
      <c r="E3" s="37"/>
      <c r="F3" s="37"/>
      <c r="G3" s="37"/>
      <c r="H3" s="37"/>
      <c r="I3" s="37"/>
      <c r="J3" s="37"/>
      <c r="K3" s="43">
        <f>SUMIF(K2:K2,"Y",J2:J2)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68"/>
      <c r="C2" s="68"/>
      <c r="D2" s="68"/>
      <c r="E2" s="68"/>
      <c r="F2" s="68"/>
      <c r="G2" s="68"/>
      <c r="H2" s="68"/>
      <c r="I2" s="68"/>
      <c r="J2" s="69"/>
      <c r="K2" s="68"/>
      <c r="L2" s="68"/>
      <c r="M2" s="68"/>
      <c r="N2" s="68"/>
      <c r="O2" s="68"/>
      <c r="P2" s="68"/>
      <c r="Q2" s="68"/>
      <c r="R2" s="68"/>
    </row>
    <row r="3" spans="2:18" ht="21">
      <c r="B3" s="68"/>
      <c r="C3" s="70"/>
      <c r="D3" s="112"/>
      <c r="E3" s="113"/>
      <c r="F3" s="68"/>
      <c r="G3" s="68"/>
      <c r="H3" s="68"/>
      <c r="I3" s="68"/>
      <c r="J3" s="69"/>
      <c r="K3" s="68"/>
      <c r="L3" s="70"/>
      <c r="M3" s="114"/>
      <c r="N3" s="115"/>
      <c r="O3" s="116"/>
      <c r="P3" s="68"/>
      <c r="Q3" s="68"/>
      <c r="R3" s="68"/>
    </row>
    <row r="4" spans="2:18" ht="21">
      <c r="B4" s="71"/>
      <c r="C4" s="70"/>
      <c r="D4" s="72"/>
      <c r="E4" s="72"/>
      <c r="F4" s="73"/>
      <c r="G4" s="68"/>
      <c r="H4" s="68"/>
      <c r="I4" s="68"/>
      <c r="J4" s="69"/>
      <c r="K4" s="71"/>
      <c r="L4" s="70"/>
      <c r="M4" s="72"/>
      <c r="N4" s="72"/>
      <c r="O4" s="73"/>
      <c r="P4" s="68"/>
      <c r="Q4" s="68"/>
      <c r="R4" s="68"/>
    </row>
    <row r="5" spans="2:18" ht="14.4">
      <c r="B5" s="74"/>
      <c r="C5" s="75" t="s">
        <v>95</v>
      </c>
      <c r="D5" s="75" t="s">
        <v>96</v>
      </c>
      <c r="E5" s="75" t="s">
        <v>97</v>
      </c>
      <c r="F5" s="75" t="s">
        <v>98</v>
      </c>
      <c r="G5" s="75" t="s">
        <v>99</v>
      </c>
      <c r="H5" s="75" t="s">
        <v>100</v>
      </c>
      <c r="I5" s="76"/>
      <c r="J5" s="69"/>
      <c r="K5" s="74"/>
      <c r="L5" s="75" t="s">
        <v>95</v>
      </c>
      <c r="M5" s="75" t="s">
        <v>96</v>
      </c>
      <c r="N5" s="75" t="s">
        <v>97</v>
      </c>
      <c r="O5" s="75" t="s">
        <v>98</v>
      </c>
      <c r="P5" s="75" t="s">
        <v>99</v>
      </c>
      <c r="Q5" s="75" t="s">
        <v>100</v>
      </c>
      <c r="R5" s="76"/>
    </row>
    <row r="6" spans="2:18" ht="14.4">
      <c r="B6" s="75" t="s">
        <v>101</v>
      </c>
      <c r="C6" s="77"/>
      <c r="D6" s="77"/>
      <c r="E6" s="76"/>
      <c r="F6" s="77"/>
      <c r="G6" s="77"/>
      <c r="H6" s="77"/>
      <c r="I6" s="76"/>
      <c r="J6" s="69"/>
      <c r="K6" s="75" t="s">
        <v>101</v>
      </c>
      <c r="L6" s="77"/>
      <c r="M6" s="76"/>
      <c r="N6" s="77"/>
      <c r="O6" s="77"/>
      <c r="P6" s="77"/>
      <c r="Q6" s="77"/>
      <c r="R6" s="76"/>
    </row>
    <row r="7" spans="2:18" ht="14.4">
      <c r="B7" s="75" t="s">
        <v>102</v>
      </c>
      <c r="C7" s="77"/>
      <c r="D7" s="77"/>
      <c r="E7" s="77"/>
      <c r="F7" s="77"/>
      <c r="G7" s="77"/>
      <c r="H7" s="77"/>
      <c r="I7" s="76"/>
      <c r="J7" s="69"/>
      <c r="K7" s="75" t="s">
        <v>102</v>
      </c>
      <c r="L7" s="77"/>
      <c r="M7" s="77"/>
      <c r="N7" s="77"/>
      <c r="O7" s="77"/>
      <c r="P7" s="76"/>
      <c r="Q7" s="76"/>
      <c r="R7" s="76"/>
    </row>
    <row r="8" spans="2:18" ht="14.4">
      <c r="B8" s="75" t="s">
        <v>103</v>
      </c>
      <c r="C8" s="77"/>
      <c r="D8" s="77"/>
      <c r="E8" s="77"/>
      <c r="F8" s="77"/>
      <c r="G8" s="77"/>
      <c r="H8" s="76"/>
      <c r="I8" s="76"/>
      <c r="J8" s="69"/>
      <c r="K8" s="78" t="s">
        <v>103</v>
      </c>
      <c r="L8" s="77"/>
      <c r="M8" s="77"/>
      <c r="N8" s="77"/>
      <c r="O8" s="77"/>
      <c r="P8" s="76"/>
      <c r="Q8" s="76"/>
      <c r="R8" s="76"/>
    </row>
    <row r="9" spans="2:18" ht="14.4">
      <c r="B9" s="75" t="s">
        <v>104</v>
      </c>
      <c r="C9" s="77"/>
      <c r="D9" s="77"/>
      <c r="E9" s="76"/>
      <c r="F9" s="77"/>
      <c r="G9" s="77"/>
      <c r="H9" s="77"/>
      <c r="I9" s="76"/>
      <c r="J9" s="69"/>
      <c r="K9" s="78" t="s">
        <v>104</v>
      </c>
      <c r="L9" s="77"/>
      <c r="M9" s="77"/>
      <c r="N9" s="77"/>
      <c r="O9" s="77"/>
      <c r="P9" s="77"/>
      <c r="Q9" s="77"/>
      <c r="R9" s="76"/>
    </row>
    <row r="10" spans="2:18">
      <c r="B10" s="79"/>
      <c r="C10" s="76">
        <f>SUM(C6:C9)</f>
        <v>0</v>
      </c>
      <c r="D10" s="76">
        <f>SUM(D6:D9)</f>
        <v>0</v>
      </c>
      <c r="E10" s="76">
        <f>SUM(E6:E9)</f>
        <v>0</v>
      </c>
      <c r="F10" s="76">
        <f t="shared" ref="F10:H10" si="0">SUM(F6:F9)</f>
        <v>0</v>
      </c>
      <c r="G10" s="76">
        <f t="shared" si="0"/>
        <v>0</v>
      </c>
      <c r="H10" s="76">
        <f t="shared" si="0"/>
        <v>0</v>
      </c>
      <c r="I10" s="80">
        <f>(SUM(C10:H10)/24)</f>
        <v>0</v>
      </c>
      <c r="J10" s="81"/>
      <c r="K10" s="69"/>
      <c r="L10" s="76">
        <f>SUM(L6:L9)</f>
        <v>0</v>
      </c>
      <c r="M10" s="76">
        <f t="shared" ref="M10" si="1">SUM(M6:M9)</f>
        <v>0</v>
      </c>
      <c r="N10" s="76">
        <f>SUM(N6:N9)</f>
        <v>0</v>
      </c>
      <c r="O10" s="76">
        <f>SUM(O6:O9)</f>
        <v>0</v>
      </c>
      <c r="P10" s="76">
        <f>SUM(P6:P9)</f>
        <v>0</v>
      </c>
      <c r="Q10" s="76">
        <f t="shared" ref="Q10" si="2">SUM(Q6:Q9)</f>
        <v>0</v>
      </c>
      <c r="R10" s="80">
        <f>(SUM(L10:Q10)/24)</f>
        <v>0</v>
      </c>
    </row>
    <row r="11" spans="2:18" ht="14.4">
      <c r="B11" s="82" t="s">
        <v>105</v>
      </c>
      <c r="C11" s="76"/>
      <c r="D11" s="76"/>
      <c r="E11" s="76"/>
      <c r="F11" s="76"/>
      <c r="G11" s="76"/>
      <c r="H11" s="76"/>
      <c r="I11" s="83"/>
      <c r="J11" s="81"/>
      <c r="K11" s="82" t="s">
        <v>105</v>
      </c>
      <c r="L11" s="76"/>
      <c r="M11" s="76"/>
      <c r="N11" s="76"/>
      <c r="O11" s="76"/>
      <c r="P11" s="76"/>
      <c r="Q11" s="76"/>
      <c r="R11" s="80"/>
    </row>
    <row r="12" spans="2:18" ht="14.4">
      <c r="B12" s="68"/>
      <c r="C12" s="68"/>
      <c r="D12" s="68"/>
      <c r="E12" s="68"/>
      <c r="F12" s="108" t="s">
        <v>106</v>
      </c>
      <c r="G12" s="109"/>
      <c r="H12" s="110"/>
      <c r="I12" s="84"/>
      <c r="J12" s="81"/>
      <c r="K12" s="68"/>
      <c r="L12" s="68"/>
      <c r="M12" s="68"/>
      <c r="N12" s="68"/>
      <c r="O12" s="111" t="s">
        <v>106</v>
      </c>
      <c r="P12" s="111"/>
      <c r="Q12" s="111"/>
      <c r="R12" s="84">
        <v>0</v>
      </c>
    </row>
    <row r="13" spans="2:18">
      <c r="B13" s="68"/>
      <c r="C13" s="68"/>
      <c r="D13" s="68"/>
      <c r="E13" s="68"/>
      <c r="F13" s="68"/>
      <c r="G13" s="68"/>
      <c r="H13" s="68"/>
      <c r="I13" s="68"/>
      <c r="J13" s="69"/>
      <c r="K13" s="68"/>
      <c r="L13" s="68"/>
      <c r="M13" s="68"/>
      <c r="N13" s="68"/>
      <c r="O13" s="68"/>
      <c r="P13" s="68"/>
      <c r="Q13" s="68"/>
      <c r="R13" s="68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7" t="s">
        <v>43</v>
      </c>
      <c r="B1" s="117"/>
      <c r="C1" s="45"/>
    </row>
    <row r="2" spans="1:6" ht="14.25" customHeight="1">
      <c r="A2" s="117" t="s">
        <v>44</v>
      </c>
      <c r="B2" s="117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2019-09-05T07:24:19Z</dcterms:modified>
</cp:coreProperties>
</file>