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 calcMode="manual"/>
  <fileRecoveryPr autoRecover="0"/>
</workbook>
</file>

<file path=xl/calcChain.xml><?xml version="1.0" encoding="utf-8"?>
<calcChain xmlns="http://schemas.openxmlformats.org/spreadsheetml/2006/main">
  <c r="G15" i="1"/>
  <c r="F18"/>
  <c r="F10"/>
  <c r="F7"/>
  <c r="B9"/>
  <c r="D9" s="1"/>
  <c r="F9" s="1"/>
  <c r="K14" i="2"/>
  <c r="F13" i="1" s="1"/>
  <c r="D7"/>
  <c r="D8"/>
  <c r="F8" s="1"/>
  <c r="D10"/>
  <c r="D3"/>
  <c r="F3" s="1"/>
  <c r="D4"/>
  <c r="F4" s="1"/>
  <c r="D5"/>
  <c r="F5" s="1"/>
  <c r="L5" i="2"/>
  <c r="L6"/>
  <c r="F6" i="5"/>
  <c r="F7"/>
  <c r="F13" s="1"/>
  <c r="F8"/>
  <c r="F9"/>
  <c r="F10"/>
  <c r="F11"/>
  <c r="F12"/>
  <c r="E13"/>
  <c r="F11" i="1" l="1"/>
  <c r="F12" s="1"/>
  <c r="F15" s="1"/>
  <c r="F19" s="1"/>
</calcChain>
</file>

<file path=xl/sharedStrings.xml><?xml version="1.0" encoding="utf-8"?>
<sst xmlns="http://schemas.openxmlformats.org/spreadsheetml/2006/main" count="87" uniqueCount="65">
  <si>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</si>
  <si>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</si>
  <si>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</si>
  <si>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</si>
  <si>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</si>
  <si>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</si>
  <si>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</si>
  <si>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</si>
  <si>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</si>
  <si>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</si>
  <si>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</si>
  <si>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</si>
  <si>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</si>
  <si>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</si>
  <si>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</si>
  <si>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</si>
  <si>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</si>
  <si>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</si>
  <si>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</si>
  <si>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</si>
  <si>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</si>
  <si>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</si>
  <si>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</si>
  <si>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</si>
  <si>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</si>
  <si>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</si>
  <si>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</si>
  <si>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</si>
  <si>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</si>
  <si>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</si>
  <si>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</si>
  <si>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</si>
  <si>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</si>
  <si>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</si>
  <si>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</si>
  <si>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</si>
  <si>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</si>
  <si>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</si>
  <si>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</si>
  <si>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</si>
  <si>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</si>
  <si>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</si>
  <si>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</si>
  <si>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</si>
  <si>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</si>
  <si>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</si>
  <si>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</si>
  <si>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</si>
  <si>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</si>
  <si>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</si>
  <si>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</si>
  <si>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</si>
  <si>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</si>
  <si>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</si>
  <si>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</si>
  <si>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</si>
  <si>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>2016-17</t>
  </si>
  <si>
    <t>2017-18</t>
  </si>
  <si>
    <t xml:space="preserve">Income  From Salary </t>
  </si>
  <si>
    <t>Income From Business /Professiones</t>
  </si>
  <si>
    <t>AY</t>
  </si>
  <si>
    <t>n</t>
  </si>
  <si>
    <t>N</t>
  </si>
  <si>
    <t>Dinesh Gupta</t>
  </si>
  <si>
    <t>Rohini Mahajan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</si>
</sst>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color indexed="8"/>
      <name val="Cambria"/>
      <family val="1"/>
      <scheme val="major"/>
    </font>
    <font>
      <sz val="10.5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3" applyFont="1" applyFill="1" applyBorder="1" applyAlignment="1">
      <alignment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5" fontId="10" fillId="4" borderId="1" xfId="1" applyNumberFormat="1" applyFont="1" applyFill="1" applyBorder="1" applyAlignment="1" applyProtection="1">
      <alignment horizontal="left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9" fontId="10" fillId="4" borderId="1" xfId="1" applyNumberFormat="1" applyFont="1" applyFill="1" applyBorder="1" applyAlignment="1" applyProtection="1">
      <alignment horizontal="center" vertical="center" wrapText="1"/>
    </xf>
    <xf numFmtId="165" fontId="11" fillId="2" borderId="1" xfId="1" applyNumberFormat="1" applyFont="1" applyFill="1" applyBorder="1" applyAlignment="1" applyProtection="1">
      <alignment horizontal="left" vertical="center" wrapText="1"/>
    </xf>
    <xf numFmtId="166" fontId="11" fillId="2" borderId="1" xfId="1" applyNumberFormat="1" applyFont="1" applyFill="1" applyBorder="1" applyAlignment="1" applyProtection="1">
      <alignment horizontal="center" vertical="center"/>
    </xf>
    <xf numFmtId="166" fontId="11" fillId="0" borderId="1" xfId="1" applyNumberFormat="1" applyFont="1" applyFill="1" applyBorder="1" applyAlignment="1" applyProtection="1">
      <alignment horizontal="center" vertical="center"/>
    </xf>
    <xf numFmtId="165" fontId="11" fillId="2" borderId="1" xfId="1" applyNumberFormat="1" applyFont="1" applyFill="1" applyBorder="1" applyAlignment="1" applyProtection="1">
      <alignment horizontal="center" vertical="top"/>
    </xf>
    <xf numFmtId="9" fontId="11" fillId="2" borderId="1" xfId="1" applyNumberFormat="1" applyFont="1" applyFill="1" applyBorder="1" applyAlignment="1" applyProtection="1">
      <alignment horizontal="center" vertical="top"/>
    </xf>
    <xf numFmtId="164" fontId="10" fillId="4" borderId="1" xfId="1" applyFont="1" applyFill="1" applyBorder="1" applyAlignment="1" applyProtection="1">
      <alignment vertical="top" wrapText="1"/>
    </xf>
    <xf numFmtId="167" fontId="10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vertical="top" wrapText="1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0" fontId="11" fillId="0" borderId="1" xfId="1" applyNumberFormat="1" applyFont="1" applyFill="1" applyBorder="1" applyAlignment="1" applyProtection="1">
      <alignment horizontal="center" vertical="top"/>
    </xf>
    <xf numFmtId="165" fontId="11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horizontal="center" vertical="top"/>
    </xf>
    <xf numFmtId="2" fontId="11" fillId="4" borderId="1" xfId="4" applyNumberFormat="1" applyFont="1" applyFill="1" applyBorder="1" applyAlignment="1" applyProtection="1">
      <alignment horizontal="center" vertical="top"/>
    </xf>
    <xf numFmtId="164" fontId="11" fillId="4" borderId="1" xfId="4" applyNumberFormat="1" applyFont="1" applyFill="1" applyBorder="1" applyAlignment="1" applyProtection="1">
      <alignment horizontal="center" vertical="top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1" fillId="4" borderId="2" xfId="0" applyNumberFormat="1" applyFont="1" applyFill="1" applyBorder="1"/>
    <xf numFmtId="0" fontId="11" fillId="4" borderId="3" xfId="0" applyNumberFormat="1" applyFont="1" applyFill="1" applyBorder="1"/>
    <xf numFmtId="0" fontId="11" fillId="4" borderId="4" xfId="0" applyNumberFormat="1" applyFont="1" applyFill="1" applyBorder="1"/>
    <xf numFmtId="0" fontId="11" fillId="0" borderId="2" xfId="0" applyNumberFormat="1" applyFont="1" applyFill="1" applyBorder="1"/>
    <xf numFmtId="0" fontId="11" fillId="0" borderId="3" xfId="0" applyNumberFormat="1" applyFont="1" applyFill="1" applyBorder="1"/>
    <xf numFmtId="0" fontId="11" fillId="0" borderId="4" xfId="0" applyNumberFormat="1" applyFont="1" applyFill="1" applyBorder="1"/>
    <xf numFmtId="165" fontId="10" fillId="0" borderId="2" xfId="1" applyNumberFormat="1" applyFont="1" applyFill="1" applyBorder="1" applyAlignment="1" applyProtection="1">
      <alignment horizontal="center" vertical="center"/>
    </xf>
    <xf numFmtId="165" fontId="10" fillId="0" borderId="3" xfId="1" applyNumberFormat="1" applyFont="1" applyFill="1" applyBorder="1" applyAlignment="1" applyProtection="1">
      <alignment horizontal="center" vertical="center"/>
    </xf>
    <xf numFmtId="165" fontId="10" fillId="0" borderId="4" xfId="1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/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19"/>
  <sheetViews>
    <sheetView tabSelected="1" topLeftCell="A4" zoomScale="130" zoomScaleNormal="130" workbookViewId="0">
      <selection activeCell="B13" sqref="A1:G19"/>
    </sheetView>
  </sheetViews>
  <sheetFormatPr defaultColWidth="31.28515625" defaultRowHeight="12.75"/>
  <cols>
    <col min="1" max="1" width="34.7109375" style="39" customWidth="1"/>
    <col min="2" max="3" width="10.28515625" style="39" customWidth="1"/>
    <col min="4" max="4" width="12" style="39" customWidth="1"/>
    <col min="5" max="5" width="12.5703125" style="39" customWidth="1"/>
    <col min="6" max="6" width="14.140625" style="39" customWidth="1"/>
    <col min="7" max="7" width="16.28515625" style="39" customWidth="1"/>
    <col min="8" max="8" width="14.7109375" style="39" customWidth="1"/>
    <col min="9" max="9" width="11.85546875" style="39" customWidth="1"/>
    <col min="10" max="10" width="14.5703125" style="39" customWidth="1"/>
    <col min="11" max="12" width="13.140625" style="39" customWidth="1"/>
    <col min="13" max="13" width="13.7109375" style="39" customWidth="1"/>
    <col min="14" max="14" width="14.140625" style="39" customWidth="1"/>
    <col min="15" max="15" width="11.85546875" style="39" customWidth="1"/>
    <col min="16" max="16" width="12" style="39" customWidth="1"/>
    <col min="17" max="17" width="11" style="39" customWidth="1"/>
    <col min="18" max="18" width="11.5703125" style="39" customWidth="1"/>
    <col min="19" max="19" width="12" style="39" customWidth="1"/>
    <col min="20" max="237" width="31.28515625" style="39"/>
    <col min="238" max="245" width="31.28515625" style="40"/>
    <col min="246" max="247" width="31.28515625" style="41"/>
    <col min="248" max="16384" width="31.28515625" style="42"/>
  </cols>
  <sheetData>
    <row r="1" spans="1:7" ht="26.85" customHeight="1">
      <c r="A1" s="38" t="s">
        <v>63</v>
      </c>
      <c r="B1" s="60" t="s">
        <v>60</v>
      </c>
      <c r="C1" s="60"/>
      <c r="D1" s="38" t="s">
        <v>0</v>
      </c>
      <c r="E1" s="38">
        <v>7720208401</v>
      </c>
      <c r="F1" s="38" t="s">
        <v>1</v>
      </c>
    </row>
    <row r="2" spans="1:7">
      <c r="A2" s="43" t="s">
        <v>63</v>
      </c>
      <c r="B2" s="44" t="s">
        <v>57</v>
      </c>
      <c r="C2" s="44" t="s">
        <v>56</v>
      </c>
      <c r="D2" s="44" t="s">
        <v>38</v>
      </c>
      <c r="E2" s="45" t="s">
        <v>2</v>
      </c>
      <c r="F2" s="44" t="s">
        <v>39</v>
      </c>
    </row>
    <row r="3" spans="1:7">
      <c r="A3" s="46" t="s">
        <v>50</v>
      </c>
      <c r="B3" s="47">
        <v>635198.44999999995</v>
      </c>
      <c r="C3" s="48">
        <v>543423.56000000006</v>
      </c>
      <c r="D3" s="49">
        <f>AVERAGE(B3:C3)</f>
        <v>589311.005</v>
      </c>
      <c r="E3" s="50">
        <v>1</v>
      </c>
      <c r="F3" s="49">
        <f>E3*D3</f>
        <v>589311.005</v>
      </c>
    </row>
    <row r="4" spans="1:7">
      <c r="A4" s="46" t="s">
        <v>51</v>
      </c>
      <c r="B4" s="47">
        <v>3307</v>
      </c>
      <c r="C4" s="48">
        <v>1577</v>
      </c>
      <c r="D4" s="49">
        <f>AVERAGE(B4:C4)</f>
        <v>2442</v>
      </c>
      <c r="E4" s="50">
        <v>1</v>
      </c>
      <c r="F4" s="49">
        <f>E4*D4</f>
        <v>2442</v>
      </c>
    </row>
    <row r="5" spans="1:7">
      <c r="A5" s="46" t="s">
        <v>40</v>
      </c>
      <c r="B5" s="47">
        <v>-11560</v>
      </c>
      <c r="C5" s="47">
        <v>-8711</v>
      </c>
      <c r="D5" s="49">
        <f>AVERAGE(B5:C5)</f>
        <v>-10135.5</v>
      </c>
      <c r="E5" s="50">
        <v>1</v>
      </c>
      <c r="F5" s="49">
        <f>E5*D5</f>
        <v>-10135.5</v>
      </c>
    </row>
    <row r="6" spans="1:7">
      <c r="A6" s="43" t="s">
        <v>64</v>
      </c>
      <c r="B6" s="44" t="s">
        <v>57</v>
      </c>
      <c r="C6" s="44" t="s">
        <v>56</v>
      </c>
      <c r="D6" s="44" t="s">
        <v>38</v>
      </c>
      <c r="E6" s="45" t="s">
        <v>2</v>
      </c>
      <c r="F6" s="44" t="s">
        <v>39</v>
      </c>
    </row>
    <row r="7" spans="1:7">
      <c r="A7" s="46" t="s">
        <v>58</v>
      </c>
      <c r="B7" s="47">
        <v>725338</v>
      </c>
      <c r="C7" s="48">
        <v>583676</v>
      </c>
      <c r="D7" s="49">
        <f>AVERAGE(B7:C7)</f>
        <v>654507</v>
      </c>
      <c r="E7" s="50">
        <v>0.6</v>
      </c>
      <c r="F7" s="49">
        <f>E7*D7</f>
        <v>392704.2</v>
      </c>
    </row>
    <row r="8" spans="1:7">
      <c r="A8" s="46" t="s">
        <v>59</v>
      </c>
      <c r="B8" s="47">
        <v>0</v>
      </c>
      <c r="C8" s="48">
        <v>0</v>
      </c>
      <c r="D8" s="49">
        <f>AVERAGE(B8:C8)</f>
        <v>0</v>
      </c>
      <c r="E8" s="50">
        <v>0</v>
      </c>
      <c r="F8" s="49">
        <f>E8*D8</f>
        <v>0</v>
      </c>
    </row>
    <row r="9" spans="1:7">
      <c r="A9" s="46" t="s">
        <v>55</v>
      </c>
      <c r="B9" s="47">
        <f>15393+45829</f>
        <v>61222</v>
      </c>
      <c r="C9" s="48">
        <v>45474</v>
      </c>
      <c r="D9" s="49">
        <f>AVERAGE(B9:C9)</f>
        <v>53348</v>
      </c>
      <c r="E9" s="50">
        <v>0.5</v>
      </c>
      <c r="F9" s="49">
        <f>E9*D9</f>
        <v>26674</v>
      </c>
    </row>
    <row r="10" spans="1:7">
      <c r="A10" s="46" t="s">
        <v>40</v>
      </c>
      <c r="B10" s="47">
        <v>-41008</v>
      </c>
      <c r="C10" s="47">
        <v>-18452</v>
      </c>
      <c r="D10" s="49">
        <f>AVERAGE(B10:C10)</f>
        <v>-29730</v>
      </c>
      <c r="E10" s="50">
        <v>1</v>
      </c>
      <c r="F10" s="49">
        <f>E10*D10</f>
        <v>-29730</v>
      </c>
    </row>
    <row r="11" spans="1:7" ht="15.4" customHeight="1">
      <c r="A11" s="51" t="s">
        <v>41</v>
      </c>
      <c r="B11" s="61"/>
      <c r="C11" s="62"/>
      <c r="D11" s="62"/>
      <c r="E11" s="63"/>
      <c r="F11" s="52">
        <f>+SUM(F3:F10)</f>
        <v>971265.70500000007</v>
      </c>
    </row>
    <row r="12" spans="1:7" ht="16.350000000000001" customHeight="1">
      <c r="A12" s="53" t="s">
        <v>42</v>
      </c>
      <c r="B12" s="64"/>
      <c r="C12" s="65"/>
      <c r="D12" s="65"/>
      <c r="E12" s="66"/>
      <c r="F12" s="52">
        <f>F11/12</f>
        <v>80938.808750000011</v>
      </c>
    </row>
    <row r="13" spans="1:7">
      <c r="A13" s="53" t="s">
        <v>43</v>
      </c>
      <c r="B13" s="64"/>
      <c r="C13" s="65"/>
      <c r="D13" s="65"/>
      <c r="E13" s="66"/>
      <c r="F13" s="49">
        <f>RTR!K14</f>
        <v>0</v>
      </c>
    </row>
    <row r="14" spans="1:7" ht="16.350000000000001" customHeight="1">
      <c r="A14" s="54" t="s">
        <v>44</v>
      </c>
      <c r="B14" s="67"/>
      <c r="C14" s="68"/>
      <c r="D14" s="68"/>
      <c r="E14" s="69"/>
      <c r="F14" s="55">
        <v>0.85</v>
      </c>
    </row>
    <row r="15" spans="1:7" ht="16.350000000000001" customHeight="1">
      <c r="A15" s="53" t="s">
        <v>45</v>
      </c>
      <c r="B15" s="70"/>
      <c r="C15" s="70"/>
      <c r="D15" s="70"/>
      <c r="E15" s="70"/>
      <c r="F15" s="56">
        <f>(F12*F14)-F13</f>
        <v>68797.987437500007</v>
      </c>
      <c r="G15" s="39">
        <f>82724/912.63</f>
        <v>90.643524758116655</v>
      </c>
    </row>
    <row r="16" spans="1:7" ht="16.350000000000001" customHeight="1">
      <c r="A16" s="53" t="s">
        <v>46</v>
      </c>
      <c r="B16" s="70"/>
      <c r="C16" s="70"/>
      <c r="D16" s="70"/>
      <c r="E16" s="70"/>
      <c r="F16" s="57">
        <v>240</v>
      </c>
    </row>
    <row r="17" spans="1:6" ht="13.5" customHeight="1">
      <c r="A17" s="53" t="s">
        <v>47</v>
      </c>
      <c r="B17" s="70"/>
      <c r="C17" s="70"/>
      <c r="D17" s="70"/>
      <c r="E17" s="70"/>
      <c r="F17" s="55">
        <v>9.1999999999999998E-2</v>
      </c>
    </row>
    <row r="18" spans="1:6">
      <c r="A18" s="53" t="s">
        <v>48</v>
      </c>
      <c r="B18" s="70"/>
      <c r="C18" s="70"/>
      <c r="D18" s="70"/>
      <c r="E18" s="70"/>
      <c r="F18" s="58">
        <f>PMT(F17/12,F16,-100000)</f>
        <v>912.62871101024848</v>
      </c>
    </row>
    <row r="19" spans="1:6">
      <c r="A19" s="53" t="s">
        <v>49</v>
      </c>
      <c r="B19" s="70"/>
      <c r="C19" s="70"/>
      <c r="D19" s="70"/>
      <c r="E19" s="70"/>
      <c r="F19" s="59">
        <f>F15/F18</f>
        <v>75.3844215150135</v>
      </c>
    </row>
  </sheetData>
  <sheetProtection selectLockedCells="1" selectUnlockedCells="1"/>
  <mergeCells count="10">
    <mergeCell ref="B15:E15"/>
    <mergeCell ref="B16:E16"/>
    <mergeCell ref="B17:E17"/>
    <mergeCell ref="B18:E18"/>
    <mergeCell ref="B19:E19"/>
    <mergeCell ref="B1:C1"/>
    <mergeCell ref="B11:E11"/>
    <mergeCell ref="B12:E12"/>
    <mergeCell ref="B13:E13"/>
    <mergeCell ref="B14:E1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4"/>
  <sheetViews>
    <sheetView topLeftCell="B1" zoomScale="136" zoomScaleNormal="136" workbookViewId="0">
      <selection activeCell="E3" sqref="E3"/>
    </sheetView>
  </sheetViews>
  <sheetFormatPr defaultColWidth="22.140625" defaultRowHeight="13.5"/>
  <cols>
    <col min="1" max="1" width="5.42578125" style="21" customWidth="1"/>
    <col min="2" max="2" width="22.140625" style="21"/>
    <col min="3" max="3" width="22.140625" style="21" customWidth="1"/>
    <col min="4" max="4" width="11.85546875" style="21" bestFit="1" customWidth="1"/>
    <col min="5" max="5" width="10.7109375" style="21" customWidth="1"/>
    <col min="6" max="6" width="13.140625" style="21" bestFit="1" customWidth="1"/>
    <col min="7" max="7" width="9" style="21" customWidth="1"/>
    <col min="8" max="8" width="7.7109375" style="21" customWidth="1"/>
    <col min="9" max="9" width="8.42578125" style="21" customWidth="1"/>
    <col min="10" max="10" width="10.140625" style="21" customWidth="1"/>
    <col min="11" max="11" width="13.140625" style="21" customWidth="1"/>
    <col min="12" max="12" width="24.85546875" style="21" customWidth="1"/>
    <col min="13" max="13" width="10.140625" style="21" customWidth="1"/>
    <col min="14" max="250" width="22.140625" style="21"/>
    <col min="251" max="16384" width="22.140625" style="22"/>
  </cols>
  <sheetData>
    <row r="1" spans="1:13" ht="27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  <c r="J1" s="20" t="s">
        <v>12</v>
      </c>
      <c r="K1" s="20" t="s">
        <v>54</v>
      </c>
      <c r="L1" s="20" t="s">
        <v>13</v>
      </c>
      <c r="M1" s="20" t="s">
        <v>14</v>
      </c>
    </row>
    <row r="2" spans="1:13" ht="17.25" customHeight="1">
      <c r="A2" s="23">
        <v>1</v>
      </c>
      <c r="B2" s="24"/>
      <c r="C2" s="23"/>
      <c r="D2" s="23"/>
      <c r="E2" s="24"/>
      <c r="F2" s="25"/>
      <c r="G2" s="24"/>
      <c r="H2" s="24"/>
      <c r="I2" s="24"/>
      <c r="J2" s="24"/>
      <c r="K2" s="24" t="s">
        <v>62</v>
      </c>
      <c r="L2" s="26"/>
      <c r="M2" s="24">
        <v>0</v>
      </c>
    </row>
    <row r="3" spans="1:13" ht="12.75" customHeight="1">
      <c r="A3" s="23">
        <v>2</v>
      </c>
      <c r="B3" s="24"/>
      <c r="C3" s="23"/>
      <c r="D3" s="23"/>
      <c r="E3" s="24"/>
      <c r="F3" s="25"/>
      <c r="G3" s="24"/>
      <c r="H3" s="24"/>
      <c r="I3" s="24"/>
      <c r="J3" s="24"/>
      <c r="K3" s="24" t="s">
        <v>61</v>
      </c>
      <c r="L3" s="26"/>
      <c r="M3" s="24">
        <v>0</v>
      </c>
    </row>
    <row r="4" spans="1:13">
      <c r="A4" s="27">
        <v>3</v>
      </c>
      <c r="B4" s="28"/>
      <c r="C4" s="27"/>
      <c r="D4" s="27"/>
      <c r="E4" s="28"/>
      <c r="F4" s="29"/>
      <c r="G4" s="28"/>
      <c r="H4" s="28"/>
      <c r="I4" s="28"/>
      <c r="J4" s="28"/>
      <c r="K4" s="28" t="s">
        <v>53</v>
      </c>
      <c r="L4" s="30"/>
      <c r="M4" s="28">
        <v>0</v>
      </c>
    </row>
    <row r="5" spans="1:13">
      <c r="A5" s="23">
        <v>4</v>
      </c>
      <c r="B5" s="24"/>
      <c r="C5" s="23"/>
      <c r="D5" s="23"/>
      <c r="E5" s="24"/>
      <c r="F5" s="25"/>
      <c r="G5" s="24"/>
      <c r="H5" s="24"/>
      <c r="I5" s="24"/>
      <c r="J5" s="24"/>
      <c r="K5" s="24" t="s">
        <v>53</v>
      </c>
      <c r="L5" s="24">
        <f>125000*1.8</f>
        <v>225000</v>
      </c>
      <c r="M5" s="24" t="s">
        <v>15</v>
      </c>
    </row>
    <row r="6" spans="1:13">
      <c r="A6" s="23">
        <v>5</v>
      </c>
      <c r="B6" s="24"/>
      <c r="C6" s="23"/>
      <c r="D6" s="23"/>
      <c r="E6" s="24"/>
      <c r="F6" s="25"/>
      <c r="G6" s="24"/>
      <c r="H6" s="24"/>
      <c r="I6" s="24"/>
      <c r="J6" s="24"/>
      <c r="K6" s="24" t="s">
        <v>53</v>
      </c>
      <c r="L6" s="24">
        <f>25000/1104</f>
        <v>22.644927536231883</v>
      </c>
      <c r="M6" s="24">
        <v>2</v>
      </c>
    </row>
    <row r="7" spans="1:13">
      <c r="A7" s="23">
        <v>6</v>
      </c>
      <c r="B7" s="31"/>
      <c r="C7" s="23"/>
      <c r="D7" s="32"/>
      <c r="E7" s="32"/>
      <c r="F7" s="32"/>
      <c r="G7" s="33"/>
      <c r="H7" s="33"/>
      <c r="I7" s="33"/>
      <c r="J7" s="34"/>
      <c r="K7" s="32" t="s">
        <v>53</v>
      </c>
      <c r="L7" s="24"/>
      <c r="M7" s="35">
        <v>2</v>
      </c>
    </row>
    <row r="8" spans="1:13">
      <c r="A8" s="23">
        <v>7</v>
      </c>
      <c r="B8" s="31"/>
      <c r="C8" s="23"/>
      <c r="D8" s="32"/>
      <c r="E8" s="32"/>
      <c r="F8" s="32"/>
      <c r="G8" s="33"/>
      <c r="H8" s="33"/>
      <c r="I8" s="33"/>
      <c r="J8" s="34"/>
      <c r="K8" s="32" t="s">
        <v>52</v>
      </c>
      <c r="L8" s="24"/>
      <c r="M8" s="35" t="s">
        <v>15</v>
      </c>
    </row>
    <row r="9" spans="1:13">
      <c r="A9" s="23">
        <v>8</v>
      </c>
      <c r="B9" s="31"/>
      <c r="C9" s="23"/>
      <c r="D9" s="32"/>
      <c r="E9" s="32"/>
      <c r="F9" s="32"/>
      <c r="G9" s="33"/>
      <c r="H9" s="33"/>
      <c r="I9" s="33"/>
      <c r="J9" s="34"/>
      <c r="K9" s="32" t="s">
        <v>52</v>
      </c>
      <c r="L9" s="31"/>
      <c r="M9" s="35" t="s">
        <v>15</v>
      </c>
    </row>
    <row r="10" spans="1:13">
      <c r="A10" s="23">
        <v>9</v>
      </c>
      <c r="B10" s="31"/>
      <c r="C10" s="23"/>
      <c r="D10" s="32"/>
      <c r="E10" s="32"/>
      <c r="F10" s="32"/>
      <c r="G10" s="33"/>
      <c r="H10" s="33"/>
      <c r="I10" s="33"/>
      <c r="J10" s="34"/>
      <c r="K10" s="32" t="s">
        <v>52</v>
      </c>
      <c r="L10" s="31"/>
      <c r="M10" s="35" t="s">
        <v>15</v>
      </c>
    </row>
    <row r="11" spans="1:13">
      <c r="A11" s="23">
        <v>10</v>
      </c>
      <c r="B11" s="31"/>
      <c r="C11" s="23"/>
      <c r="D11" s="32"/>
      <c r="E11" s="32"/>
      <c r="F11" s="32"/>
      <c r="G11" s="33"/>
      <c r="H11" s="33"/>
      <c r="I11" s="33"/>
      <c r="J11" s="34"/>
      <c r="K11" s="24" t="s">
        <v>52</v>
      </c>
      <c r="L11" s="31"/>
      <c r="M11" s="35" t="s">
        <v>15</v>
      </c>
    </row>
    <row r="12" spans="1:13">
      <c r="A12" s="23">
        <v>11</v>
      </c>
      <c r="B12" s="31"/>
      <c r="C12" s="23"/>
      <c r="D12" s="32"/>
      <c r="E12" s="32"/>
      <c r="F12" s="32"/>
      <c r="G12" s="33"/>
      <c r="H12" s="33"/>
      <c r="I12" s="33"/>
      <c r="J12" s="34"/>
      <c r="K12" s="24" t="s">
        <v>52</v>
      </c>
      <c r="L12" s="31"/>
      <c r="M12" s="35" t="s">
        <v>15</v>
      </c>
    </row>
    <row r="13" spans="1:13">
      <c r="A13" s="23">
        <v>12</v>
      </c>
      <c r="B13" s="31"/>
      <c r="C13" s="23"/>
      <c r="D13" s="32"/>
      <c r="E13" s="32"/>
      <c r="F13" s="32"/>
      <c r="G13" s="33"/>
      <c r="H13" s="33"/>
      <c r="I13" s="33"/>
      <c r="J13" s="34"/>
      <c r="K13" s="24" t="s">
        <v>52</v>
      </c>
      <c r="L13" s="31"/>
      <c r="M13" s="35" t="s">
        <v>15</v>
      </c>
    </row>
    <row r="14" spans="1:13">
      <c r="A14" s="36"/>
      <c r="B14" s="23"/>
      <c r="C14" s="23"/>
      <c r="D14" s="23"/>
      <c r="E14" s="23"/>
      <c r="F14" s="23"/>
      <c r="G14" s="23"/>
      <c r="H14" s="23"/>
      <c r="I14" s="23"/>
      <c r="J14" s="23"/>
      <c r="K14" s="37">
        <f>SUMIF(K2:K13,"Y",J2:J13)</f>
        <v>0</v>
      </c>
      <c r="L14" s="23"/>
      <c r="M14" s="3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16</v>
      </c>
      <c r="B1" s="71"/>
      <c r="C1" s="2"/>
    </row>
    <row r="2" spans="1:6" ht="14.25" customHeight="1">
      <c r="A2" s="71" t="s">
        <v>17</v>
      </c>
      <c r="B2" s="71"/>
      <c r="C2" s="2"/>
    </row>
    <row r="5" spans="1:6" ht="30">
      <c r="A5" s="3" t="s">
        <v>3</v>
      </c>
      <c r="B5" s="4" t="s">
        <v>18</v>
      </c>
      <c r="C5" s="4" t="s">
        <v>19</v>
      </c>
      <c r="D5" s="5" t="s">
        <v>20</v>
      </c>
      <c r="E5" s="1" t="s">
        <v>21</v>
      </c>
      <c r="F5" s="1" t="s">
        <v>22</v>
      </c>
    </row>
    <row r="6" spans="1:6" ht="42.75">
      <c r="A6" s="6">
        <v>1</v>
      </c>
      <c r="B6" s="7" t="s">
        <v>23</v>
      </c>
      <c r="C6" s="8" t="s">
        <v>24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25</v>
      </c>
      <c r="C7" s="8" t="s">
        <v>26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27</v>
      </c>
      <c r="C8" s="8" t="s">
        <v>28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29</v>
      </c>
      <c r="C9" s="12" t="s">
        <v>30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31</v>
      </c>
      <c r="C10" s="8" t="s">
        <v>32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33</v>
      </c>
      <c r="C11" s="14" t="s">
        <v>34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35</v>
      </c>
      <c r="C12" s="15" t="s">
        <v>36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2019-07-19T11:00:13Z</dcterms:modified>
</cp:coreProperties>
</file>