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6915"/>
  </bookViews>
  <sheets>
    <sheet name="GTP" sheetId="1" r:id="rId1"/>
  </sheets>
  <calcPr calcId="124519"/>
</workbook>
</file>

<file path=xl/calcChain.xml><?xml version="1.0" encoding="utf-8"?>
<calcChain xmlns="http://schemas.openxmlformats.org/spreadsheetml/2006/main">
  <c r="E16" i="1"/>
  <c r="H20"/>
  <c r="G20"/>
  <c r="F20"/>
  <c r="H12"/>
  <c r="H13" s="1"/>
  <c r="H15" s="1"/>
  <c r="H17" s="1"/>
  <c r="H21" s="1"/>
  <c r="G12"/>
  <c r="G13" s="1"/>
  <c r="G15" s="1"/>
  <c r="G17" s="1"/>
  <c r="G21" s="1"/>
  <c r="F12"/>
  <c r="F13" s="1"/>
  <c r="F15" s="1"/>
  <c r="F17" s="1"/>
  <c r="F21" s="1"/>
  <c r="E12"/>
  <c r="E13" s="1"/>
  <c r="E15" s="1"/>
  <c r="E17" l="1"/>
  <c r="E21" s="1"/>
</calcChain>
</file>

<file path=xl/sharedStrings.xml><?xml version="1.0" encoding="utf-8"?>
<sst xmlns="http://schemas.openxmlformats.org/spreadsheetml/2006/main" count="19" uniqueCount="19">
  <si>
    <t>Particulars</t>
  </si>
  <si>
    <t>Applicant 2</t>
  </si>
  <si>
    <t>Applicant 3</t>
  </si>
  <si>
    <t>Applicant 4</t>
  </si>
  <si>
    <t>Client ID</t>
  </si>
  <si>
    <t>Loan Amount</t>
  </si>
  <si>
    <t>Turnover-Current Year</t>
  </si>
  <si>
    <t>Gross Profit-Current Year</t>
  </si>
  <si>
    <t>Total Monthly Income</t>
  </si>
  <si>
    <t>Gross Eligible Income</t>
  </si>
  <si>
    <t>Foir</t>
  </si>
  <si>
    <t>Foir (50%)</t>
  </si>
  <si>
    <t>Less – Deductions</t>
  </si>
  <si>
    <t>Net Income Available For Current Loan</t>
  </si>
  <si>
    <t>Rate Of Interest</t>
  </si>
  <si>
    <t>Tenor Applicable</t>
  </si>
  <si>
    <t>Emi Per Lakh</t>
  </si>
  <si>
    <t>Max. Eligible Loan On Foir Basis ( In Rs. )</t>
  </si>
  <si>
    <t>Kay Hi Tech Engineers Private Limited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</si>
</sst>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indexed="10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26"/>
      </patternFill>
    </fill>
    <fill>
      <patternFill patternType="solid">
        <fgColor indexed="22"/>
        <bgColor indexed="3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vertical="center" wrapText="1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</xf>
    <xf numFmtId="2" fontId="2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" xfId="0" applyNumberFormat="1" applyFont="1" applyFill="1" applyBorder="1" applyAlignment="1" applyProtection="1">
      <alignment vertical="center" wrapText="1"/>
    </xf>
    <xf numFmtId="2" fontId="3" fillId="0" borderId="1" xfId="0" applyNumberFormat="1" applyFont="1" applyFill="1" applyBorder="1" applyAlignment="1" applyProtection="1">
      <alignment horizontal="right" vertical="center" wrapText="1"/>
      <protection hidden="1"/>
    </xf>
    <xf numFmtId="0" fontId="4" fillId="0" borderId="1" xfId="0" applyNumberFormat="1" applyFont="1" applyFill="1" applyBorder="1" applyAlignment="1" applyProtection="1">
      <alignment vertical="center" wrapText="1"/>
    </xf>
    <xf numFmtId="2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1" xfId="0" applyFont="1" applyBorder="1" applyAlignment="1" applyProtection="1">
      <alignment vertical="center" wrapText="1"/>
    </xf>
    <xf numFmtId="0" fontId="5" fillId="2" borderId="1" xfId="0" applyNumberFormat="1" applyFont="1" applyFill="1" applyBorder="1" applyAlignment="1" applyProtection="1">
      <alignment vertical="center" wrapText="1"/>
    </xf>
    <xf numFmtId="2" fontId="5" fillId="2" borderId="1" xfId="0" applyNumberFormat="1" applyFont="1" applyFill="1" applyBorder="1" applyAlignment="1" applyProtection="1">
      <alignment horizontal="right" vertical="center" wrapTex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7:H21"/>
  <sheetViews>
    <sheetView tabSelected="1" topLeftCell="A4" workbookViewId="0">
      <selection activeCell="K11" sqref="K11"/>
    </sheetView>
  </sheetViews>
  <sheetFormatPr defaultRowHeight="15"/>
  <cols>
    <col min="4" max="5" width="22.28515625" customWidth="1"/>
    <col min="6" max="8" width="10.85546875" bestFit="1" customWidth="1"/>
  </cols>
  <sheetData>
    <row r="7" spans="4:8" ht="25.5">
      <c r="D7" s="1" t="s">
        <v>0</v>
      </c>
      <c r="E7" s="2" t="s">
        <v>18</v>
      </c>
      <c r="F7" s="2" t="s">
        <v>1</v>
      </c>
      <c r="G7" s="2" t="s">
        <v>2</v>
      </c>
      <c r="H7" s="2" t="s">
        <v>3</v>
      </c>
    </row>
    <row r="8" spans="4:8">
      <c r="D8" s="3" t="s">
        <v>4</v>
      </c>
      <c r="E8" s="4">
        <v>1</v>
      </c>
      <c r="F8" s="4">
        <v>2</v>
      </c>
      <c r="G8" s="4">
        <v>3</v>
      </c>
      <c r="H8" s="4">
        <v>4</v>
      </c>
    </row>
    <row r="9" spans="4:8">
      <c r="D9" s="5" t="s">
        <v>5</v>
      </c>
      <c r="E9" s="6">
        <v>40000000</v>
      </c>
      <c r="F9" s="6">
        <v>0</v>
      </c>
      <c r="G9" s="6">
        <v>0</v>
      </c>
      <c r="H9" s="6">
        <v>0</v>
      </c>
    </row>
    <row r="10" spans="4:8">
      <c r="D10" s="5" t="s">
        <v>6</v>
      </c>
      <c r="E10" s="6">
        <v>197437059.84999999</v>
      </c>
      <c r="F10" s="6">
        <v>0</v>
      </c>
      <c r="G10" s="6">
        <v>0</v>
      </c>
      <c r="H10" s="6">
        <v>0</v>
      </c>
    </row>
    <row r="11" spans="4:8">
      <c r="D11" s="5" t="s">
        <v>7</v>
      </c>
      <c r="E11" s="6">
        <v>20302840.66</v>
      </c>
      <c r="F11" s="6">
        <v>0</v>
      </c>
      <c r="G11" s="6">
        <v>0</v>
      </c>
      <c r="H11" s="6">
        <v>0</v>
      </c>
    </row>
    <row r="12" spans="4:8">
      <c r="D12" s="7" t="s">
        <v>8</v>
      </c>
      <c r="E12" s="8">
        <f>MAX(E11,IF(E9&gt;7500000,E10*10.25%,E10*10.25%))/12</f>
        <v>1691903.3883333334</v>
      </c>
      <c r="F12" s="8">
        <f>MIN(F11,IF(F9&gt;7500000,F10*7%,F10*10%))/12</f>
        <v>0</v>
      </c>
      <c r="G12" s="8">
        <f>MIN(G11,IF(G9&gt;7500000,G10*7%,G10*10%))/12</f>
        <v>0</v>
      </c>
      <c r="H12" s="8">
        <f>MIN(H11,IF(H9&gt;7500000,H10*7%,H10*10%))/12</f>
        <v>0</v>
      </c>
    </row>
    <row r="13" spans="4:8">
      <c r="D13" s="7" t="s">
        <v>9</v>
      </c>
      <c r="E13" s="8">
        <f>E12</f>
        <v>1691903.3883333334</v>
      </c>
      <c r="F13" s="8">
        <f>F12</f>
        <v>0</v>
      </c>
      <c r="G13" s="8">
        <f>G12</f>
        <v>0</v>
      </c>
      <c r="H13" s="8">
        <f>H12</f>
        <v>0</v>
      </c>
    </row>
    <row r="14" spans="4:8">
      <c r="D14" s="5" t="s">
        <v>10</v>
      </c>
      <c r="E14" s="6">
        <v>60</v>
      </c>
      <c r="F14" s="6">
        <v>60</v>
      </c>
      <c r="G14" s="6">
        <v>0</v>
      </c>
      <c r="H14" s="6">
        <v>0</v>
      </c>
    </row>
    <row r="15" spans="4:8">
      <c r="D15" s="7" t="s">
        <v>11</v>
      </c>
      <c r="E15" s="8">
        <f>E13*E14%</f>
        <v>1015142.0330000001</v>
      </c>
      <c r="F15" s="8">
        <f>F13*F14%</f>
        <v>0</v>
      </c>
      <c r="G15" s="8">
        <f>G13*G14%</f>
        <v>0</v>
      </c>
      <c r="H15" s="8">
        <f>H13*H14%</f>
        <v>0</v>
      </c>
    </row>
    <row r="16" spans="4:8">
      <c r="D16" s="9" t="s">
        <v>12</v>
      </c>
      <c r="E16" s="10">
        <f>98500+20000</f>
        <v>118500</v>
      </c>
      <c r="F16" s="10">
        <v>0</v>
      </c>
      <c r="G16" s="10">
        <v>0</v>
      </c>
      <c r="H16" s="10">
        <v>0</v>
      </c>
    </row>
    <row r="17" spans="4:8" ht="25.5">
      <c r="D17" s="7" t="s">
        <v>13</v>
      </c>
      <c r="E17" s="8">
        <f>E15-E16</f>
        <v>896642.03300000005</v>
      </c>
      <c r="F17" s="8">
        <f>F15-F16</f>
        <v>0</v>
      </c>
      <c r="G17" s="8">
        <f>G15-G16</f>
        <v>0</v>
      </c>
      <c r="H17" s="8">
        <f>H15-H16</f>
        <v>0</v>
      </c>
    </row>
    <row r="18" spans="4:8">
      <c r="D18" s="11" t="s">
        <v>14</v>
      </c>
      <c r="E18" s="6">
        <v>10</v>
      </c>
      <c r="F18" s="6">
        <v>0.11</v>
      </c>
      <c r="G18" s="6">
        <v>0.11</v>
      </c>
      <c r="H18" s="6">
        <v>0.11</v>
      </c>
    </row>
    <row r="19" spans="4:8">
      <c r="D19" s="11" t="s">
        <v>15</v>
      </c>
      <c r="E19" s="6">
        <v>180</v>
      </c>
      <c r="F19" s="6">
        <v>180</v>
      </c>
      <c r="G19" s="6">
        <v>240</v>
      </c>
      <c r="H19" s="6">
        <v>240</v>
      </c>
    </row>
    <row r="20" spans="4:8">
      <c r="D20" s="7" t="s">
        <v>16</v>
      </c>
      <c r="E20" s="8">
        <v>1074.6099999999999</v>
      </c>
      <c r="F20" s="8">
        <f>(PMT(F18/12,F19,-100000))</f>
        <v>1136.5969345560843</v>
      </c>
      <c r="G20" s="8">
        <f>(PMT(G18/12,G19,-100000))</f>
        <v>1032.188392376054</v>
      </c>
      <c r="H20" s="8">
        <f>(PMT(H18/12,H19,-100000))</f>
        <v>1032.188392376054</v>
      </c>
    </row>
    <row r="21" spans="4:8" ht="25.5">
      <c r="D21" s="12" t="s">
        <v>17</v>
      </c>
      <c r="E21" s="13">
        <f>(E17/E20)*100000</f>
        <v>83438832.041391775</v>
      </c>
      <c r="F21" s="13">
        <f>(F17/F20)*100000</f>
        <v>0</v>
      </c>
      <c r="G21" s="13">
        <f>(G17/G20)*100000</f>
        <v>0</v>
      </c>
      <c r="H21" s="13">
        <f>(H17/H20)*100000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2019-11-06T09:06:05Z</dcterms:created>
  <dcterms:modified xsi:type="dcterms:W3CDTF">2019-11-13T10:08:18Z</dcterms:modified>
</cp:coreProperties>
</file>