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/>
  <c r="D18"/>
  <c r="F18" s="1"/>
  <c r="D17"/>
  <c r="F17" s="1"/>
  <c r="D16"/>
  <c r="F16" s="1"/>
  <c r="D10"/>
  <c r="F10" s="1"/>
  <c r="D13"/>
  <c r="F13" s="1"/>
  <c r="D6" l="1"/>
  <c r="F6" s="1"/>
  <c r="K6" i="2" l="1"/>
  <c r="D5" i="1" l="1"/>
  <c r="F5" s="1"/>
  <c r="D7"/>
  <c r="F7" s="1"/>
  <c r="D3"/>
  <c r="D4"/>
  <c r="D8"/>
  <c r="D12" l="1"/>
  <c r="F12" s="1"/>
  <c r="D14"/>
  <c r="F14" s="1"/>
  <c r="D11"/>
  <c r="F11" s="1"/>
  <c r="F3" l="1"/>
  <c r="F4"/>
  <c r="F8"/>
  <c r="E13" i="5"/>
  <c r="F12"/>
  <c r="F11"/>
  <c r="F10"/>
  <c r="F9"/>
  <c r="F8"/>
  <c r="F7"/>
  <c r="F6"/>
  <c r="F13"/>
  <c r="F21" i="1"/>
  <c r="F26"/>
  <c r="F20" l="1"/>
  <c r="F23" s="1"/>
  <c r="F27" s="1"/>
</calcChain>
</file>

<file path=xl/sharedStrings.xml><?xml version="1.0" encoding="utf-8"?>
<sst xmlns="http://schemas.openxmlformats.org/spreadsheetml/2006/main" count="97" uniqueCount="75">
  <si>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</si>
  <si>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</si>
  <si>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</si>
  <si>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</si>
  <si>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</si>
  <si>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</si>
  <si>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</si>
  <si>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</si>
  <si>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</si>
  <si>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</si>
  <si>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</si>
  <si>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</si>
  <si>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</si>
  <si>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</si>
  <si>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</si>
  <si>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</si>
  <si>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</si>
  <si>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</si>
  <si>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</si>
  <si>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</si>
  <si>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</si>
  <si>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</si>
  <si>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</si>
  <si>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</si>
  <si>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</si>
  <si>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</si>
  <si>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</si>
  <si>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</si>
  <si>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</si>
  <si>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</si>
  <si>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</si>
  <si>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</si>
  <si>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</si>
  <si>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</si>
  <si>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</si>
  <si>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</si>
  <si>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</si>
  <si>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</si>
  <si>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</si>
  <si>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</si>
  <si>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</si>
  <si>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</si>
  <si>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</si>
  <si>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</si>
  <si>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</si>
  <si>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</si>
  <si>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</si>
  <si>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</si>
  <si>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</si>
  <si>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</si>
  <si>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</si>
  <si>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</si>
  <si>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</si>
  <si>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</si>
  <si>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</si>
  <si>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Income From Salary</t>
  </si>
  <si>
    <t>Mohan Cold Drinks</t>
  </si>
  <si>
    <t>Mohan Cold Drinks (Prop. Iqbal Singh)</t>
  </si>
  <si>
    <t>Interest On Indiabulls Loan</t>
  </si>
  <si>
    <t>Interest On Term Loans</t>
  </si>
  <si>
    <t xml:space="preserve">Raminder Kaur </t>
  </si>
  <si>
    <t xml:space="preserve">Income From House Property </t>
  </si>
  <si>
    <t>Business Income u/s 44 AD</t>
  </si>
  <si>
    <t>Gian Kaur</t>
  </si>
  <si>
    <t>HLAPJAL00366890</t>
  </si>
  <si>
    <t>Mohan Kold Drinks</t>
  </si>
  <si>
    <t>Indiabulls</t>
  </si>
  <si>
    <t>Lap</t>
  </si>
  <si>
    <t>n</t>
  </si>
  <si>
    <t>HLAPJAL00266542</t>
  </si>
  <si>
    <t>Raminder Kaur</t>
  </si>
  <si>
    <t>HDFC Ltd</t>
  </si>
  <si>
    <t>HL</t>
  </si>
  <si>
    <t>Iqbal Singh</t>
  </si>
  <si>
    <t>Topup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</si>
</sst>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7"/>
  <sheetViews>
    <sheetView zoomScale="107" zoomScaleNormal="107" workbookViewId="0">
      <selection activeCell="F22" sqref="F22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56</v>
      </c>
      <c r="B1" s="54" t="s">
        <v>0</v>
      </c>
      <c r="C1" s="54"/>
      <c r="D1" s="25" t="s">
        <v>1</v>
      </c>
      <c r="E1" s="25"/>
      <c r="F1" s="25" t="s">
        <v>2</v>
      </c>
    </row>
    <row r="2" spans="1:6">
      <c r="A2" s="26" t="s">
        <v>57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1083334.93</v>
      </c>
      <c r="C3" s="31">
        <v>138555.91</v>
      </c>
      <c r="D3" s="32">
        <f>AVERAGE(B3:C3)</f>
        <v>610945.41999999993</v>
      </c>
      <c r="E3" s="33">
        <v>1</v>
      </c>
      <c r="F3" s="32">
        <f t="shared" ref="F3:F8" si="0">E3*D3</f>
        <v>610945.41999999993</v>
      </c>
    </row>
    <row r="4" spans="1:6">
      <c r="A4" s="29" t="s">
        <v>53</v>
      </c>
      <c r="B4" s="30">
        <v>2001510.69</v>
      </c>
      <c r="C4" s="31">
        <v>299486</v>
      </c>
      <c r="D4" s="32">
        <f t="shared" ref="D4:D8" si="1">AVERAGE(B4:C4)</f>
        <v>1150498.345</v>
      </c>
      <c r="E4" s="33">
        <v>1</v>
      </c>
      <c r="F4" s="32">
        <f t="shared" si="0"/>
        <v>1150498.345</v>
      </c>
    </row>
    <row r="5" spans="1:6" ht="15" customHeight="1">
      <c r="A5" s="29" t="s">
        <v>58</v>
      </c>
      <c r="B5" s="30">
        <v>486755.35</v>
      </c>
      <c r="C5" s="31">
        <v>218278.67</v>
      </c>
      <c r="D5" s="32">
        <f t="shared" si="1"/>
        <v>352517.01</v>
      </c>
      <c r="E5" s="33">
        <v>1</v>
      </c>
      <c r="F5" s="32">
        <f t="shared" ref="F5" si="2">E5*D5</f>
        <v>352517.01</v>
      </c>
    </row>
    <row r="6" spans="1:6" ht="15" customHeight="1">
      <c r="A6" s="29" t="s">
        <v>59</v>
      </c>
      <c r="B6" s="30">
        <v>1533864</v>
      </c>
      <c r="C6" s="31">
        <v>0</v>
      </c>
      <c r="D6" s="32">
        <f t="shared" ref="D6" si="3">AVERAGE(B6:C6)</f>
        <v>766932</v>
      </c>
      <c r="E6" s="33">
        <v>0</v>
      </c>
      <c r="F6" s="32">
        <f t="shared" ref="F6" si="4">E6*D6</f>
        <v>0</v>
      </c>
    </row>
    <row r="7" spans="1:6" ht="15" customHeight="1">
      <c r="A7" s="29" t="s">
        <v>54</v>
      </c>
      <c r="B7" s="30">
        <v>2541</v>
      </c>
      <c r="C7" s="31">
        <v>27348</v>
      </c>
      <c r="D7" s="32">
        <f t="shared" ref="D7" si="5">AVERAGE(B7:C7)</f>
        <v>14944.5</v>
      </c>
      <c r="E7" s="33">
        <v>1</v>
      </c>
      <c r="F7" s="32">
        <f t="shared" ref="F7" si="6">E7*D7</f>
        <v>14944.5</v>
      </c>
    </row>
    <row r="8" spans="1:6">
      <c r="A8" s="29" t="s">
        <v>7</v>
      </c>
      <c r="B8" s="30">
        <v>-89634</v>
      </c>
      <c r="C8" s="30">
        <v>-91894</v>
      </c>
      <c r="D8" s="32">
        <f t="shared" si="1"/>
        <v>-90764</v>
      </c>
      <c r="E8" s="33">
        <v>1</v>
      </c>
      <c r="F8" s="32">
        <f t="shared" si="0"/>
        <v>-90764</v>
      </c>
    </row>
    <row r="9" spans="1:6" ht="12.75" customHeight="1">
      <c r="A9" s="26" t="s">
        <v>60</v>
      </c>
      <c r="B9" s="27" t="s">
        <v>51</v>
      </c>
      <c r="C9" s="27" t="s">
        <v>3</v>
      </c>
      <c r="D9" s="27" t="s">
        <v>4</v>
      </c>
      <c r="E9" s="28" t="s">
        <v>5</v>
      </c>
      <c r="F9" s="27" t="s">
        <v>6</v>
      </c>
    </row>
    <row r="10" spans="1:6">
      <c r="A10" s="29" t="s">
        <v>55</v>
      </c>
      <c r="B10" s="30">
        <v>0</v>
      </c>
      <c r="C10" s="31">
        <v>116100</v>
      </c>
      <c r="D10" s="32">
        <f>AVERAGE(B10:C10)</f>
        <v>58050</v>
      </c>
      <c r="E10" s="33">
        <v>1</v>
      </c>
      <c r="F10" s="32">
        <f t="shared" ref="F10" si="7">E10*D10</f>
        <v>58050</v>
      </c>
    </row>
    <row r="11" spans="1:6">
      <c r="A11" s="29" t="s">
        <v>61</v>
      </c>
      <c r="B11" s="30">
        <v>50849</v>
      </c>
      <c r="C11" s="31">
        <v>47859</v>
      </c>
      <c r="D11" s="32">
        <f>AVERAGE(B11:C11)</f>
        <v>49354</v>
      </c>
      <c r="E11" s="33">
        <v>0.5</v>
      </c>
      <c r="F11" s="32">
        <f t="shared" ref="F11:F14" si="8">E11*D11</f>
        <v>24677</v>
      </c>
    </row>
    <row r="12" spans="1:6">
      <c r="A12" s="29" t="s">
        <v>62</v>
      </c>
      <c r="B12" s="30">
        <v>486000</v>
      </c>
      <c r="C12" s="31">
        <v>324000</v>
      </c>
      <c r="D12" s="32">
        <f t="shared" ref="D12" si="9">AVERAGE(B12:C12)</f>
        <v>405000</v>
      </c>
      <c r="E12" s="33">
        <v>1</v>
      </c>
      <c r="F12" s="32">
        <f t="shared" ref="F12" si="10">E12*D12</f>
        <v>405000</v>
      </c>
    </row>
    <row r="13" spans="1:6">
      <c r="A13" s="29" t="s">
        <v>54</v>
      </c>
      <c r="B13" s="30">
        <v>846</v>
      </c>
      <c r="C13" s="31">
        <v>55566</v>
      </c>
      <c r="D13" s="32">
        <f t="shared" ref="D13" si="11">AVERAGE(B13:C13)</f>
        <v>28206</v>
      </c>
      <c r="E13" s="33">
        <v>0.5</v>
      </c>
      <c r="F13" s="32">
        <f t="shared" ref="F13" si="12">E13*D13</f>
        <v>14103</v>
      </c>
    </row>
    <row r="14" spans="1:6" ht="12.75" customHeight="1">
      <c r="A14" s="29" t="s">
        <v>7</v>
      </c>
      <c r="B14" s="30">
        <v>-7202</v>
      </c>
      <c r="C14" s="30">
        <v>-6877</v>
      </c>
      <c r="D14" s="32">
        <f t="shared" ref="D14" si="13">AVERAGE(B14:C14)</f>
        <v>-7039.5</v>
      </c>
      <c r="E14" s="33">
        <v>1</v>
      </c>
      <c r="F14" s="32">
        <f t="shared" si="8"/>
        <v>-7039.5</v>
      </c>
    </row>
    <row r="15" spans="1:6" ht="12.75" customHeight="1">
      <c r="A15" s="26" t="s">
        <v>63</v>
      </c>
      <c r="B15" s="27" t="s">
        <v>51</v>
      </c>
      <c r="C15" s="27" t="s">
        <v>3</v>
      </c>
      <c r="D15" s="27" t="s">
        <v>4</v>
      </c>
      <c r="E15" s="28" t="s">
        <v>5</v>
      </c>
      <c r="F15" s="27" t="s">
        <v>6</v>
      </c>
    </row>
    <row r="16" spans="1:6">
      <c r="A16" s="29" t="s">
        <v>61</v>
      </c>
      <c r="B16" s="30">
        <v>436800</v>
      </c>
      <c r="C16" s="31">
        <v>0</v>
      </c>
      <c r="D16" s="32">
        <f>AVERAGE(B16:C16)</f>
        <v>218400</v>
      </c>
      <c r="E16" s="33">
        <v>0.5</v>
      </c>
      <c r="F16" s="32">
        <f t="shared" ref="F16:F18" si="14">E16*D16</f>
        <v>109200</v>
      </c>
    </row>
    <row r="17" spans="1:6">
      <c r="A17" s="29" t="s">
        <v>54</v>
      </c>
      <c r="B17" s="30">
        <v>9146</v>
      </c>
      <c r="C17" s="31">
        <v>0</v>
      </c>
      <c r="D17" s="32">
        <f t="shared" ref="D17:D18" si="15">AVERAGE(B17:C17)</f>
        <v>4573</v>
      </c>
      <c r="E17" s="33">
        <v>0.5</v>
      </c>
      <c r="F17" s="32">
        <f t="shared" si="14"/>
        <v>2286.5</v>
      </c>
    </row>
    <row r="18" spans="1:6" ht="12.75" customHeight="1">
      <c r="A18" s="29" t="s">
        <v>7</v>
      </c>
      <c r="B18" s="30">
        <v>-7114</v>
      </c>
      <c r="C18" s="30">
        <v>0</v>
      </c>
      <c r="D18" s="32">
        <f t="shared" si="15"/>
        <v>-3557</v>
      </c>
      <c r="E18" s="33">
        <v>1</v>
      </c>
      <c r="F18" s="32">
        <f t="shared" si="14"/>
        <v>-3557</v>
      </c>
    </row>
    <row r="19" spans="1:6" ht="15.4" customHeight="1">
      <c r="A19" s="34" t="s">
        <v>8</v>
      </c>
      <c r="B19" s="55"/>
      <c r="C19" s="56"/>
      <c r="D19" s="56"/>
      <c r="E19" s="57"/>
      <c r="F19" s="35">
        <f>+SUM(F3:F18)</f>
        <v>2640861.2749999999</v>
      </c>
    </row>
    <row r="20" spans="1:6" ht="16.350000000000001" customHeight="1">
      <c r="A20" s="36" t="s">
        <v>9</v>
      </c>
      <c r="B20" s="58"/>
      <c r="C20" s="59"/>
      <c r="D20" s="59"/>
      <c r="E20" s="60"/>
      <c r="F20" s="35">
        <f>F19/12</f>
        <v>220071.77291666667</v>
      </c>
    </row>
    <row r="21" spans="1:6">
      <c r="A21" s="36" t="s">
        <v>10</v>
      </c>
      <c r="B21" s="58"/>
      <c r="C21" s="59"/>
      <c r="D21" s="59"/>
      <c r="E21" s="60"/>
      <c r="F21" s="32">
        <f>RTR!K6</f>
        <v>63932</v>
      </c>
    </row>
    <row r="22" spans="1:6" ht="16.350000000000001" customHeight="1">
      <c r="A22" s="37" t="s">
        <v>11</v>
      </c>
      <c r="B22" s="61"/>
      <c r="C22" s="62"/>
      <c r="D22" s="62"/>
      <c r="E22" s="63"/>
      <c r="F22" s="38">
        <v>1</v>
      </c>
    </row>
    <row r="23" spans="1:6" ht="16.350000000000001" customHeight="1">
      <c r="A23" s="36" t="s">
        <v>12</v>
      </c>
      <c r="B23" s="53"/>
      <c r="C23" s="53"/>
      <c r="D23" s="53"/>
      <c r="E23" s="53"/>
      <c r="F23" s="39">
        <f>(F20*F22)-F21</f>
        <v>156139.77291666667</v>
      </c>
    </row>
    <row r="24" spans="1:6" ht="16.350000000000001" customHeight="1">
      <c r="A24" s="36" t="s">
        <v>13</v>
      </c>
      <c r="B24" s="53"/>
      <c r="C24" s="53"/>
      <c r="D24" s="53"/>
      <c r="E24" s="53"/>
      <c r="F24" s="40">
        <v>180</v>
      </c>
    </row>
    <row r="25" spans="1:6" ht="14.25" customHeight="1">
      <c r="A25" s="36" t="s">
        <v>14</v>
      </c>
      <c r="B25" s="53"/>
      <c r="C25" s="53"/>
      <c r="D25" s="53"/>
      <c r="E25" s="53"/>
      <c r="F25" s="38">
        <v>0.1</v>
      </c>
    </row>
    <row r="26" spans="1:6">
      <c r="A26" s="36" t="s">
        <v>15</v>
      </c>
      <c r="B26" s="53"/>
      <c r="C26" s="53"/>
      <c r="D26" s="53"/>
      <c r="E26" s="53"/>
      <c r="F26" s="41">
        <f>PMT(F25/12,F24,-100000)</f>
        <v>1074.6051177081183</v>
      </c>
    </row>
    <row r="27" spans="1:6">
      <c r="A27" s="36" t="s">
        <v>16</v>
      </c>
      <c r="B27" s="53"/>
      <c r="C27" s="53"/>
      <c r="D27" s="53"/>
      <c r="E27" s="53"/>
      <c r="F27" s="42">
        <f>F23/F26</f>
        <v>145.29967366028959</v>
      </c>
    </row>
  </sheetData>
  <sheetProtection selectLockedCells="1" selectUnlockedCells="1"/>
  <mergeCells count="10"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6"/>
  <sheetViews>
    <sheetView tabSelected="1" zoomScale="89" zoomScaleNormal="89" workbookViewId="0">
      <selection activeCell="G11" sqref="G11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.85546875" style="43" customWidth="1"/>
    <col min="4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7" width="22.140625" style="43"/>
    <col min="248" max="16384" width="22.140625" style="44"/>
  </cols>
  <sheetData>
    <row r="1" spans="1:11" ht="27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51" t="s">
        <v>26</v>
      </c>
      <c r="K1" s="51" t="s">
        <v>27</v>
      </c>
    </row>
    <row r="2" spans="1:11" ht="15.75" customHeight="1">
      <c r="A2" s="45">
        <v>1</v>
      </c>
      <c r="B2" s="46" t="s">
        <v>64</v>
      </c>
      <c r="C2" s="45" t="s">
        <v>65</v>
      </c>
      <c r="D2" s="45" t="s">
        <v>66</v>
      </c>
      <c r="E2" s="46" t="s">
        <v>67</v>
      </c>
      <c r="F2" s="46">
        <v>5000000</v>
      </c>
      <c r="G2" s="47">
        <v>494</v>
      </c>
      <c r="H2" s="47"/>
      <c r="I2" s="47"/>
      <c r="J2" s="47">
        <v>54568</v>
      </c>
      <c r="K2" s="48" t="s">
        <v>68</v>
      </c>
    </row>
    <row r="3" spans="1:11">
      <c r="A3" s="45">
        <v>2</v>
      </c>
      <c r="B3" s="46" t="s">
        <v>69</v>
      </c>
      <c r="C3" s="45" t="s">
        <v>65</v>
      </c>
      <c r="D3" s="45" t="s">
        <v>66</v>
      </c>
      <c r="E3" s="46" t="s">
        <v>67</v>
      </c>
      <c r="F3" s="46">
        <v>10500000</v>
      </c>
      <c r="G3" s="47">
        <v>180</v>
      </c>
      <c r="H3" s="47"/>
      <c r="I3" s="47"/>
      <c r="J3" s="47">
        <v>119343</v>
      </c>
      <c r="K3" s="48" t="s">
        <v>68</v>
      </c>
    </row>
    <row r="4" spans="1:11">
      <c r="A4" s="45">
        <v>3</v>
      </c>
      <c r="B4" s="46">
        <v>613064304</v>
      </c>
      <c r="C4" s="45" t="s">
        <v>70</v>
      </c>
      <c r="D4" s="45" t="s">
        <v>71</v>
      </c>
      <c r="E4" s="46" t="s">
        <v>72</v>
      </c>
      <c r="F4" s="46">
        <v>3000000</v>
      </c>
      <c r="G4" s="47"/>
      <c r="H4" s="47"/>
      <c r="I4" s="47"/>
      <c r="J4" s="47">
        <v>32514</v>
      </c>
      <c r="K4" s="48" t="s">
        <v>28</v>
      </c>
    </row>
    <row r="5" spans="1:11">
      <c r="A5" s="45">
        <v>4</v>
      </c>
      <c r="B5" s="46">
        <v>617755822</v>
      </c>
      <c r="C5" s="45" t="s">
        <v>73</v>
      </c>
      <c r="D5" s="45" t="s">
        <v>71</v>
      </c>
      <c r="E5" s="46" t="s">
        <v>74</v>
      </c>
      <c r="F5" s="46">
        <v>3000000</v>
      </c>
      <c r="G5" s="47"/>
      <c r="H5" s="47"/>
      <c r="I5" s="47"/>
      <c r="J5" s="47">
        <v>31418</v>
      </c>
      <c r="K5" s="48" t="s">
        <v>28</v>
      </c>
    </row>
    <row r="6" spans="1:11">
      <c r="A6" s="49"/>
      <c r="B6" s="45"/>
      <c r="C6" s="45"/>
      <c r="D6" s="45"/>
      <c r="E6" s="46"/>
      <c r="F6" s="45"/>
      <c r="G6" s="45"/>
      <c r="H6" s="45"/>
      <c r="I6" s="45"/>
      <c r="J6" s="45"/>
      <c r="K6" s="50">
        <f>SUMIF(K2:K5,"Y",J2:J5)</f>
        <v>63932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2020-03-03T07:22:55Z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