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9855" windowHeight="414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F9" i="1" s="1"/>
  <c r="D8" i="1"/>
  <c r="F8" i="1" s="1"/>
  <c r="D7" i="1"/>
  <c r="F7" i="1" s="1"/>
  <c r="K6" i="2"/>
  <c r="F12" i="1" s="1"/>
  <c r="D4" i="1"/>
  <c r="F4" i="1" s="1"/>
  <c r="D3" i="1"/>
  <c r="F3" i="1" s="1"/>
  <c r="D5" i="1"/>
  <c r="F5" i="1" s="1"/>
  <c r="E13" i="5"/>
  <c r="F12" i="5"/>
  <c r="F11" i="5"/>
  <c r="F10" i="5"/>
  <c r="F9" i="5"/>
  <c r="F8" i="5"/>
  <c r="F7" i="5"/>
  <c r="F6" i="5"/>
  <c r="F13" i="5" s="1"/>
  <c r="F17" i="1"/>
  <c r="F10" i="1" l="1"/>
  <c r="F11" i="1" s="1"/>
  <c r="F14" i="1" s="1"/>
  <c r="F18" i="1" s="1"/>
</calcChain>
</file>

<file path=xl/sharedStrings.xml><?xml version="1.0" encoding="utf-8"?>
<sst xmlns="http://schemas.openxmlformats.org/spreadsheetml/2006/main" count="67" uniqueCount="57">
  <si>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</si>
  <si>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</si>
  <si>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</si>
  <si>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</si>
  <si>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</si>
  <si>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</si>
  <si>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</si>
  <si>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</si>
  <si>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</si>
  <si>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</si>
  <si>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</si>
  <si>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</si>
  <si>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</si>
  <si>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</si>
  <si>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</si>
  <si>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</si>
  <si>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</si>
  <si>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</si>
  <si>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</si>
  <si>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</si>
  <si>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</si>
  <si>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</si>
  <si>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</si>
  <si>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</si>
  <si>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</si>
  <si>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</si>
  <si>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</si>
  <si>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</si>
  <si>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</si>
  <si>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</si>
  <si>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</si>
  <si>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</si>
  <si>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</si>
  <si>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</si>
  <si>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</si>
  <si>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</si>
  <si>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</si>
  <si>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</si>
  <si>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</si>
  <si>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</si>
  <si>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</si>
  <si>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</si>
  <si>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</si>
  <si>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</si>
  <si>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</si>
  <si>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</si>
  <si>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</si>
  <si>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</si>
  <si>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Income From Other Sources</t>
  </si>
  <si>
    <t xml:space="preserve">Repayment Bank A/c No. </t>
  </si>
  <si>
    <t>n</t>
  </si>
  <si>
    <t xml:space="preserve">Max FOIR </t>
  </si>
  <si>
    <t>y</t>
  </si>
  <si>
    <t>muskan Tractor</t>
  </si>
  <si>
    <t>Anuj kumar</t>
  </si>
  <si>
    <t>mamta</t>
  </si>
  <si>
    <t>Income from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</si>
</sst>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7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1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0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/>
    </xf>
    <xf numFmtId="164" fontId="16" fillId="7" borderId="2" xfId="1" applyNumberFormat="1" applyFont="1" applyFill="1" applyBorder="1" applyAlignment="1" applyProtection="1">
      <alignment horizontal="left" vertical="center" wrapText="1"/>
    </xf>
    <xf numFmtId="164" fontId="16" fillId="6" borderId="2" xfId="1" applyNumberFormat="1" applyFont="1" applyFill="1" applyBorder="1" applyAlignment="1" applyProtection="1">
      <alignment horizontal="left" vertical="center" wrapText="1"/>
    </xf>
    <xf numFmtId="164" fontId="16" fillId="0" borderId="2" xfId="1" applyNumberFormat="1" applyFont="1" applyFill="1" applyBorder="1" applyAlignment="1" applyProtection="1">
      <alignment horizontal="left" vertical="top" wrapText="1"/>
    </xf>
    <xf numFmtId="164" fontId="16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6" fillId="8" borderId="2" xfId="1" applyNumberFormat="1" applyFont="1" applyFill="1" applyBorder="1" applyAlignment="1" applyProtection="1">
      <alignment horizontal="left" vertical="center" wrapText="1"/>
    </xf>
    <xf numFmtId="9" fontId="16" fillId="8" borderId="2" xfId="1" applyNumberFormat="1" applyFont="1" applyFill="1" applyBorder="1" applyAlignment="1" applyProtection="1">
      <alignment horizontal="left" vertical="center" wrapText="1"/>
    </xf>
    <xf numFmtId="166" fontId="16" fillId="6" borderId="2" xfId="1" applyNumberFormat="1" applyFont="1" applyFill="1" applyBorder="1" applyAlignment="1" applyProtection="1">
      <alignment horizontal="left" vertical="center"/>
    </xf>
    <xf numFmtId="166" fontId="16" fillId="0" borderId="2" xfId="1" applyNumberFormat="1" applyFont="1" applyFill="1" applyBorder="1" applyAlignment="1" applyProtection="1">
      <alignment horizontal="left" vertical="center"/>
    </xf>
    <xf numFmtId="164" fontId="16" fillId="6" borderId="2" xfId="1" applyNumberFormat="1" applyFont="1" applyFill="1" applyBorder="1" applyAlignment="1" applyProtection="1">
      <alignment horizontal="left" vertical="top"/>
    </xf>
    <xf numFmtId="9" fontId="16" fillId="6" borderId="2" xfId="1" applyNumberFormat="1" applyFont="1" applyFill="1" applyBorder="1" applyAlignment="1" applyProtection="1">
      <alignment horizontal="left" vertical="top"/>
    </xf>
    <xf numFmtId="165" fontId="16" fillId="8" borderId="2" xfId="1" applyFont="1" applyFill="1" applyBorder="1" applyAlignment="1" applyProtection="1">
      <alignment horizontal="left" vertical="top" wrapText="1"/>
    </xf>
    <xf numFmtId="167" fontId="16" fillId="8" borderId="2" xfId="1" applyNumberFormat="1" applyFont="1" applyFill="1" applyBorder="1" applyAlignment="1" applyProtection="1">
      <alignment horizontal="left" vertical="top"/>
    </xf>
    <xf numFmtId="10" fontId="16" fillId="0" borderId="2" xfId="1" applyNumberFormat="1" applyFont="1" applyFill="1" applyBorder="1" applyAlignment="1" applyProtection="1">
      <alignment horizontal="left" vertical="top"/>
    </xf>
    <xf numFmtId="164" fontId="16" fillId="8" borderId="2" xfId="1" applyNumberFormat="1" applyFont="1" applyFill="1" applyBorder="1" applyAlignment="1" applyProtection="1">
      <alignment horizontal="left" vertical="top"/>
    </xf>
    <xf numFmtId="164" fontId="16" fillId="0" borderId="2" xfId="1" applyNumberFormat="1" applyFont="1" applyFill="1" applyBorder="1" applyAlignment="1" applyProtection="1">
      <alignment horizontal="left" vertical="top"/>
    </xf>
    <xf numFmtId="2" fontId="16" fillId="8" borderId="2" xfId="5" applyNumberFormat="1" applyFont="1" applyFill="1" applyBorder="1" applyAlignment="1" applyProtection="1">
      <alignment horizontal="left" vertical="top"/>
    </xf>
    <xf numFmtId="165" fontId="16" fillId="8" borderId="2" xfId="5" applyNumberFormat="1" applyFont="1" applyFill="1" applyBorder="1" applyAlignment="1" applyProtection="1">
      <alignment horizontal="left" vertical="top"/>
    </xf>
    <xf numFmtId="164" fontId="16" fillId="5" borderId="2" xfId="1" applyNumberFormat="1" applyFont="1" applyFill="1" applyBorder="1" applyAlignment="1" applyProtection="1">
      <alignment horizontal="left" vertical="center" wrapText="1"/>
    </xf>
    <xf numFmtId="0" fontId="16" fillId="8" borderId="2" xfId="0" applyNumberFormat="1" applyFont="1" applyFill="1" applyBorder="1" applyAlignment="1">
      <alignment horizontal="left"/>
    </xf>
    <xf numFmtId="0" fontId="16" fillId="0" borderId="2" xfId="0" applyNumberFormat="1" applyFont="1" applyFill="1" applyBorder="1" applyAlignment="1">
      <alignment horizontal="left"/>
    </xf>
    <xf numFmtId="164" fontId="16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"/>
  <sheetViews>
    <sheetView tabSelected="1" zoomScale="107" zoomScaleNormal="107" workbookViewId="0">
      <selection activeCell="F14" sqref="F14"/>
    </sheetView>
  </sheetViews>
  <sheetFormatPr defaultColWidth="31.28515625" defaultRowHeight="13.5"/>
  <cols>
    <col min="1" max="1" width="31.28515625" style="37" customWidth="1"/>
    <col min="2" max="2" width="12.42578125" style="37" customWidth="1"/>
    <col min="3" max="3" width="12" style="37" customWidth="1"/>
    <col min="4" max="4" width="14.140625" style="37" customWidth="1"/>
    <col min="5" max="5" width="14.7109375" style="37" customWidth="1"/>
    <col min="6" max="6" width="17.5703125" style="37" customWidth="1"/>
    <col min="7" max="7" width="44.140625" style="37" customWidth="1"/>
    <col min="8" max="8" width="14.7109375" style="37" customWidth="1"/>
    <col min="9" max="9" width="11.85546875" style="37" customWidth="1"/>
    <col min="10" max="10" width="14.5703125" style="37" customWidth="1"/>
    <col min="11" max="12" width="13.140625" style="37" customWidth="1"/>
    <col min="13" max="13" width="13.5703125" style="37" customWidth="1"/>
    <col min="14" max="14" width="14.140625" style="37" customWidth="1"/>
    <col min="15" max="15" width="11.85546875" style="37" customWidth="1"/>
    <col min="16" max="16" width="12" style="37" customWidth="1"/>
    <col min="17" max="17" width="11" style="37" customWidth="1"/>
    <col min="18" max="18" width="11.5703125" style="37" customWidth="1"/>
    <col min="19" max="19" width="12" style="37" customWidth="1"/>
    <col min="20" max="237" width="31.28515625" style="37"/>
    <col min="238" max="245" width="31.28515625" style="38"/>
    <col min="246" max="247" width="31.28515625" style="39"/>
    <col min="248" max="254" width="31.28515625" style="40"/>
    <col min="255" max="16384" width="31.28515625" style="41"/>
  </cols>
  <sheetData>
    <row r="1" spans="1:6" ht="12.75" customHeight="1">
      <c r="A1" s="36" t="s">
        <v>53</v>
      </c>
      <c r="B1" s="55"/>
      <c r="C1" s="55"/>
      <c r="D1" s="36"/>
      <c r="E1" s="36"/>
      <c r="F1" s="36"/>
    </row>
    <row r="2" spans="1:6">
      <c r="A2" s="33" t="s">
        <v>54</v>
      </c>
      <c r="B2" s="42" t="s">
        <v>46</v>
      </c>
      <c r="C2" s="42" t="s">
        <v>0</v>
      </c>
      <c r="D2" s="42" t="s">
        <v>1</v>
      </c>
      <c r="E2" s="43" t="s">
        <v>2</v>
      </c>
      <c r="F2" s="42" t="s">
        <v>3</v>
      </c>
    </row>
    <row r="3" spans="1:6">
      <c r="A3" s="34" t="s">
        <v>47</v>
      </c>
      <c r="B3" s="44">
        <v>272788.95</v>
      </c>
      <c r="C3" s="45">
        <v>225759.24</v>
      </c>
      <c r="D3" s="46">
        <f>AVERAGE(B3:C3)</f>
        <v>249274.095</v>
      </c>
      <c r="E3" s="47">
        <v>1</v>
      </c>
      <c r="F3" s="46">
        <f t="shared" ref="F3:F5" si="0">E3*D3</f>
        <v>249274.095</v>
      </c>
    </row>
    <row r="4" spans="1:6" ht="15" customHeight="1">
      <c r="A4" s="34" t="s">
        <v>48</v>
      </c>
      <c r="B4" s="44">
        <v>107450</v>
      </c>
      <c r="C4" s="45">
        <v>98640</v>
      </c>
      <c r="D4" s="46">
        <f t="shared" ref="D4" si="1">AVERAGE(B4:C4)</f>
        <v>103045</v>
      </c>
      <c r="E4" s="47">
        <v>0.5</v>
      </c>
      <c r="F4" s="46">
        <f t="shared" ref="F4" si="2">E4*D4</f>
        <v>51522.5</v>
      </c>
    </row>
    <row r="5" spans="1:6">
      <c r="A5" s="34" t="s">
        <v>4</v>
      </c>
      <c r="B5" s="44">
        <v>0</v>
      </c>
      <c r="C5" s="44">
        <v>0</v>
      </c>
      <c r="D5" s="46">
        <f t="shared" ref="D5" si="3">AVERAGE(B5:C5)</f>
        <v>0</v>
      </c>
      <c r="E5" s="47">
        <v>1</v>
      </c>
      <c r="F5" s="46">
        <f t="shared" si="0"/>
        <v>0</v>
      </c>
    </row>
    <row r="6" spans="1:6" ht="12.75" customHeight="1">
      <c r="A6" s="33" t="s">
        <v>55</v>
      </c>
      <c r="B6" s="42" t="s">
        <v>46</v>
      </c>
      <c r="C6" s="42" t="s">
        <v>0</v>
      </c>
      <c r="D6" s="42" t="s">
        <v>1</v>
      </c>
      <c r="E6" s="43" t="s">
        <v>2</v>
      </c>
      <c r="F6" s="42" t="s">
        <v>3</v>
      </c>
    </row>
    <row r="7" spans="1:6">
      <c r="A7" s="34" t="s">
        <v>56</v>
      </c>
      <c r="B7" s="44">
        <v>92000</v>
      </c>
      <c r="C7" s="45">
        <v>106320</v>
      </c>
      <c r="D7" s="46">
        <f t="shared" ref="D7:D9" si="4">AVERAGE(B7:C7)</f>
        <v>99160</v>
      </c>
      <c r="E7" s="47">
        <v>1</v>
      </c>
      <c r="F7" s="46">
        <f t="shared" ref="F7:F9" si="5">E7*D7</f>
        <v>99160</v>
      </c>
    </row>
    <row r="8" spans="1:6" ht="15" customHeight="1">
      <c r="A8" s="34" t="s">
        <v>48</v>
      </c>
      <c r="B8" s="44">
        <v>0</v>
      </c>
      <c r="C8" s="45">
        <v>0</v>
      </c>
      <c r="D8" s="46">
        <f t="shared" si="4"/>
        <v>0</v>
      </c>
      <c r="E8" s="47">
        <v>0.5</v>
      </c>
      <c r="F8" s="46">
        <f t="shared" si="5"/>
        <v>0</v>
      </c>
    </row>
    <row r="9" spans="1:6">
      <c r="A9" s="34" t="s">
        <v>4</v>
      </c>
      <c r="B9" s="44">
        <v>0</v>
      </c>
      <c r="C9" s="44">
        <v>0</v>
      </c>
      <c r="D9" s="46">
        <f t="shared" si="4"/>
        <v>0</v>
      </c>
      <c r="E9" s="47">
        <v>1</v>
      </c>
      <c r="F9" s="46">
        <f t="shared" si="5"/>
        <v>0</v>
      </c>
    </row>
    <row r="10" spans="1:6" ht="15.4" customHeight="1">
      <c r="A10" s="48" t="s">
        <v>5</v>
      </c>
      <c r="B10" s="56"/>
      <c r="C10" s="56"/>
      <c r="D10" s="56"/>
      <c r="E10" s="56"/>
      <c r="F10" s="49">
        <f>+SUM(F3:F9)</f>
        <v>399956.59499999997</v>
      </c>
    </row>
    <row r="11" spans="1:6" ht="16.350000000000001" customHeight="1">
      <c r="A11" s="35" t="s">
        <v>6</v>
      </c>
      <c r="B11" s="57"/>
      <c r="C11" s="57"/>
      <c r="D11" s="57"/>
      <c r="E11" s="57"/>
      <c r="F11" s="49">
        <f>F10/12</f>
        <v>33329.716249999998</v>
      </c>
    </row>
    <row r="12" spans="1:6">
      <c r="A12" s="35" t="s">
        <v>7</v>
      </c>
      <c r="B12" s="57"/>
      <c r="C12" s="57"/>
      <c r="D12" s="57"/>
      <c r="E12" s="57"/>
      <c r="F12" s="46">
        <f>RTR!K6</f>
        <v>0</v>
      </c>
    </row>
    <row r="13" spans="1:6" ht="16.350000000000001" customHeight="1">
      <c r="A13" s="35" t="s">
        <v>51</v>
      </c>
      <c r="B13" s="58"/>
      <c r="C13" s="58"/>
      <c r="D13" s="58"/>
      <c r="E13" s="58"/>
      <c r="F13" s="50">
        <v>0.75</v>
      </c>
    </row>
    <row r="14" spans="1:6" ht="16.350000000000001" customHeight="1">
      <c r="A14" s="35" t="s">
        <v>8</v>
      </c>
      <c r="B14" s="57"/>
      <c r="C14" s="57"/>
      <c r="D14" s="57"/>
      <c r="E14" s="57"/>
      <c r="F14" s="51">
        <f>(F11*F13)-F12</f>
        <v>24997.287187499998</v>
      </c>
    </row>
    <row r="15" spans="1:6" ht="16.350000000000001" customHeight="1">
      <c r="A15" s="35" t="s">
        <v>9</v>
      </c>
      <c r="B15" s="57"/>
      <c r="C15" s="57"/>
      <c r="D15" s="57"/>
      <c r="E15" s="57"/>
      <c r="F15" s="52">
        <v>180</v>
      </c>
    </row>
    <row r="16" spans="1:6" ht="14.25" customHeight="1">
      <c r="A16" s="35" t="s">
        <v>10</v>
      </c>
      <c r="B16" s="57"/>
      <c r="C16" s="57"/>
      <c r="D16" s="57"/>
      <c r="E16" s="57"/>
      <c r="F16" s="50">
        <v>0.09</v>
      </c>
    </row>
    <row r="17" spans="1:6">
      <c r="A17" s="35" t="s">
        <v>11</v>
      </c>
      <c r="B17" s="57"/>
      <c r="C17" s="57"/>
      <c r="D17" s="57"/>
      <c r="E17" s="57"/>
      <c r="F17" s="53">
        <f>PMT(F16/12,F15,-100000)</f>
        <v>1014.2665841617849</v>
      </c>
    </row>
    <row r="18" spans="1:6">
      <c r="A18" s="35" t="s">
        <v>12</v>
      </c>
      <c r="B18" s="57"/>
      <c r="C18" s="57"/>
      <c r="D18" s="57"/>
      <c r="E18" s="57"/>
      <c r="F18" s="54">
        <f>F14/F17</f>
        <v>24.645677554445292</v>
      </c>
    </row>
  </sheetData>
  <sheetProtection selectLockedCells="1" selectUnlockedCells="1"/>
  <mergeCells count="10">
    <mergeCell ref="B14:E14"/>
    <mergeCell ref="B15:E15"/>
    <mergeCell ref="B16:E16"/>
    <mergeCell ref="B17:E17"/>
    <mergeCell ref="B18:E18"/>
    <mergeCell ref="B1:C1"/>
    <mergeCell ref="B10:E10"/>
    <mergeCell ref="B11:E11"/>
    <mergeCell ref="B12:E12"/>
    <mergeCell ref="B13:E13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M14"/>
  <sheetViews>
    <sheetView zoomScale="89" zoomScaleNormal="89" workbookViewId="0">
      <selection activeCell="B2" sqref="A1:L6"/>
    </sheetView>
  </sheetViews>
  <sheetFormatPr defaultColWidth="22.140625" defaultRowHeight="13.5"/>
  <cols>
    <col min="1" max="1" width="6.7109375" style="20" customWidth="1"/>
    <col min="2" max="2" width="19.140625" style="20" customWidth="1"/>
    <col min="3" max="4" width="18.5703125" style="20" customWidth="1"/>
    <col min="5" max="5" width="13.28515625" style="20" customWidth="1"/>
    <col min="6" max="6" width="10.42578125" style="20" customWidth="1"/>
    <col min="7" max="7" width="7.85546875" style="20" customWidth="1"/>
    <col min="8" max="8" width="6.5703125" style="20" customWidth="1"/>
    <col min="9" max="9" width="6.7109375" style="20" customWidth="1"/>
    <col min="10" max="10" width="8.7109375" style="20" bestFit="1" customWidth="1"/>
    <col min="11" max="11" width="10.7109375" style="20" customWidth="1"/>
    <col min="12" max="12" width="24" style="20" bestFit="1" customWidth="1"/>
    <col min="13" max="247" width="22.140625" style="20"/>
    <col min="248" max="16384" width="22.140625" style="21"/>
  </cols>
  <sheetData>
    <row r="1" spans="1:12" ht="40.5">
      <c r="A1" s="31" t="s">
        <v>13</v>
      </c>
      <c r="B1" s="31" t="s">
        <v>14</v>
      </c>
      <c r="C1" s="31" t="s">
        <v>15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0" t="s">
        <v>49</v>
      </c>
    </row>
    <row r="2" spans="1:12">
      <c r="A2" s="22">
        <v>1</v>
      </c>
      <c r="B2" s="24"/>
      <c r="C2" s="28"/>
      <c r="D2" s="28"/>
      <c r="E2" s="24"/>
      <c r="F2" s="24"/>
      <c r="G2" s="24"/>
      <c r="H2" s="24"/>
      <c r="I2" s="24"/>
      <c r="J2" s="24"/>
      <c r="K2" s="25" t="s">
        <v>50</v>
      </c>
      <c r="L2" s="29"/>
    </row>
    <row r="3" spans="1:12">
      <c r="A3" s="22">
        <v>2</v>
      </c>
      <c r="B3" s="24"/>
      <c r="C3" s="28"/>
      <c r="D3" s="28"/>
      <c r="E3" s="24"/>
      <c r="F3" s="24"/>
      <c r="G3" s="24"/>
      <c r="H3" s="24"/>
      <c r="I3" s="24"/>
      <c r="J3" s="24"/>
      <c r="K3" s="25" t="s">
        <v>52</v>
      </c>
      <c r="L3" s="29"/>
    </row>
    <row r="4" spans="1:12">
      <c r="A4" s="22">
        <v>3</v>
      </c>
      <c r="B4" s="24"/>
      <c r="C4" s="28"/>
      <c r="D4" s="28"/>
      <c r="E4" s="24"/>
      <c r="F4" s="24"/>
      <c r="G4" s="24"/>
      <c r="H4" s="24"/>
      <c r="I4" s="24"/>
      <c r="J4" s="24"/>
      <c r="K4" s="25" t="s">
        <v>52</v>
      </c>
      <c r="L4" s="29"/>
    </row>
    <row r="5" spans="1:12">
      <c r="A5" s="22">
        <v>4</v>
      </c>
      <c r="B5" s="24"/>
      <c r="C5" s="28"/>
      <c r="D5" s="28"/>
      <c r="E5" s="24"/>
      <c r="F5" s="24"/>
      <c r="G5" s="24"/>
      <c r="H5" s="24"/>
      <c r="I5" s="24"/>
      <c r="J5" s="24"/>
      <c r="K5" s="25" t="s">
        <v>52</v>
      </c>
      <c r="L5" s="29"/>
    </row>
    <row r="6" spans="1:12">
      <c r="A6" s="26"/>
      <c r="B6" s="22"/>
      <c r="C6" s="22"/>
      <c r="D6" s="22"/>
      <c r="E6" s="23"/>
      <c r="F6" s="22"/>
      <c r="G6" s="22"/>
      <c r="H6" s="22"/>
      <c r="I6" s="22"/>
      <c r="J6" s="22"/>
      <c r="K6" s="27">
        <f>SUMIF(K1:K4,"Y",J1:J4)</f>
        <v>0</v>
      </c>
      <c r="L6" s="29"/>
    </row>
    <row r="14" spans="1:12">
      <c r="C14" s="3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7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9" t="s">
        <v>24</v>
      </c>
      <c r="B1" s="59"/>
      <c r="C1" s="2"/>
    </row>
    <row r="2" spans="1:6" ht="14.25" customHeight="1">
      <c r="A2" s="59" t="s">
        <v>25</v>
      </c>
      <c r="B2" s="59"/>
      <c r="C2" s="2"/>
    </row>
    <row r="5" spans="1:6" ht="27">
      <c r="A5" s="3" t="s">
        <v>13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2020-03-18T05:34:46Z</cp:lastPrinted>
  <dcterms:created xsi:type="dcterms:W3CDTF">2015-09-25T09:25:00Z</dcterms:created>
  <dcterms:modified xsi:type="dcterms:W3CDTF">2020-09-14T07:01:19Z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