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4370" windowHeight="880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2" i="2" l="1"/>
  <c r="D9" i="1"/>
  <c r="F9" i="1" s="1"/>
  <c r="D5" i="1"/>
  <c r="F5" i="1" s="1"/>
  <c r="H5" i="1"/>
  <c r="D10" i="1" l="1"/>
  <c r="F10" i="1" s="1"/>
  <c r="D11" i="1" l="1"/>
  <c r="F11" i="1" s="1"/>
  <c r="D6" i="1"/>
  <c r="F6" i="1" s="1"/>
  <c r="D7" i="1"/>
  <c r="F7" i="1" s="1"/>
  <c r="D12" i="1"/>
  <c r="F12" i="1" s="1"/>
  <c r="D3" i="1"/>
  <c r="F3" i="1" s="1"/>
  <c r="D4" i="1"/>
  <c r="F25" i="1"/>
  <c r="F20" i="1"/>
  <c r="K10" i="2"/>
  <c r="F15" i="1" s="1"/>
  <c r="F6" i="5"/>
  <c r="F7" i="5"/>
  <c r="F8" i="5"/>
  <c r="F9" i="5"/>
  <c r="F10" i="5"/>
  <c r="F11" i="5"/>
  <c r="F12" i="5"/>
  <c r="E13" i="5"/>
  <c r="F13" i="5" l="1"/>
  <c r="F4" i="1"/>
  <c r="F13" i="1" l="1"/>
  <c r="F14" i="1" s="1"/>
  <c r="F17" i="1" l="1"/>
  <c r="F21" i="1" s="1"/>
</calcChain>
</file>

<file path=xl/sharedStrings.xml><?xml version="1.0" encoding="utf-8"?>
<sst xmlns="http://schemas.openxmlformats.org/spreadsheetml/2006/main" count="86" uniqueCount="69">
  <si>
    <t xml:space="preserve">FINANCIAL YEAR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</si>
  <si>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</si>
  <si>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</si>
  <si>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</si>
  <si>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</si>
  <si>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</si>
  <si>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</si>
  <si>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</si>
  <si>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</si>
  <si>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</si>
  <si>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</si>
  <si>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</si>
  <si>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</si>
  <si>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</si>
  <si>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</si>
  <si>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</si>
  <si>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</si>
  <si>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</si>
  <si>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</si>
  <si>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</si>
  <si>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</si>
  <si>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</si>
  <si>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</si>
  <si>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</si>
  <si>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</si>
  <si>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</si>
  <si>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</si>
  <si>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</si>
  <si>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</si>
  <si>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</si>
  <si>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</si>
  <si>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</si>
  <si>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</si>
  <si>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</si>
  <si>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</si>
  <si>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</si>
  <si>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</si>
  <si>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</si>
  <si>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</si>
  <si>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</si>
  <si>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</si>
  <si>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</si>
  <si>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</si>
  <si>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</si>
  <si>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</si>
  <si>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</si>
  <si>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</si>
  <si>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</si>
  <si>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</si>
  <si>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</si>
  <si>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 xml:space="preserve">Income From Other Sources </t>
  </si>
  <si>
    <t>n</t>
  </si>
  <si>
    <t>Y</t>
  </si>
  <si>
    <t>Income u/s 40 A (2) b</t>
  </si>
  <si>
    <t>2020-21</t>
  </si>
  <si>
    <t>2019-20</t>
  </si>
  <si>
    <t>Income from Other sources</t>
  </si>
  <si>
    <t>Income from salary</t>
  </si>
  <si>
    <t>Income From House property</t>
  </si>
  <si>
    <t>Repayment banking</t>
  </si>
  <si>
    <t xml:space="preserve">sale as Date </t>
  </si>
  <si>
    <t>Shallu Malhotra(prop)</t>
  </si>
  <si>
    <t>piyush trading Co.</t>
  </si>
  <si>
    <t>income from business/profession</t>
  </si>
  <si>
    <t>Kajal Malhotra</t>
  </si>
  <si>
    <t>HDFC Bank Ltd</t>
  </si>
  <si>
    <t>Piyush Trading Co</t>
  </si>
  <si>
    <t>J &amp; k Bank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</si>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</sst>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  <font>
      <b/>
      <sz val="8"/>
      <name val="Cambria"/>
      <family val="1"/>
      <scheme val="major"/>
    </font>
    <font>
      <sz val="8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9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10" fillId="2" borderId="0" xfId="3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65" fontId="13" fillId="3" borderId="7" xfId="1" applyNumberFormat="1" applyFont="1" applyFill="1" applyBorder="1" applyAlignment="1" applyProtection="1">
      <alignment horizontal="left" vertical="center" wrapText="1"/>
    </xf>
    <xf numFmtId="165" fontId="13" fillId="4" borderId="6" xfId="1" applyNumberFormat="1" applyFont="1" applyFill="1" applyBorder="1" applyAlignment="1" applyProtection="1">
      <alignment horizontal="left" vertical="center" wrapText="1"/>
    </xf>
    <xf numFmtId="9" fontId="13" fillId="4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4" fontId="13" fillId="4" borderId="6" xfId="1" applyFont="1" applyFill="1" applyBorder="1" applyAlignment="1" applyProtection="1">
      <alignment horizontal="left" vertical="top" wrapText="1"/>
    </xf>
    <xf numFmtId="167" fontId="13" fillId="4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167" fontId="13" fillId="4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2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5" applyNumberFormat="1" applyFont="1" applyFill="1" applyBorder="1" applyAlignment="1" applyProtection="1">
      <alignment horizontal="left" vertical="top"/>
    </xf>
    <xf numFmtId="164" fontId="11" fillId="4" borderId="1" xfId="5" applyNumberFormat="1" applyFont="1" applyFill="1" applyBorder="1" applyAlignment="1" applyProtection="1">
      <alignment horizontal="left" vertical="top"/>
    </xf>
    <xf numFmtId="10" fontId="11" fillId="4" borderId="1" xfId="1" applyNumberFormat="1" applyFont="1" applyFill="1" applyBorder="1" applyAlignment="1" applyProtection="1">
      <alignment horizontal="left" vertical="top"/>
    </xf>
    <xf numFmtId="0" fontId="8" fillId="2" borderId="6" xfId="3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left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13" fillId="3" borderId="7" xfId="1" applyNumberFormat="1" applyFont="1" applyFill="1" applyBorder="1" applyAlignment="1" applyProtection="1">
      <alignment horizontal="left" vertical="center" wrapText="1"/>
    </xf>
    <xf numFmtId="0" fontId="11" fillId="4" borderId="6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3" fillId="0" borderId="2" xfId="1" applyNumberFormat="1" applyFont="1" applyFill="1" applyBorder="1" applyAlignment="1" applyProtection="1">
      <alignment horizontal="left" vertical="center"/>
    </xf>
    <xf numFmtId="165" fontId="13" fillId="0" borderId="3" xfId="1" applyNumberFormat="1" applyFont="1" applyFill="1" applyBorder="1" applyAlignment="1" applyProtection="1">
      <alignment horizontal="left" vertical="center"/>
    </xf>
    <xf numFmtId="165" fontId="13" fillId="0" borderId="4" xfId="1" applyNumberFormat="1" applyFont="1" applyFill="1" applyBorder="1" applyAlignment="1" applyProtection="1">
      <alignment horizontal="left" vertical="center"/>
    </xf>
    <xf numFmtId="168" fontId="13" fillId="3" borderId="1" xfId="1" applyNumberFormat="1" applyFont="1" applyFill="1" applyBorder="1" applyAlignment="1" applyProtection="1">
      <alignment horizontal="left" vertical="center" wrapText="1"/>
    </xf>
    <xf numFmtId="0" fontId="8" fillId="0" borderId="1" xfId="4" applyFont="1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6" fontId="12" fillId="2" borderId="6" xfId="1" applyNumberFormat="1" applyFont="1" applyFill="1" applyBorder="1" applyAlignment="1" applyProtection="1">
      <alignment horizontal="left" vertical="center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72"/>
  <sheetViews>
    <sheetView tabSelected="1" zoomScale="130" zoomScaleNormal="130" workbookViewId="0">
      <selection activeCell="G10" sqref="G10"/>
    </sheetView>
  </sheetViews>
  <sheetFormatPr defaultColWidth="31.28515625" defaultRowHeight="12"/>
  <cols>
    <col min="1" max="1" width="21.7109375" style="22" customWidth="1"/>
    <col min="2" max="2" width="12.5703125" style="22" customWidth="1"/>
    <col min="3" max="3" width="8.42578125" style="22" customWidth="1"/>
    <col min="4" max="4" width="8.5703125" style="22" customWidth="1"/>
    <col min="5" max="5" width="8.7109375" style="22" customWidth="1"/>
    <col min="6" max="6" width="11.4257812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8" ht="15" customHeight="1">
      <c r="A1" s="50" t="s">
        <v>62</v>
      </c>
      <c r="B1" s="84" t="s">
        <v>0</v>
      </c>
      <c r="C1" s="84"/>
      <c r="D1" s="50"/>
      <c r="E1" s="50"/>
      <c r="F1" s="50" t="s">
        <v>1</v>
      </c>
    </row>
    <row r="2" spans="1:8" ht="21">
      <c r="A2" s="51" t="s">
        <v>61</v>
      </c>
      <c r="B2" s="51" t="s">
        <v>54</v>
      </c>
      <c r="C2" s="51" t="s">
        <v>55</v>
      </c>
      <c r="D2" s="51" t="s">
        <v>35</v>
      </c>
      <c r="E2" s="52" t="s">
        <v>2</v>
      </c>
      <c r="F2" s="51" t="s">
        <v>36</v>
      </c>
    </row>
    <row r="3" spans="1:8">
      <c r="A3" s="53" t="s">
        <v>58</v>
      </c>
      <c r="B3" s="54">
        <v>33600</v>
      </c>
      <c r="C3" s="55"/>
      <c r="D3" s="56">
        <f t="shared" ref="D3:D7" si="0">AVERAGE(B3:C3)</f>
        <v>33600</v>
      </c>
      <c r="E3" s="57">
        <v>1</v>
      </c>
      <c r="F3" s="56">
        <f t="shared" ref="F3:F7" si="1">E3*D3</f>
        <v>33600</v>
      </c>
    </row>
    <row r="4" spans="1:8" ht="21">
      <c r="A4" s="53" t="s">
        <v>63</v>
      </c>
      <c r="B4" s="58">
        <v>491499</v>
      </c>
      <c r="C4" s="54">
        <v>370996</v>
      </c>
      <c r="D4" s="56">
        <f t="shared" si="0"/>
        <v>431247.5</v>
      </c>
      <c r="E4" s="57">
        <v>1</v>
      </c>
      <c r="F4" s="56">
        <f t="shared" si="1"/>
        <v>431247.5</v>
      </c>
    </row>
    <row r="5" spans="1:8" ht="12" customHeight="1">
      <c r="A5" s="53" t="s">
        <v>53</v>
      </c>
      <c r="B5" s="58">
        <v>0</v>
      </c>
      <c r="C5" s="54">
        <v>0</v>
      </c>
      <c r="D5" s="56">
        <f t="shared" ref="D5" si="2">AVERAGE(B5:C5)</f>
        <v>0</v>
      </c>
      <c r="E5" s="57">
        <v>1</v>
      </c>
      <c r="F5" s="56">
        <f t="shared" ref="F5" si="3">E5*D5</f>
        <v>0</v>
      </c>
      <c r="G5" s="71" t="s">
        <v>60</v>
      </c>
      <c r="H5" s="71">
        <f>0+148970+194768+310870+206800+576057+1081234+1058628+481319+999223</f>
        <v>5057869</v>
      </c>
    </row>
    <row r="6" spans="1:8" ht="12" customHeight="1">
      <c r="A6" s="53" t="s">
        <v>56</v>
      </c>
      <c r="B6" s="58">
        <v>1140</v>
      </c>
      <c r="C6" s="54">
        <v>1470</v>
      </c>
      <c r="D6" s="56">
        <f t="shared" ref="D6" si="4">AVERAGE(B6:C6)</f>
        <v>1305</v>
      </c>
      <c r="E6" s="57">
        <v>0.5</v>
      </c>
      <c r="F6" s="56">
        <f t="shared" ref="F6" si="5">E6*D6</f>
        <v>652.5</v>
      </c>
      <c r="G6" s="71"/>
      <c r="H6" s="71"/>
    </row>
    <row r="7" spans="1:8">
      <c r="A7" s="53" t="s">
        <v>37</v>
      </c>
      <c r="B7" s="54">
        <v>0</v>
      </c>
      <c r="C7" s="54">
        <v>-2236</v>
      </c>
      <c r="D7" s="56">
        <f t="shared" si="0"/>
        <v>-1118</v>
      </c>
      <c r="E7" s="57">
        <v>1</v>
      </c>
      <c r="F7" s="56">
        <f t="shared" si="1"/>
        <v>-1118</v>
      </c>
    </row>
    <row r="8" spans="1:8" ht="21">
      <c r="A8" s="51" t="s">
        <v>64</v>
      </c>
      <c r="B8" s="51" t="s">
        <v>54</v>
      </c>
      <c r="C8" s="51" t="s">
        <v>55</v>
      </c>
      <c r="D8" s="51" t="s">
        <v>35</v>
      </c>
      <c r="E8" s="52" t="s">
        <v>2</v>
      </c>
      <c r="F8" s="51" t="s">
        <v>36</v>
      </c>
    </row>
    <row r="9" spans="1:8" ht="21">
      <c r="A9" s="53" t="s">
        <v>63</v>
      </c>
      <c r="B9" s="98">
        <v>82500</v>
      </c>
      <c r="C9" s="98">
        <v>318500</v>
      </c>
      <c r="D9" s="56">
        <f t="shared" ref="D9" si="6">AVERAGE(B9:C9)</f>
        <v>200500</v>
      </c>
      <c r="E9" s="57">
        <v>1</v>
      </c>
      <c r="F9" s="56">
        <f t="shared" ref="F9" si="7">E9*D9</f>
        <v>200500</v>
      </c>
    </row>
    <row r="10" spans="1:8">
      <c r="A10" s="53" t="s">
        <v>57</v>
      </c>
      <c r="B10" s="54">
        <v>310000</v>
      </c>
      <c r="C10" s="54"/>
      <c r="D10" s="56">
        <f t="shared" ref="D10" si="8">AVERAGE(B10:C10)</f>
        <v>310000</v>
      </c>
      <c r="E10" s="57">
        <v>1</v>
      </c>
      <c r="F10" s="56">
        <f t="shared" ref="F10" si="9">E10*D10</f>
        <v>310000</v>
      </c>
    </row>
    <row r="11" spans="1:8">
      <c r="A11" s="53" t="s">
        <v>50</v>
      </c>
      <c r="B11" s="54">
        <v>29894</v>
      </c>
      <c r="C11" s="58">
        <v>4358</v>
      </c>
      <c r="D11" s="56">
        <f t="shared" ref="D11:D12" si="10">AVERAGE(B11:C11)</f>
        <v>17126</v>
      </c>
      <c r="E11" s="57">
        <v>0.5</v>
      </c>
      <c r="F11" s="56">
        <f t="shared" ref="F11:F12" si="11">E11*D11</f>
        <v>8563</v>
      </c>
      <c r="G11" s="28"/>
    </row>
    <row r="12" spans="1:8">
      <c r="A12" s="53" t="s">
        <v>37</v>
      </c>
      <c r="B12" s="54">
        <v>0</v>
      </c>
      <c r="C12" s="54">
        <v>-962</v>
      </c>
      <c r="D12" s="56">
        <f t="shared" si="10"/>
        <v>-481</v>
      </c>
      <c r="E12" s="57">
        <v>1</v>
      </c>
      <c r="F12" s="56">
        <f t="shared" si="11"/>
        <v>-481</v>
      </c>
    </row>
    <row r="13" spans="1:8" ht="15.4" customHeight="1">
      <c r="A13" s="59" t="s">
        <v>38</v>
      </c>
      <c r="B13" s="85"/>
      <c r="C13" s="85"/>
      <c r="D13" s="85"/>
      <c r="E13" s="85"/>
      <c r="F13" s="60">
        <f>+SUM(F3:F12)</f>
        <v>982964</v>
      </c>
    </row>
    <row r="14" spans="1:8" ht="16.350000000000001" customHeight="1">
      <c r="A14" s="61" t="s">
        <v>39</v>
      </c>
      <c r="B14" s="86"/>
      <c r="C14" s="87"/>
      <c r="D14" s="87"/>
      <c r="E14" s="88"/>
      <c r="F14" s="62">
        <f>F13/12</f>
        <v>81913.666666666672</v>
      </c>
    </row>
    <row r="15" spans="1:8">
      <c r="A15" s="63" t="s">
        <v>40</v>
      </c>
      <c r="B15" s="89"/>
      <c r="C15" s="90"/>
      <c r="D15" s="90"/>
      <c r="E15" s="91"/>
      <c r="F15" s="64">
        <f>RTR!K10</f>
        <v>10452</v>
      </c>
    </row>
    <row r="16" spans="1:8" ht="16.350000000000001" customHeight="1">
      <c r="A16" s="63" t="s">
        <v>41</v>
      </c>
      <c r="B16" s="92"/>
      <c r="C16" s="93"/>
      <c r="D16" s="93"/>
      <c r="E16" s="94"/>
      <c r="F16" s="65">
        <v>1</v>
      </c>
    </row>
    <row r="17" spans="1:6" ht="16.350000000000001" customHeight="1">
      <c r="A17" s="63" t="s">
        <v>42</v>
      </c>
      <c r="B17" s="81"/>
      <c r="C17" s="81"/>
      <c r="D17" s="81"/>
      <c r="E17" s="81"/>
      <c r="F17" s="66">
        <f>(F14*F16)-F15</f>
        <v>71461.666666666672</v>
      </c>
    </row>
    <row r="18" spans="1:6" ht="13.5" customHeight="1">
      <c r="A18" s="63" t="s">
        <v>43</v>
      </c>
      <c r="B18" s="81"/>
      <c r="C18" s="81"/>
      <c r="D18" s="81"/>
      <c r="E18" s="81"/>
      <c r="F18" s="67">
        <v>180</v>
      </c>
    </row>
    <row r="19" spans="1:6" ht="12.75" customHeight="1">
      <c r="A19" s="63" t="s">
        <v>44</v>
      </c>
      <c r="B19" s="81"/>
      <c r="C19" s="81"/>
      <c r="D19" s="81"/>
      <c r="E19" s="81"/>
      <c r="F19" s="65">
        <v>9.5000000000000001E-2</v>
      </c>
    </row>
    <row r="20" spans="1:6">
      <c r="A20" s="63" t="s">
        <v>45</v>
      </c>
      <c r="B20" s="81"/>
      <c r="C20" s="81"/>
      <c r="D20" s="81"/>
      <c r="E20" s="81"/>
      <c r="F20" s="68">
        <f>PMT(F19/12,F18,-100000)</f>
        <v>1044.2246828637865</v>
      </c>
    </row>
    <row r="21" spans="1:6">
      <c r="A21" s="63" t="s">
        <v>46</v>
      </c>
      <c r="B21" s="81"/>
      <c r="C21" s="81"/>
      <c r="D21" s="81"/>
      <c r="E21" s="81"/>
      <c r="F21" s="69">
        <f>F17/F20</f>
        <v>68.435144121170396</v>
      </c>
    </row>
    <row r="22" spans="1:6" ht="15.4" customHeight="1">
      <c r="A22" s="95" t="s">
        <v>47</v>
      </c>
      <c r="B22" s="95"/>
      <c r="C22" s="95"/>
      <c r="D22" s="95"/>
      <c r="E22" s="95"/>
      <c r="F22" s="95"/>
    </row>
    <row r="23" spans="1:6">
      <c r="A23" s="63" t="s">
        <v>43</v>
      </c>
      <c r="B23" s="81"/>
      <c r="C23" s="81"/>
      <c r="D23" s="81"/>
      <c r="E23" s="81"/>
      <c r="F23" s="66">
        <v>180</v>
      </c>
    </row>
    <row r="24" spans="1:6">
      <c r="A24" s="63" t="s">
        <v>44</v>
      </c>
      <c r="B24" s="81"/>
      <c r="C24" s="81"/>
      <c r="D24" s="81"/>
      <c r="E24" s="81"/>
      <c r="F24" s="70">
        <v>9.5000000000000001E-2</v>
      </c>
    </row>
    <row r="25" spans="1:6">
      <c r="A25" s="63" t="s">
        <v>45</v>
      </c>
      <c r="B25" s="81"/>
      <c r="C25" s="81"/>
      <c r="D25" s="81"/>
      <c r="E25" s="81"/>
      <c r="F25" s="69">
        <f>PMT(F24/12,F23,-100000)</f>
        <v>1044.2246828637865</v>
      </c>
    </row>
    <row r="26" spans="1:6">
      <c r="A26" s="96"/>
      <c r="B26" s="96"/>
      <c r="C26" s="96"/>
      <c r="D26" s="96"/>
      <c r="E26" s="96"/>
      <c r="F26" s="96"/>
    </row>
    <row r="27" spans="1:6">
      <c r="A27" s="96"/>
      <c r="B27" s="96"/>
      <c r="C27" s="96"/>
      <c r="D27" s="96"/>
      <c r="E27" s="96"/>
      <c r="F27" s="96"/>
    </row>
    <row r="28" spans="1:6">
      <c r="A28" s="96"/>
      <c r="B28" s="96"/>
      <c r="C28" s="96"/>
      <c r="D28" s="96"/>
      <c r="E28" s="96"/>
      <c r="F28" s="96"/>
    </row>
    <row r="29" spans="1:6">
      <c r="A29" s="96"/>
      <c r="B29" s="96"/>
      <c r="C29" s="96"/>
      <c r="D29" s="96"/>
      <c r="E29" s="96"/>
      <c r="F29" s="96"/>
    </row>
    <row r="30" spans="1:6">
      <c r="A30" s="96"/>
      <c r="B30" s="96"/>
      <c r="C30" s="96"/>
      <c r="D30" s="96"/>
      <c r="E30" s="96"/>
      <c r="F30" s="96"/>
    </row>
    <row r="31" spans="1:6">
      <c r="A31" s="96"/>
      <c r="B31" s="96"/>
      <c r="C31" s="96"/>
      <c r="D31" s="96"/>
      <c r="E31" s="96"/>
      <c r="F31" s="96"/>
    </row>
    <row r="32" spans="1:6">
      <c r="A32" s="96"/>
      <c r="B32" s="96"/>
      <c r="C32" s="96"/>
      <c r="D32" s="96"/>
      <c r="E32" s="96"/>
      <c r="F32" s="96"/>
    </row>
    <row r="34" spans="231:246" ht="15.4" customHeight="1"/>
    <row r="36" spans="231:246" ht="15.4" customHeight="1">
      <c r="HW36" s="23"/>
      <c r="HX36" s="23"/>
      <c r="HY36" s="23"/>
      <c r="HZ36" s="23"/>
      <c r="IA36" s="23"/>
      <c r="IB36" s="23"/>
      <c r="IE36" s="24"/>
      <c r="IF36" s="24"/>
      <c r="IG36" s="25"/>
      <c r="IH36" s="25"/>
      <c r="II36" s="25"/>
      <c r="IJ36" s="25"/>
      <c r="IK36" s="25"/>
      <c r="IL36" s="25"/>
    </row>
    <row r="37" spans="231:246">
      <c r="HW37" s="23"/>
      <c r="HX37" s="23"/>
      <c r="HY37" s="23"/>
      <c r="HZ37" s="23"/>
      <c r="IA37" s="23"/>
      <c r="IB37" s="23"/>
      <c r="IE37" s="24"/>
      <c r="IF37" s="24"/>
      <c r="IG37" s="25"/>
      <c r="IH37" s="25"/>
      <c r="II37" s="25"/>
      <c r="IJ37" s="25"/>
      <c r="IK37" s="25"/>
      <c r="IL37" s="25"/>
    </row>
    <row r="38" spans="231:246">
      <c r="HW38" s="23"/>
      <c r="HX38" s="23"/>
      <c r="HY38" s="23"/>
      <c r="HZ38" s="23"/>
      <c r="IA38" s="23"/>
      <c r="IB38" s="23"/>
      <c r="IE38" s="24"/>
      <c r="IF38" s="24"/>
      <c r="IG38" s="25"/>
      <c r="IH38" s="25"/>
      <c r="II38" s="25"/>
      <c r="IJ38" s="25"/>
      <c r="IK38" s="25"/>
      <c r="IL38" s="25"/>
    </row>
    <row r="39" spans="231:246">
      <c r="HW39" s="23"/>
      <c r="HX39" s="23"/>
      <c r="HY39" s="23"/>
      <c r="HZ39" s="23"/>
      <c r="IA39" s="23"/>
      <c r="IB39" s="23"/>
      <c r="IE39" s="24"/>
      <c r="IF39" s="24"/>
      <c r="IG39" s="25"/>
      <c r="IH39" s="25"/>
      <c r="II39" s="25"/>
      <c r="IJ39" s="25"/>
      <c r="IK39" s="25"/>
      <c r="IL39" s="25"/>
    </row>
    <row r="40" spans="231:246" ht="12" customHeight="1">
      <c r="HW40" s="23"/>
      <c r="HX40" s="23"/>
      <c r="HY40" s="23"/>
      <c r="HZ40" s="23"/>
      <c r="IA40" s="23"/>
      <c r="IB40" s="23"/>
      <c r="IE40" s="24"/>
      <c r="IF40" s="24"/>
      <c r="IG40" s="25"/>
      <c r="IH40" s="25"/>
      <c r="II40" s="25"/>
      <c r="IJ40" s="25"/>
      <c r="IK40" s="25"/>
      <c r="IL40" s="25"/>
    </row>
    <row r="41" spans="231:246" ht="15.4" customHeight="1">
      <c r="HW41" s="23"/>
      <c r="HX41" s="23"/>
      <c r="HY41" s="23"/>
      <c r="HZ41" s="23"/>
      <c r="IA41" s="23"/>
      <c r="IB41" s="23"/>
      <c r="IE41" s="24"/>
      <c r="IF41" s="24"/>
      <c r="IG41" s="25"/>
      <c r="IH41" s="25"/>
      <c r="II41" s="25"/>
      <c r="IJ41" s="25"/>
      <c r="IK41" s="25"/>
      <c r="IL41" s="25"/>
    </row>
    <row r="42" spans="231:246">
      <c r="HW42" s="23"/>
      <c r="HX42" s="23"/>
      <c r="HY42" s="23"/>
      <c r="HZ42" s="23"/>
      <c r="IA42" s="23"/>
      <c r="IB42" s="23"/>
      <c r="IE42" s="24"/>
      <c r="IF42" s="24"/>
      <c r="IG42" s="25"/>
      <c r="IH42" s="25"/>
      <c r="II42" s="25"/>
      <c r="IJ42" s="25"/>
      <c r="IK42" s="25"/>
      <c r="IL42" s="25"/>
    </row>
    <row r="43" spans="231:246">
      <c r="HW43" s="23"/>
      <c r="HX43" s="23"/>
      <c r="HY43" s="23"/>
      <c r="HZ43" s="23"/>
      <c r="IA43" s="23"/>
      <c r="IB43" s="23"/>
      <c r="IE43" s="24"/>
      <c r="IF43" s="24"/>
      <c r="IG43" s="25"/>
      <c r="IH43" s="25"/>
      <c r="II43" s="25"/>
      <c r="IJ43" s="25"/>
      <c r="IK43" s="25"/>
      <c r="IL43" s="25"/>
    </row>
    <row r="44" spans="231:246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231:246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231:246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231:246" ht="15.4" customHeight="1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231:246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231:246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231:246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231:246" ht="15.4" customHeight="1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231:246" ht="26.85" customHeight="1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231:246" ht="15.4" customHeight="1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231:246" ht="15.4" customHeight="1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231:246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231:246" ht="16.350000000000001" customHeight="1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231:246" ht="16.350000000000001" customHeight="1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231:246" ht="16.350000000000001" customHeight="1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231:246" ht="16.350000000000001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231:246" ht="16.350000000000001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231:246" ht="16.350000000000001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231:246" ht="16.350000000000001" customHeight="1"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231:246" ht="16.350000000000001" customHeight="1"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231:246" ht="16.350000000000001" customHeight="1"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ht="16.350000000000001" customHeight="1">
      <c r="HW65" s="23"/>
      <c r="HX65" s="23"/>
      <c r="HY65" s="23"/>
      <c r="HZ65" s="23"/>
      <c r="IA65" s="23"/>
      <c r="IB65" s="23"/>
      <c r="IE65" s="24"/>
      <c r="IF65" s="24"/>
      <c r="IG65" s="25"/>
      <c r="IH65" s="25"/>
      <c r="II65" s="25"/>
      <c r="IJ65" s="25"/>
      <c r="IK65" s="25"/>
      <c r="IL65" s="25"/>
    </row>
    <row r="66" spans="1:246" ht="16.350000000000001" customHeight="1">
      <c r="HW66" s="23"/>
      <c r="HX66" s="23"/>
      <c r="HY66" s="23"/>
      <c r="HZ66" s="23"/>
      <c r="IA66" s="23"/>
      <c r="IB66" s="23"/>
      <c r="IE66" s="24"/>
      <c r="IF66" s="24"/>
      <c r="IG66" s="25"/>
      <c r="IH66" s="25"/>
      <c r="II66" s="25"/>
      <c r="IJ66" s="25"/>
      <c r="IK66" s="25"/>
      <c r="IL66" s="25"/>
    </row>
    <row r="67" spans="1:246" ht="26.85" customHeight="1">
      <c r="HW67" s="23"/>
      <c r="HX67" s="23"/>
      <c r="HY67" s="23"/>
      <c r="HZ67" s="23"/>
      <c r="IA67" s="23"/>
      <c r="IB67" s="23"/>
      <c r="IE67" s="24"/>
      <c r="IF67" s="24"/>
      <c r="IG67" s="25"/>
      <c r="IH67" s="25"/>
      <c r="II67" s="25"/>
      <c r="IJ67" s="25"/>
      <c r="IK67" s="25"/>
      <c r="IL67" s="25"/>
    </row>
    <row r="68" spans="1:246" s="26" customForma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HW68" s="27"/>
      <c r="HX68" s="27"/>
      <c r="HY68" s="27"/>
      <c r="HZ68" s="23"/>
      <c r="IE68" s="24"/>
      <c r="IF68" s="24"/>
      <c r="IG68" s="25"/>
      <c r="IH68" s="25"/>
    </row>
    <row r="69" spans="1:246" s="26" customForma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HW69" s="27"/>
      <c r="HX69" s="27"/>
      <c r="HY69" s="27"/>
      <c r="HZ69" s="23"/>
      <c r="IE69" s="24"/>
      <c r="IF69" s="24"/>
      <c r="IG69" s="25"/>
      <c r="IH69" s="25"/>
    </row>
    <row r="70" spans="1:246" s="26" customFormat="1">
      <c r="A70" s="83"/>
      <c r="B70" s="83"/>
      <c r="C70" s="83"/>
      <c r="D70" s="83"/>
      <c r="E70" s="83"/>
      <c r="F70" s="83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HW70" s="27"/>
      <c r="HX70" s="27"/>
      <c r="HY70" s="27"/>
      <c r="HZ70" s="23"/>
      <c r="IE70" s="24"/>
      <c r="IF70" s="24"/>
      <c r="IG70" s="25"/>
      <c r="IH70" s="25"/>
    </row>
    <row r="71" spans="1:246" ht="12" customHeight="1">
      <c r="A71" s="83"/>
      <c r="B71" s="83"/>
      <c r="C71" s="83"/>
      <c r="D71" s="83"/>
      <c r="E71" s="83"/>
      <c r="F71" s="83"/>
      <c r="HW71" s="23"/>
      <c r="HX71" s="23"/>
      <c r="HY71" s="23"/>
      <c r="HZ71" s="23"/>
      <c r="IA71" s="23"/>
      <c r="IB71" s="23"/>
      <c r="IE71" s="24"/>
      <c r="IF71" s="24"/>
      <c r="IG71" s="25"/>
      <c r="IH71" s="25"/>
      <c r="II71" s="25"/>
      <c r="IJ71" s="25"/>
      <c r="IK71" s="25"/>
      <c r="IL71" s="25"/>
    </row>
    <row r="72" spans="1:246">
      <c r="A72" s="82"/>
      <c r="B72" s="82"/>
      <c r="C72" s="82"/>
      <c r="D72" s="82"/>
      <c r="E72" s="82"/>
      <c r="F72" s="82"/>
      <c r="HW72" s="23"/>
      <c r="HX72" s="23"/>
      <c r="HY72" s="23"/>
      <c r="HZ72" s="23"/>
      <c r="IA72" s="23"/>
      <c r="IB72" s="23"/>
      <c r="IE72" s="24"/>
      <c r="IF72" s="24"/>
      <c r="IG72" s="25"/>
      <c r="IH72" s="25"/>
      <c r="II72" s="25"/>
      <c r="IJ72" s="25"/>
      <c r="IK72" s="25"/>
      <c r="IL72" s="25"/>
    </row>
  </sheetData>
  <sheetProtection selectLockedCells="1" selectUnlockedCells="1"/>
  <mergeCells count="24">
    <mergeCell ref="B20:E20"/>
    <mergeCell ref="A26:F26"/>
    <mergeCell ref="A27:F27"/>
    <mergeCell ref="A31:F31"/>
    <mergeCell ref="A32:F32"/>
    <mergeCell ref="A28:F28"/>
    <mergeCell ref="A29:F29"/>
    <mergeCell ref="A30:F30"/>
    <mergeCell ref="B21:E21"/>
    <mergeCell ref="A72:F72"/>
    <mergeCell ref="A70:F70"/>
    <mergeCell ref="A71:F71"/>
    <mergeCell ref="B1:C1"/>
    <mergeCell ref="B13:E13"/>
    <mergeCell ref="B14:E14"/>
    <mergeCell ref="B15:E15"/>
    <mergeCell ref="B16:E16"/>
    <mergeCell ref="A22:F22"/>
    <mergeCell ref="B23:E23"/>
    <mergeCell ref="B24:E24"/>
    <mergeCell ref="B25:E25"/>
    <mergeCell ref="B17:E17"/>
    <mergeCell ref="B18:E18"/>
    <mergeCell ref="B19:E1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0"/>
  <sheetViews>
    <sheetView zoomScale="136" zoomScaleNormal="136" workbookViewId="0">
      <selection activeCell="G18" sqref="G18"/>
    </sheetView>
  </sheetViews>
  <sheetFormatPr defaultColWidth="22.140625" defaultRowHeight="12"/>
  <cols>
    <col min="1" max="1" width="4.5703125" style="20" customWidth="1"/>
    <col min="2" max="2" width="13.85546875" style="20" customWidth="1"/>
    <col min="3" max="3" width="14.5703125" style="20" customWidth="1"/>
    <col min="4" max="4" width="12.42578125" style="20" customWidth="1"/>
    <col min="5" max="5" width="4.28515625" style="20" customWidth="1"/>
    <col min="6" max="6" width="9.85546875" style="20" customWidth="1"/>
    <col min="7" max="7" width="5" style="20" customWidth="1"/>
    <col min="8" max="8" width="9" style="20" customWidth="1"/>
    <col min="9" max="9" width="8.42578125" style="20" customWidth="1"/>
    <col min="10" max="10" width="7.42578125" style="20" bestFit="1" customWidth="1"/>
    <col min="11" max="11" width="13.7109375" style="20" customWidth="1"/>
    <col min="12" max="12" width="29.570312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9" t="s">
        <v>3</v>
      </c>
      <c r="B1" s="29" t="s">
        <v>4</v>
      </c>
      <c r="C1" s="29" t="s">
        <v>5</v>
      </c>
      <c r="D1" s="29" t="s">
        <v>6</v>
      </c>
      <c r="E1" s="29" t="s">
        <v>7</v>
      </c>
      <c r="F1" s="29" t="s">
        <v>8</v>
      </c>
      <c r="G1" s="29" t="s">
        <v>9</v>
      </c>
      <c r="H1" s="29" t="s">
        <v>10</v>
      </c>
      <c r="I1" s="29" t="s">
        <v>11</v>
      </c>
      <c r="J1" s="72" t="s">
        <v>12</v>
      </c>
      <c r="K1" s="77" t="s">
        <v>49</v>
      </c>
      <c r="L1" s="79" t="s">
        <v>59</v>
      </c>
      <c r="IO1" s="21"/>
      <c r="IP1" s="21"/>
    </row>
    <row r="2" spans="1:250">
      <c r="A2" s="32">
        <v>1</v>
      </c>
      <c r="B2" s="38">
        <v>110673529</v>
      </c>
      <c r="C2" s="39" t="s">
        <v>64</v>
      </c>
      <c r="D2" s="39" t="s">
        <v>65</v>
      </c>
      <c r="E2" s="38"/>
      <c r="F2" s="40">
        <v>301500</v>
      </c>
      <c r="G2" s="38">
        <v>41</v>
      </c>
      <c r="H2" s="38">
        <v>15</v>
      </c>
      <c r="I2" s="38">
        <f>41-15</f>
        <v>26</v>
      </c>
      <c r="J2" s="73">
        <v>10452</v>
      </c>
      <c r="K2" s="33" t="s">
        <v>48</v>
      </c>
      <c r="L2" s="78">
        <v>6061000058899</v>
      </c>
      <c r="IN2" s="21"/>
      <c r="IO2" s="21"/>
      <c r="IP2" s="21"/>
    </row>
    <row r="3" spans="1:250" ht="11.25" customHeight="1">
      <c r="A3" s="32">
        <v>2</v>
      </c>
      <c r="B3" s="38">
        <v>100000207</v>
      </c>
      <c r="C3" s="39" t="s">
        <v>66</v>
      </c>
      <c r="D3" s="39" t="s">
        <v>67</v>
      </c>
      <c r="E3" s="38"/>
      <c r="F3" s="40">
        <v>900000</v>
      </c>
      <c r="G3" s="38"/>
      <c r="H3" s="38"/>
      <c r="I3" s="38"/>
      <c r="J3" s="73"/>
      <c r="K3" s="33" t="s">
        <v>52</v>
      </c>
      <c r="L3" s="78" t="s">
        <v>68</v>
      </c>
      <c r="IN3" s="21"/>
      <c r="IO3" s="21"/>
      <c r="IP3" s="21"/>
    </row>
    <row r="4" spans="1:250">
      <c r="A4" s="32">
        <v>3</v>
      </c>
      <c r="B4" s="41"/>
      <c r="C4" s="39"/>
      <c r="D4" s="39"/>
      <c r="E4" s="42"/>
      <c r="F4" s="42"/>
      <c r="G4" s="41"/>
      <c r="H4" s="41"/>
      <c r="I4" s="41"/>
      <c r="J4" s="74"/>
      <c r="K4" s="35" t="s">
        <v>51</v>
      </c>
      <c r="L4" s="78"/>
      <c r="IO4" s="21"/>
      <c r="IP4" s="21"/>
    </row>
    <row r="5" spans="1:250" s="49" customFormat="1">
      <c r="A5" s="43">
        <v>4</v>
      </c>
      <c r="B5" s="44"/>
      <c r="C5" s="45"/>
      <c r="D5" s="46"/>
      <c r="E5" s="46"/>
      <c r="F5" s="46"/>
      <c r="G5" s="44"/>
      <c r="H5" s="44"/>
      <c r="I5" s="44"/>
      <c r="J5" s="80"/>
      <c r="K5" s="47" t="s">
        <v>48</v>
      </c>
      <c r="L5" s="7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</row>
    <row r="6" spans="1:250" ht="9.75" customHeight="1">
      <c r="A6" s="43">
        <v>5</v>
      </c>
      <c r="B6" s="44"/>
      <c r="C6" s="45"/>
      <c r="D6" s="46"/>
      <c r="E6" s="46"/>
      <c r="F6" s="46"/>
      <c r="G6" s="44"/>
      <c r="H6" s="44"/>
      <c r="I6" s="44"/>
      <c r="J6" s="75"/>
      <c r="K6" s="47" t="s">
        <v>48</v>
      </c>
      <c r="L6" s="78"/>
      <c r="IO6" s="21"/>
      <c r="IP6" s="21"/>
    </row>
    <row r="7" spans="1:250" ht="9.75" customHeight="1">
      <c r="A7" s="32">
        <v>6</v>
      </c>
      <c r="B7" s="41"/>
      <c r="C7" s="39"/>
      <c r="D7" s="42"/>
      <c r="E7" s="42"/>
      <c r="F7" s="42"/>
      <c r="G7" s="41"/>
      <c r="H7" s="41"/>
      <c r="I7" s="41"/>
      <c r="J7" s="74"/>
      <c r="K7" s="35" t="s">
        <v>48</v>
      </c>
      <c r="L7" s="78"/>
      <c r="IO7" s="21"/>
      <c r="IP7" s="21"/>
    </row>
    <row r="8" spans="1:250">
      <c r="A8" s="32">
        <v>7</v>
      </c>
      <c r="B8" s="41"/>
      <c r="C8" s="39"/>
      <c r="D8" s="42"/>
      <c r="E8" s="42"/>
      <c r="F8" s="42"/>
      <c r="G8" s="41"/>
      <c r="H8" s="41"/>
      <c r="I8" s="41"/>
      <c r="J8" s="74"/>
      <c r="K8" s="33" t="s">
        <v>48</v>
      </c>
      <c r="L8" s="78"/>
      <c r="IO8" s="21"/>
      <c r="IP8" s="21"/>
    </row>
    <row r="9" spans="1:250">
      <c r="A9" s="32">
        <v>8</v>
      </c>
      <c r="B9" s="34"/>
      <c r="C9" s="32"/>
      <c r="D9" s="35"/>
      <c r="E9" s="35"/>
      <c r="F9" s="35"/>
      <c r="G9" s="34"/>
      <c r="H9" s="34"/>
      <c r="I9" s="34"/>
      <c r="J9" s="76"/>
      <c r="K9" s="33" t="s">
        <v>48</v>
      </c>
      <c r="L9" s="78"/>
      <c r="IO9" s="21"/>
      <c r="IP9" s="21"/>
    </row>
    <row r="10" spans="1:250">
      <c r="A10" s="30"/>
      <c r="B10" s="31"/>
      <c r="C10" s="31"/>
      <c r="D10" s="31"/>
      <c r="E10" s="31"/>
      <c r="F10" s="31"/>
      <c r="G10" s="31"/>
      <c r="H10" s="31"/>
      <c r="I10" s="31"/>
      <c r="J10" s="37"/>
      <c r="K10" s="36">
        <f>SUMIF(K2:K9,"Y",J2:J9)</f>
        <v>10452</v>
      </c>
      <c r="L10" s="78"/>
      <c r="IO10" s="21"/>
      <c r="IP10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7" t="s">
        <v>13</v>
      </c>
      <c r="B1" s="97"/>
      <c r="C1" s="2"/>
    </row>
    <row r="2" spans="1:6" ht="14.25" customHeight="1">
      <c r="A2" s="97" t="s">
        <v>14</v>
      </c>
      <c r="B2" s="97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2021-06-27T07:21:21Z</dcterms:modified>
</cp:coreProperties>
</file>