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GTP" sheetId="1" r:id="rId1"/>
    <sheet name="RTR" sheetId="2" r:id="rId2"/>
  </sheets>
  <calcPr calcId="125725"/>
</workbook>
</file>

<file path=xl/calcChain.xml><?xml version="1.0" encoding="utf-8"?>
<calcChain xmlns="http://schemas.openxmlformats.org/spreadsheetml/2006/main">
  <c r="I16" i="2"/>
  <c r="E18" i="1" l="1"/>
  <c r="E14"/>
  <c r="E15" s="1"/>
  <c r="E17" s="1"/>
  <c r="E19" l="1"/>
  <c r="E23" s="1"/>
</calcChain>
</file>

<file path=xl/sharedStrings.xml><?xml version="1.0" encoding="utf-8"?>
<sst xmlns="http://schemas.openxmlformats.org/spreadsheetml/2006/main" count="80" uniqueCount="43">
  <si>
    <t>Particulars</t>
  </si>
  <si>
    <t>Client ID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</si>
  <si>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</si>
  <si>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</si>
  <si>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</si>
  <si>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</si>
  <si>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</si>
  <si>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</si>
  <si>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</si>
  <si>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</si>
  <si>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</si>
  <si>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</si>
  <si>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</si>
  <si>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</si>
  <si>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</si>
  <si>
    <t>Sr No</t>
  </si>
  <si>
    <t>Borrower Name</t>
  </si>
  <si>
    <t>Lender Name</t>
  </si>
  <si>
    <t>Loan Account No</t>
  </si>
  <si>
    <t>Type</t>
  </si>
  <si>
    <t>Loan Start Date</t>
  </si>
  <si>
    <t>Tenure</t>
  </si>
  <si>
    <t>EMI Amount</t>
  </si>
  <si>
    <t>y</t>
  </si>
  <si>
    <t>Lap</t>
  </si>
  <si>
    <t>n</t>
  </si>
  <si>
    <t>HDFC Bank</t>
  </si>
  <si>
    <t>Axis Bank</t>
  </si>
  <si>
    <t>Car Loan</t>
  </si>
  <si>
    <t>Punjab Fashion House</t>
  </si>
  <si>
    <t>As per 31/3/2020</t>
  </si>
  <si>
    <t xml:space="preserve">EMI Considered </t>
  </si>
  <si>
    <t>Gautam Dua</t>
  </si>
  <si>
    <t>HDFC Ltd</t>
  </si>
  <si>
    <t>Plot Equity</t>
  </si>
  <si>
    <t>Auto Premium Loan</t>
  </si>
  <si>
    <t>GECL</t>
  </si>
  <si>
    <t>Limit</t>
  </si>
  <si>
    <t>MTL</t>
  </si>
  <si>
    <t>AUR004205029350</t>
  </si>
  <si>
    <t>Auto Loan</t>
  </si>
  <si>
    <t>ECLGS</t>
  </si>
  <si>
    <t>Term Loan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</si>
</sst>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NumberFormat="1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vertical="center" wrapText="1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</xf>
    <xf numFmtId="2" fontId="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" xfId="0" applyNumberFormat="1" applyFont="1" applyFill="1" applyBorder="1" applyAlignment="1" applyProtection="1">
      <alignment vertical="center" wrapText="1"/>
    </xf>
    <xf numFmtId="2" fontId="3" fillId="0" borderId="1" xfId="0" applyNumberFormat="1" applyFont="1" applyFill="1" applyBorder="1" applyAlignment="1" applyProtection="1">
      <alignment horizontal="right" vertical="center" wrapText="1"/>
      <protection hidden="1"/>
    </xf>
    <xf numFmtId="0" fontId="4" fillId="0" borderId="1" xfId="0" applyNumberFormat="1" applyFont="1" applyFill="1" applyBorder="1" applyAlignment="1" applyProtection="1">
      <alignment vertical="center" wrapText="1"/>
    </xf>
    <xf numFmtId="2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1" xfId="0" applyFont="1" applyBorder="1" applyAlignment="1" applyProtection="1">
      <alignment vertical="center" wrapText="1"/>
    </xf>
    <xf numFmtId="0" fontId="5" fillId="2" borderId="1" xfId="0" applyNumberFormat="1" applyFont="1" applyFill="1" applyBorder="1" applyAlignment="1" applyProtection="1">
      <alignment vertical="center" wrapText="1"/>
    </xf>
    <xf numFmtId="2" fontId="5" fillId="2" borderId="1" xfId="0" applyNumberFormat="1" applyFont="1" applyFill="1" applyBorder="1" applyAlignment="1" applyProtection="1">
      <alignment horizontal="right" vertical="center" wrapText="1"/>
      <protection hidden="1"/>
    </xf>
    <xf numFmtId="0" fontId="0" fillId="0" borderId="0" xfId="0" applyAlignment="1">
      <alignment horizontal="left"/>
    </xf>
    <xf numFmtId="0" fontId="6" fillId="5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1" fontId="7" fillId="4" borderId="2" xfId="0" applyNumberFormat="1" applyFont="1" applyFill="1" applyBorder="1" applyAlignment="1">
      <alignment horizontal="left"/>
    </xf>
    <xf numFmtId="15" fontId="7" fillId="4" borderId="2" xfId="0" applyNumberFormat="1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1" fontId="9" fillId="0" borderId="2" xfId="0" applyNumberFormat="1" applyFont="1" applyBorder="1" applyAlignment="1">
      <alignment horizontal="left"/>
    </xf>
    <xf numFmtId="15" fontId="9" fillId="0" borderId="2" xfId="0" applyNumberFormat="1" applyFont="1" applyBorder="1" applyAlignment="1">
      <alignment horizontal="left"/>
    </xf>
    <xf numFmtId="1" fontId="9" fillId="5" borderId="2" xfId="0" applyNumberFormat="1" applyFont="1" applyFill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9:E23"/>
  <sheetViews>
    <sheetView tabSelected="1" topLeftCell="A12" zoomScale="148" zoomScaleNormal="148" workbookViewId="0">
      <selection activeCell="G19" sqref="G19"/>
    </sheetView>
  </sheetViews>
  <sheetFormatPr defaultRowHeight="15"/>
  <cols>
    <col min="4" max="4" width="25.42578125" customWidth="1"/>
    <col min="5" max="5" width="18.7109375" customWidth="1"/>
  </cols>
  <sheetData>
    <row r="9" spans="4:5" ht="25.5">
      <c r="D9" s="1" t="s">
        <v>0</v>
      </c>
      <c r="E9" s="2" t="s">
        <v>29</v>
      </c>
    </row>
    <row r="10" spans="4:5">
      <c r="D10" s="3" t="s">
        <v>1</v>
      </c>
      <c r="E10" s="4" t="s">
        <v>30</v>
      </c>
    </row>
    <row r="11" spans="4:5">
      <c r="D11" s="5" t="s">
        <v>2</v>
      </c>
      <c r="E11" s="6">
        <v>100000000</v>
      </c>
    </row>
    <row r="12" spans="4:5">
      <c r="D12" s="5" t="s">
        <v>3</v>
      </c>
      <c r="E12" s="6">
        <v>214905634.91999999</v>
      </c>
    </row>
    <row r="13" spans="4:5">
      <c r="D13" s="5" t="s">
        <v>4</v>
      </c>
      <c r="E13" s="6">
        <v>42888093.770000003</v>
      </c>
    </row>
    <row r="14" spans="4:5">
      <c r="D14" s="7" t="s">
        <v>5</v>
      </c>
      <c r="E14" s="8">
        <f>MAX(E13,IF(E11&gt;7500000,E12*10.25%,E12*10.25%))/12</f>
        <v>3574007.8141666669</v>
      </c>
    </row>
    <row r="15" spans="4:5">
      <c r="D15" s="7" t="s">
        <v>6</v>
      </c>
      <c r="E15" s="8">
        <f>E14</f>
        <v>3574007.8141666669</v>
      </c>
    </row>
    <row r="16" spans="4:5">
      <c r="D16" s="5" t="s">
        <v>7</v>
      </c>
      <c r="E16" s="6">
        <v>60</v>
      </c>
    </row>
    <row r="17" spans="4:5">
      <c r="D17" s="7" t="s">
        <v>8</v>
      </c>
      <c r="E17" s="8">
        <f>E15*E16%</f>
        <v>2144404.6885000002</v>
      </c>
    </row>
    <row r="18" spans="4:5">
      <c r="D18" s="9" t="s">
        <v>9</v>
      </c>
      <c r="E18" s="10">
        <f>RTR!I16</f>
        <v>779703</v>
      </c>
    </row>
    <row r="19" spans="4:5" ht="25.5">
      <c r="D19" s="7" t="s">
        <v>10</v>
      </c>
      <c r="E19" s="8">
        <f>E17-E18</f>
        <v>1364701.6885000002</v>
      </c>
    </row>
    <row r="20" spans="4:5">
      <c r="D20" s="11" t="s">
        <v>11</v>
      </c>
      <c r="E20" s="6">
        <v>10</v>
      </c>
    </row>
    <row r="21" spans="4:5">
      <c r="D21" s="11" t="s">
        <v>12</v>
      </c>
      <c r="E21" s="6">
        <v>180</v>
      </c>
    </row>
    <row r="22" spans="4:5">
      <c r="D22" s="7" t="s">
        <v>13</v>
      </c>
      <c r="E22" s="8">
        <v>1059.3599999999999</v>
      </c>
    </row>
    <row r="23" spans="4:5" ht="25.5">
      <c r="D23" s="12" t="s">
        <v>14</v>
      </c>
      <c r="E23" s="13">
        <f>(E19/E22)*100000</f>
        <v>128823222.37011029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6"/>
  <sheetViews>
    <sheetView zoomScale="148" zoomScaleNormal="148" workbookViewId="0">
      <selection activeCell="A16" sqref="A16"/>
    </sheetView>
  </sheetViews>
  <sheetFormatPr defaultRowHeight="15"/>
  <cols>
    <col min="1" max="1" width="4.85546875" bestFit="1" customWidth="1"/>
    <col min="2" max="2" width="18.42578125" bestFit="1" customWidth="1"/>
    <col min="3" max="3" width="10.7109375" bestFit="1" customWidth="1"/>
    <col min="4" max="4" width="14.5703125" bestFit="1" customWidth="1"/>
    <col min="5" max="5" width="10.85546875" bestFit="1" customWidth="1"/>
    <col min="6" max="6" width="16" bestFit="1" customWidth="1"/>
    <col min="7" max="7" width="12.140625" bestFit="1" customWidth="1"/>
    <col min="8" max="8" width="6" bestFit="1" customWidth="1"/>
    <col min="9" max="9" width="10.140625" bestFit="1" customWidth="1"/>
    <col min="10" max="10" width="12" bestFit="1" customWidth="1"/>
    <col min="11" max="11" width="15.140625" bestFit="1" customWidth="1"/>
  </cols>
  <sheetData>
    <row r="2" spans="1:11">
      <c r="A2" s="15" t="s">
        <v>15</v>
      </c>
      <c r="B2" s="15" t="s">
        <v>16</v>
      </c>
      <c r="C2" s="15" t="s">
        <v>17</v>
      </c>
      <c r="D2" s="15" t="s">
        <v>18</v>
      </c>
      <c r="E2" s="15" t="s">
        <v>2</v>
      </c>
      <c r="F2" s="15" t="s">
        <v>19</v>
      </c>
      <c r="G2" s="15" t="s">
        <v>20</v>
      </c>
      <c r="H2" s="15" t="s">
        <v>21</v>
      </c>
      <c r="I2" s="15" t="s">
        <v>22</v>
      </c>
      <c r="J2" s="15" t="s">
        <v>31</v>
      </c>
    </row>
    <row r="3" spans="1:11">
      <c r="A3" s="16">
        <v>1</v>
      </c>
      <c r="B3" s="16" t="s">
        <v>32</v>
      </c>
      <c r="C3" s="16" t="s">
        <v>33</v>
      </c>
      <c r="D3" s="17">
        <v>642868209</v>
      </c>
      <c r="E3" s="16">
        <v>10700000</v>
      </c>
      <c r="F3" s="16" t="s">
        <v>34</v>
      </c>
      <c r="G3" s="18">
        <v>43556</v>
      </c>
      <c r="H3" s="19"/>
      <c r="I3" s="20">
        <v>109804</v>
      </c>
      <c r="J3" s="20" t="s">
        <v>25</v>
      </c>
      <c r="K3" s="14"/>
    </row>
    <row r="4" spans="1:11">
      <c r="A4" s="16">
        <v>2</v>
      </c>
      <c r="B4" s="16" t="s">
        <v>29</v>
      </c>
      <c r="C4" s="16" t="s">
        <v>26</v>
      </c>
      <c r="D4" s="17">
        <v>41471963</v>
      </c>
      <c r="E4" s="16">
        <v>1988000</v>
      </c>
      <c r="F4" s="16" t="s">
        <v>28</v>
      </c>
      <c r="G4" s="18">
        <v>42620</v>
      </c>
      <c r="H4" s="21">
        <v>60</v>
      </c>
      <c r="I4" s="21">
        <v>41615</v>
      </c>
      <c r="J4" s="21" t="s">
        <v>23</v>
      </c>
      <c r="K4" s="14"/>
    </row>
    <row r="5" spans="1:11">
      <c r="A5" s="22">
        <v>4</v>
      </c>
      <c r="B5" s="22" t="s">
        <v>29</v>
      </c>
      <c r="C5" s="22" t="s">
        <v>26</v>
      </c>
      <c r="D5" s="23">
        <v>94451467</v>
      </c>
      <c r="E5" s="22">
        <v>3000000</v>
      </c>
      <c r="F5" s="22" t="s">
        <v>35</v>
      </c>
      <c r="G5" s="24">
        <v>43774</v>
      </c>
      <c r="H5" s="22">
        <v>60</v>
      </c>
      <c r="I5" s="22">
        <v>61839</v>
      </c>
      <c r="J5" s="22" t="s">
        <v>23</v>
      </c>
      <c r="K5" s="14"/>
    </row>
    <row r="6" spans="1:11">
      <c r="A6" s="22">
        <v>5</v>
      </c>
      <c r="B6" s="22" t="s">
        <v>29</v>
      </c>
      <c r="C6" s="22" t="s">
        <v>26</v>
      </c>
      <c r="D6" s="23">
        <v>84193712</v>
      </c>
      <c r="E6" s="22">
        <v>58183109</v>
      </c>
      <c r="F6" s="22" t="s">
        <v>24</v>
      </c>
      <c r="G6" s="24">
        <v>43897</v>
      </c>
      <c r="H6" s="22">
        <v>123</v>
      </c>
      <c r="I6" s="22">
        <v>732006</v>
      </c>
      <c r="J6" s="22" t="s">
        <v>25</v>
      </c>
      <c r="K6" s="14"/>
    </row>
    <row r="7" spans="1:11">
      <c r="A7" s="22">
        <v>6</v>
      </c>
      <c r="B7" s="22" t="s">
        <v>29</v>
      </c>
      <c r="C7" s="22" t="s">
        <v>26</v>
      </c>
      <c r="D7" s="25"/>
      <c r="E7" s="22">
        <v>11445500</v>
      </c>
      <c r="F7" s="22" t="s">
        <v>36</v>
      </c>
      <c r="G7" s="26"/>
      <c r="H7" s="26"/>
      <c r="I7" s="22">
        <v>359981</v>
      </c>
      <c r="J7" s="22" t="s">
        <v>25</v>
      </c>
      <c r="K7" s="14"/>
    </row>
    <row r="8" spans="1:11">
      <c r="A8" s="27">
        <v>9</v>
      </c>
      <c r="B8" s="27" t="s">
        <v>29</v>
      </c>
      <c r="C8" s="27" t="s">
        <v>27</v>
      </c>
      <c r="D8" s="26"/>
      <c r="E8" s="27">
        <v>49500000</v>
      </c>
      <c r="F8" s="27" t="s">
        <v>37</v>
      </c>
      <c r="G8" s="26"/>
      <c r="H8" s="26"/>
      <c r="I8" s="26"/>
      <c r="J8" s="28" t="s">
        <v>23</v>
      </c>
      <c r="K8" s="14"/>
    </row>
    <row r="9" spans="1:11">
      <c r="A9" s="22">
        <v>3</v>
      </c>
      <c r="B9" s="22" t="s">
        <v>29</v>
      </c>
      <c r="C9" s="22" t="s">
        <v>27</v>
      </c>
      <c r="D9" s="23">
        <v>919060092984573</v>
      </c>
      <c r="E9" s="22">
        <v>6000000</v>
      </c>
      <c r="F9" s="22" t="s">
        <v>38</v>
      </c>
      <c r="G9" s="24">
        <v>44136</v>
      </c>
      <c r="H9" s="22">
        <v>50</v>
      </c>
      <c r="I9" s="22">
        <v>163000</v>
      </c>
      <c r="J9" s="22" t="s">
        <v>23</v>
      </c>
      <c r="K9" s="14"/>
    </row>
    <row r="10" spans="1:11">
      <c r="A10" s="22">
        <v>7</v>
      </c>
      <c r="B10" s="22" t="s">
        <v>29</v>
      </c>
      <c r="C10" s="22" t="s">
        <v>27</v>
      </c>
      <c r="D10" s="23" t="s">
        <v>39</v>
      </c>
      <c r="E10" s="22">
        <v>2473500</v>
      </c>
      <c r="F10" s="22" t="s">
        <v>40</v>
      </c>
      <c r="G10" s="24">
        <v>43900</v>
      </c>
      <c r="H10" s="22">
        <v>60</v>
      </c>
      <c r="I10" s="22">
        <v>50930</v>
      </c>
      <c r="J10" s="22" t="s">
        <v>23</v>
      </c>
      <c r="K10" s="14"/>
    </row>
    <row r="11" spans="1:11">
      <c r="A11" s="22">
        <v>8</v>
      </c>
      <c r="B11" s="22" t="s">
        <v>29</v>
      </c>
      <c r="C11" s="22" t="s">
        <v>27</v>
      </c>
      <c r="D11" s="23">
        <v>920060045557250</v>
      </c>
      <c r="E11" s="22">
        <v>9500000</v>
      </c>
      <c r="F11" s="22" t="s">
        <v>41</v>
      </c>
      <c r="G11" s="24">
        <v>44029</v>
      </c>
      <c r="H11" s="22">
        <v>48</v>
      </c>
      <c r="I11" s="22">
        <v>69389</v>
      </c>
      <c r="J11" s="22" t="s">
        <v>23</v>
      </c>
      <c r="K11" s="14"/>
    </row>
    <row r="12" spans="1:11">
      <c r="A12" s="22">
        <v>9</v>
      </c>
      <c r="B12" s="27" t="s">
        <v>29</v>
      </c>
      <c r="C12" s="27" t="s">
        <v>27</v>
      </c>
      <c r="D12" s="26"/>
      <c r="E12" s="27">
        <v>5782000</v>
      </c>
      <c r="F12" s="27" t="s">
        <v>42</v>
      </c>
      <c r="G12" s="24">
        <v>44229</v>
      </c>
      <c r="H12" s="27">
        <v>49</v>
      </c>
      <c r="I12" s="22">
        <v>166670</v>
      </c>
      <c r="J12" s="22" t="s">
        <v>23</v>
      </c>
      <c r="K12" s="14"/>
    </row>
    <row r="13" spans="1:11">
      <c r="A13" s="22">
        <v>10</v>
      </c>
      <c r="B13" s="27" t="s">
        <v>29</v>
      </c>
      <c r="C13" s="27" t="s">
        <v>27</v>
      </c>
      <c r="D13" s="26"/>
      <c r="E13" s="27">
        <v>29400000</v>
      </c>
      <c r="F13" s="27" t="s">
        <v>42</v>
      </c>
      <c r="G13" s="24">
        <v>44229</v>
      </c>
      <c r="H13" s="27">
        <v>120</v>
      </c>
      <c r="I13" s="22">
        <v>150000</v>
      </c>
      <c r="J13" s="22" t="s">
        <v>23</v>
      </c>
      <c r="K13" s="14"/>
    </row>
    <row r="14" spans="1:11">
      <c r="A14" s="22">
        <v>11</v>
      </c>
      <c r="B14" s="27" t="s">
        <v>29</v>
      </c>
      <c r="C14" s="27" t="s">
        <v>27</v>
      </c>
      <c r="D14" s="26"/>
      <c r="E14" s="27">
        <v>6700000</v>
      </c>
      <c r="F14" s="27" t="s">
        <v>42</v>
      </c>
      <c r="G14" s="24">
        <v>44229</v>
      </c>
      <c r="H14" s="27">
        <v>120</v>
      </c>
      <c r="I14" s="22">
        <v>56770</v>
      </c>
      <c r="J14" s="22" t="s">
        <v>23</v>
      </c>
      <c r="K14" s="14"/>
    </row>
    <row r="15" spans="1:11">
      <c r="A15" s="22">
        <v>12</v>
      </c>
      <c r="B15" s="27" t="s">
        <v>29</v>
      </c>
      <c r="C15" s="27" t="s">
        <v>27</v>
      </c>
      <c r="D15" s="26"/>
      <c r="E15" s="27">
        <v>2300000</v>
      </c>
      <c r="F15" s="27" t="s">
        <v>42</v>
      </c>
      <c r="G15" s="24">
        <v>44229</v>
      </c>
      <c r="H15" s="27">
        <v>120</v>
      </c>
      <c r="I15" s="22">
        <v>19490</v>
      </c>
      <c r="J15" s="22" t="s">
        <v>23</v>
      </c>
      <c r="K15" s="14"/>
    </row>
    <row r="16" spans="1:11">
      <c r="I16" s="29">
        <f>+SUMIF(J3:J15, "y",I3:I15)</f>
        <v>779703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GTP</vt:lpstr>
      <vt:lpstr>RTR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2020-12-11T07:58:34Z</dcterms:created>
  <dcterms:modified xsi:type="dcterms:W3CDTF">2021-05-03T10:20:51Z</dcterms:modified>
</cp:coreProperties>
</file>