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tha\Documents\Studium\Juventus\Diplomarbeit\Nathophone_doc\diagramme\"/>
    </mc:Choice>
  </mc:AlternateContent>
  <xr:revisionPtr revIDLastSave="0" documentId="13_ncr:1_{CBBA4404-22C5-4D0E-8C19-2F69E4B5D1F6}" xr6:coauthVersionLast="47" xr6:coauthVersionMax="47" xr10:uidLastSave="{00000000-0000-0000-0000-000000000000}"/>
  <bookViews>
    <workbookView xWindow="-108" yWindow="-108" windowWidth="23256" windowHeight="12456" xr2:uid="{E1F189ED-9FE6-447D-92A6-EFD724997C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L18" i="1" l="1"/>
  <c r="L19" i="1"/>
  <c r="J18" i="1"/>
  <c r="J19" i="1"/>
  <c r="H18" i="1"/>
  <c r="H19" i="1"/>
  <c r="F18" i="1"/>
  <c r="F19" i="1"/>
  <c r="D18" i="1"/>
  <c r="D19" i="1"/>
  <c r="D17" i="1"/>
  <c r="E10" i="1"/>
  <c r="G10" i="1"/>
  <c r="I10" i="1"/>
  <c r="K10" i="1"/>
  <c r="C10" i="1"/>
  <c r="L17" i="1"/>
  <c r="L16" i="1"/>
  <c r="L15" i="1"/>
  <c r="L14" i="1"/>
  <c r="L13" i="1"/>
  <c r="J17" i="1"/>
  <c r="J16" i="1"/>
  <c r="J15" i="1"/>
  <c r="J14" i="1"/>
  <c r="J13" i="1"/>
  <c r="H17" i="1"/>
  <c r="H16" i="1"/>
  <c r="H15" i="1"/>
  <c r="H14" i="1"/>
  <c r="H13" i="1"/>
  <c r="F14" i="1"/>
  <c r="F15" i="1"/>
  <c r="F16" i="1"/>
  <c r="F17" i="1"/>
  <c r="F13" i="1"/>
  <c r="D14" i="1"/>
  <c r="D15" i="1"/>
  <c r="D16" i="1"/>
  <c r="D13" i="1"/>
  <c r="K20" i="1" l="1"/>
  <c r="I20" i="1"/>
  <c r="G20" i="1"/>
  <c r="E20" i="1"/>
  <c r="C20" i="1"/>
  <c r="C21" i="1" l="1"/>
  <c r="G21" i="1"/>
  <c r="I21" i="1"/>
  <c r="E21" i="1"/>
  <c r="K21" i="1"/>
</calcChain>
</file>

<file path=xl/sharedStrings.xml><?xml version="1.0" encoding="utf-8"?>
<sst xmlns="http://schemas.openxmlformats.org/spreadsheetml/2006/main" count="85" uniqueCount="53">
  <si>
    <t>E</t>
  </si>
  <si>
    <t>D</t>
  </si>
  <si>
    <t>C</t>
  </si>
  <si>
    <t>B</t>
  </si>
  <si>
    <t>A</t>
  </si>
  <si>
    <t>Rang</t>
  </si>
  <si>
    <t>Punkte</t>
  </si>
  <si>
    <t>Lösung</t>
  </si>
  <si>
    <t>Erfüllt?</t>
  </si>
  <si>
    <t>Varianten</t>
  </si>
  <si>
    <t>Sekundärkriterien</t>
  </si>
  <si>
    <t>Primärkriterien</t>
  </si>
  <si>
    <t>Gewichtung</t>
  </si>
  <si>
    <t>Resultat</t>
  </si>
  <si>
    <t>A: Direktionale Abstrahlung</t>
  </si>
  <si>
    <t>G: Reduziertes Brandrisiko</t>
  </si>
  <si>
    <t>Alles Analog</t>
  </si>
  <si>
    <t>Drahtlos &amp; Portabel</t>
  </si>
  <si>
    <t>High-End Audiophil</t>
  </si>
  <si>
    <t>Einfache Anwendung, Plug’n’Play</t>
  </si>
  <si>
    <t>Neu ist besser</t>
  </si>
  <si>
    <t>nicht erfüllt</t>
  </si>
  <si>
    <t>erfüllt</t>
  </si>
  <si>
    <t>- externes Netzteil
- Befestigung der Schwingspule unklar</t>
  </si>
  <si>
    <t>- Effizienz der Schwingspule evtl. ungenügend</t>
  </si>
  <si>
    <t>- Batterie
- PMMA für Gehäuse</t>
  </si>
  <si>
    <t>- Batteriegewicht
- PMMA Schlagfest</t>
  </si>
  <si>
    <t>- 6x Exciter, individuell getrieben</t>
  </si>
  <si>
    <t>- internes Netzteil
- Leistungselektronik auf MDF
- ansonsten keine Massnahmen</t>
  </si>
  <si>
    <t>- Gewicht durch Netzteil
- Gewicht durch Endstufe
- Gewicht durch Lautsprecher</t>
  </si>
  <si>
    <t>- externes Netzteil
- selbst gebaute Schwingspule mögliche Brandursache</t>
  </si>
  <si>
    <t>- Speisung extern (PoE)
- Nur die Endstufe als Leistungsbauteil</t>
  </si>
  <si>
    <t>- Keine Schweren Komponenten
- Fix montierte Elemente</t>
  </si>
  <si>
    <t>- Speisung extern (PoE)
- Stromdurchflossene Saite von aussen zugänglich</t>
  </si>
  <si>
    <t>- Keine schweren Bauteile</t>
  </si>
  <si>
    <t>- Klang evtl. unhörbar</t>
  </si>
  <si>
    <t>Anzahl nicht erfüllter Primärkriterien</t>
  </si>
  <si>
    <t>B: Möglichst wenige Stecker</t>
  </si>
  <si>
    <t>D: Mobilität</t>
  </si>
  <si>
    <t>E: Speisung+Daten auf einem Stecker</t>
  </si>
  <si>
    <t>F: Abstrahlung softwaremässig steuerbar</t>
  </si>
  <si>
    <t>G: Benutzersicherheit</t>
  </si>
  <si>
    <t>I: Batteriebetrieben</t>
  </si>
  <si>
    <t>J: Drahtlose Signalübertragung</t>
  </si>
  <si>
    <t>Ziel</t>
  </si>
  <si>
    <t>C: Untere Grenzfrequenz tief genug</t>
  </si>
  <si>
    <t>Note 
(1 = min, 10 = max)</t>
  </si>
  <si>
    <t>Kosten</t>
  </si>
  <si>
    <t>Hoch</t>
  </si>
  <si>
    <t>Mittel</t>
  </si>
  <si>
    <t>Sehr Hoch</t>
  </si>
  <si>
    <t>Tief</t>
  </si>
  <si>
    <t>Sehr 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</si>
</sst>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Microsoft YaHei UI"/>
      <family val="2"/>
    </font>
    <font>
      <b/>
      <sz val="16"/>
      <color theme="1"/>
      <name val="Fira Sans"/>
      <family val="2"/>
    </font>
    <font>
      <sz val="12"/>
      <color theme="1"/>
      <name val="Fira Sans"/>
      <family val="2"/>
    </font>
    <font>
      <sz val="14"/>
      <color theme="1"/>
      <name val="Fira Sans"/>
      <family val="2"/>
    </font>
    <font>
      <sz val="10"/>
      <color theme="1"/>
      <name val="Fira Sans"/>
      <family val="2"/>
    </font>
    <font>
      <b/>
      <sz val="12"/>
      <color theme="1"/>
      <name val="Fira Sans"/>
      <family val="2"/>
    </font>
    <font>
      <b/>
      <sz val="10"/>
      <color theme="1"/>
      <name val="Fira Sans"/>
      <family val="2"/>
    </font>
    <font>
      <b/>
      <sz val="14"/>
      <color theme="1"/>
      <name val="Fira Sans"/>
      <family val="2"/>
    </font>
    <font>
      <sz val="11"/>
      <color theme="1"/>
      <name val="Fira Sans"/>
      <family val="2"/>
    </font>
    <font>
      <sz val="16"/>
      <color theme="1"/>
      <name val="Fira San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0" borderId="0" xfId="0" quotePrefix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3" xfId="0" quotePrefix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4" fillId="0" borderId="4" xfId="0" quotePrefix="1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9" fillId="0" borderId="1" xfId="0" applyFont="1" applyBorder="1"/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8FE8E"/>
      <color rgb="FFDED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ira Sans" panose="020B0503050000020004" pitchFamily="34" charset="0"/>
                <a:ea typeface="+mn-ea"/>
                <a:cs typeface="+mn-cs"/>
              </a:defRPr>
            </a:pPr>
            <a:r>
              <a:rPr lang="de-CH"/>
              <a:t>Kosten-Nutzen Analyse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ira Sans" panose="020B0503050000020004" pitchFamily="34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Tabelle1!$C$20</c:f>
              <c:numCache>
                <c:formatCode>General</c:formatCode>
                <c:ptCount val="1"/>
                <c:pt idx="0">
                  <c:v>105</c:v>
                </c:pt>
              </c:numCache>
            </c:numRef>
          </c:xVal>
          <c:yVal>
            <c:numRef>
              <c:f>Tabelle1!$B$26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5-5B8D-4C15-8771-8A3E111B55FC}"/>
            </c:ext>
          </c:extLst>
        </c:ser>
        <c:ser>
          <c:idx val="1"/>
          <c:order val="1"/>
          <c:tx>
            <c:strRef>
              <c:f>Tabelle1!$E$2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Tabelle1!$E$20</c:f>
              <c:numCache>
                <c:formatCode>General</c:formatCode>
                <c:ptCount val="1"/>
                <c:pt idx="0">
                  <c:v>560</c:v>
                </c:pt>
              </c:numCache>
            </c:numRef>
          </c:xVal>
          <c:yVal>
            <c:numRef>
              <c:f>Tabelle1!$B$27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6-5B8D-4C15-8771-8A3E111B55FC}"/>
            </c:ext>
          </c:extLst>
        </c:ser>
        <c:ser>
          <c:idx val="2"/>
          <c:order val="2"/>
          <c:tx>
            <c:strRef>
              <c:f>Tabelle1!$G$2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Tabelle1!$G$20</c:f>
              <c:numCache>
                <c:formatCode>General</c:formatCode>
                <c:ptCount val="1"/>
                <c:pt idx="0">
                  <c:v>345</c:v>
                </c:pt>
              </c:numCache>
            </c:numRef>
          </c:xVal>
          <c:yVal>
            <c:numRef>
              <c:f>Tabelle1!$B$25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7-5B8D-4C15-8771-8A3E111B55FC}"/>
            </c:ext>
          </c:extLst>
        </c:ser>
        <c:ser>
          <c:idx val="3"/>
          <c:order val="3"/>
          <c:tx>
            <c:strRef>
              <c:f>Tabelle1!$I$2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Tabelle1!$I$20</c:f>
              <c:numCache>
                <c:formatCode>General</c:formatCode>
                <c:ptCount val="1"/>
                <c:pt idx="0">
                  <c:v>615</c:v>
                </c:pt>
              </c:numCache>
            </c:numRef>
          </c:xVal>
          <c:yVal>
            <c:numRef>
              <c:f>Tabelle1!$B$28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8-5B8D-4C15-8771-8A3E111B55FC}"/>
            </c:ext>
          </c:extLst>
        </c:ser>
        <c:ser>
          <c:idx val="4"/>
          <c:order val="4"/>
          <c:tx>
            <c:strRef>
              <c:f>Tabelle1!$K$2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Tabelle1!$K$20</c:f>
              <c:numCache>
                <c:formatCode>General</c:formatCode>
                <c:ptCount val="1"/>
                <c:pt idx="0">
                  <c:v>515</c:v>
                </c:pt>
              </c:numCache>
            </c:numRef>
          </c:xVal>
          <c:yVal>
            <c:numRef>
              <c:f>Tabelle1!$B$27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9-5B8D-4C15-8771-8A3E111B55F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064031119"/>
        <c:axId val="2064030639"/>
      </c:bubbleChart>
      <c:valAx>
        <c:axId val="206403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ira Sans" panose="020B0503050000020004" pitchFamily="34" charset="0"/>
                    <a:ea typeface="+mn-ea"/>
                    <a:cs typeface="+mn-cs"/>
                  </a:defRPr>
                </a:pPr>
                <a:r>
                  <a:rPr lang="de-CH"/>
                  <a:t>Nutzen in Punkten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ira Sans" panose="020B05030500000200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ira Sans" panose="020B0503050000020004" pitchFamily="34" charset="0"/>
                <a:ea typeface="+mn-ea"/>
                <a:cs typeface="+mn-cs"/>
              </a:defRPr>
            </a:pPr>
            <a:endParaRPr lang="de-DE"/>
          </a:p>
        </c:txPr>
        <c:crossAx val="2064030639"/>
        <c:crosses val="autoZero"/>
        <c:crossBetween val="midCat"/>
      </c:valAx>
      <c:valAx>
        <c:axId val="2064030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ira Sans" panose="020B0503050000020004" pitchFamily="34" charset="0"/>
                    <a:ea typeface="+mn-ea"/>
                    <a:cs typeface="+mn-cs"/>
                  </a:defRPr>
                </a:pPr>
                <a:r>
                  <a:rPr lang="de-CH"/>
                  <a:t>Kosten</a:t>
                </a:r>
              </a:p>
              <a:p>
                <a:pPr>
                  <a:defRPr/>
                </a:pPr>
                <a:r>
                  <a:rPr lang="de-CH"/>
                  <a:t>(0 = tief, 6 = sehr Hoch)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ira Sans" panose="020B05030500000200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ira Sans" panose="020B0503050000020004" pitchFamily="34" charset="0"/>
                <a:ea typeface="+mn-ea"/>
                <a:cs typeface="+mn-cs"/>
              </a:defRPr>
            </a:pPr>
            <a:endParaRPr lang="de-DE"/>
          </a:p>
        </c:txPr>
        <c:crossAx val="2064031119"/>
        <c:crosses val="autoZero"/>
        <c:crossBetween val="midCat"/>
      </c:valAx>
      <c:spPr>
        <a:gradFill flip="none" rotWithShape="1">
          <a:gsLst>
            <a:gs pos="0">
              <a:schemeClr val="accent6">
                <a:lumMod val="75000"/>
                <a:alpha val="60000"/>
              </a:schemeClr>
            </a:gs>
            <a:gs pos="70000">
              <a:srgbClr val="C00000">
                <a:alpha val="60000"/>
              </a:srgbClr>
            </a:gs>
            <a:gs pos="35000">
              <a:srgbClr val="DEDE00">
                <a:alpha val="60000"/>
                <a:lumMod val="80000"/>
              </a:srgbClr>
            </a:gs>
            <a:gs pos="100000">
              <a:schemeClr val="tx1">
                <a:lumMod val="95000"/>
                <a:lumOff val="5000"/>
              </a:schemeClr>
            </a:gs>
          </a:gsLst>
          <a:lin ang="13200000" scaled="0"/>
          <a:tileRect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ira Sans" panose="020B05030500000200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Fira Sans" panose="020B05030500000200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410754</xdr:colOff>
      <xdr:row>24</xdr:row>
      <xdr:rowOff>215174</xdr:rowOff>
    </xdr:from>
    <xdr:to>
      <xdr:col>9</xdr:col>
      <xdr:colOff>541131</xdr:colOff>
      <xdr:row>38</xdr:row>
      <xdr:rowOff>71782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218BB83-A26C-C75B-3F40-943AC9735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D6EC-3316-4D7A-9D5F-A91EB6D79196}">
  <sheetPr>
    <pageSetUpPr fitToPage="1"/>
  </sheetPr>
  <dimension ref="A1:M30"/>
  <sheetViews>
    <sheetView tabSelected="1" topLeftCell="D24" zoomScaleNormal="100" workbookViewId="0">
      <selection activeCell="J36" sqref="J36"/>
    </sheetView>
  </sheetViews>
  <sheetFormatPr baseColWidth="10" defaultRowHeight="17.399999999999999" x14ac:dyDescent="0.4"/>
  <cols>
    <col min="1" max="1" width="32.5" customWidth="1"/>
    <col min="3" max="3" width="14.1640625" customWidth="1"/>
    <col min="4" max="4" width="10.6640625" customWidth="1"/>
    <col min="5" max="5" width="12.6640625" customWidth="1"/>
    <col min="6" max="6" width="11.08203125" customWidth="1"/>
    <col min="7" max="7" width="13" customWidth="1"/>
    <col min="8" max="8" width="11.08203125" customWidth="1"/>
    <col min="9" max="9" width="16.6640625" customWidth="1"/>
    <col min="10" max="10" width="16.33203125" customWidth="1"/>
    <col min="11" max="11" width="13.1640625" customWidth="1"/>
    <col min="12" max="12" width="11.08203125" customWidth="1"/>
  </cols>
  <sheetData>
    <row r="1" spans="1:13" ht="17.399999999999999" customHeight="1" x14ac:dyDescent="0.4">
      <c r="A1" s="22" t="s">
        <v>11</v>
      </c>
      <c r="B1" s="22"/>
      <c r="C1" s="9" t="s">
        <v>9</v>
      </c>
      <c r="D1" s="9"/>
      <c r="E1" s="9"/>
      <c r="F1" s="9"/>
      <c r="G1" s="9"/>
      <c r="H1" s="9"/>
      <c r="I1" s="9"/>
      <c r="J1" s="9"/>
      <c r="K1" s="9"/>
      <c r="L1" s="9"/>
    </row>
    <row r="2" spans="1:13" ht="17.399999999999999" customHeight="1" x14ac:dyDescent="0.4">
      <c r="A2" s="23"/>
      <c r="B2" s="23"/>
      <c r="C2" s="6" t="s">
        <v>4</v>
      </c>
      <c r="D2" s="6"/>
      <c r="E2" s="7" t="s">
        <v>3</v>
      </c>
      <c r="F2" s="7"/>
      <c r="G2" s="7" t="s">
        <v>2</v>
      </c>
      <c r="H2" s="7"/>
      <c r="I2" s="7" t="s">
        <v>1</v>
      </c>
      <c r="J2" s="7"/>
      <c r="K2" s="7" t="s">
        <v>0</v>
      </c>
      <c r="L2" s="7"/>
    </row>
    <row r="3" spans="1:13" ht="23.4" customHeight="1" thickBot="1" x14ac:dyDescent="0.45">
      <c r="A3" s="24"/>
      <c r="B3" s="24"/>
      <c r="C3" s="8" t="s">
        <v>16</v>
      </c>
      <c r="D3" s="8"/>
      <c r="E3" s="9" t="s">
        <v>17</v>
      </c>
      <c r="F3" s="9"/>
      <c r="G3" s="9" t="s">
        <v>18</v>
      </c>
      <c r="H3" s="9"/>
      <c r="I3" s="9" t="s">
        <v>19</v>
      </c>
      <c r="J3" s="9"/>
      <c r="K3" s="9" t="s">
        <v>20</v>
      </c>
      <c r="L3" s="9"/>
    </row>
    <row r="4" spans="1:13" ht="49.8" customHeight="1" x14ac:dyDescent="0.4">
      <c r="A4" s="10" t="s">
        <v>15</v>
      </c>
      <c r="B4" s="11" t="s">
        <v>7</v>
      </c>
      <c r="C4" s="12" t="s">
        <v>30</v>
      </c>
      <c r="D4" s="13"/>
      <c r="E4" s="12" t="s">
        <v>25</v>
      </c>
      <c r="F4" s="13"/>
      <c r="G4" s="12" t="s">
        <v>28</v>
      </c>
      <c r="H4" s="13"/>
      <c r="I4" s="12" t="s">
        <v>31</v>
      </c>
      <c r="J4" s="13"/>
      <c r="K4" s="12" t="s">
        <v>33</v>
      </c>
      <c r="L4" s="13"/>
      <c r="M4" t="str">
        <f>_xlfn.CONCAT(C2,": ",C3)</f>
        <v>A: Alles Analog</v>
      </c>
    </row>
    <row r="5" spans="1:13" ht="31.2" customHeight="1" x14ac:dyDescent="0.4">
      <c r="A5" s="10"/>
      <c r="B5" s="15" t="s">
        <v>8</v>
      </c>
      <c r="C5" s="16" t="s">
        <v>21</v>
      </c>
      <c r="D5" s="16"/>
      <c r="E5" s="16" t="s">
        <v>21</v>
      </c>
      <c r="F5" s="16"/>
      <c r="G5" s="16" t="s">
        <v>21</v>
      </c>
      <c r="H5" s="16"/>
      <c r="I5" s="16" t="s">
        <v>22</v>
      </c>
      <c r="J5" s="16"/>
      <c r="K5" s="16" t="s">
        <v>21</v>
      </c>
      <c r="L5" s="16"/>
    </row>
    <row r="6" spans="1:13" ht="45" customHeight="1" x14ac:dyDescent="0.4">
      <c r="A6" s="10" t="s">
        <v>38</v>
      </c>
      <c r="B6" s="17" t="s">
        <v>7</v>
      </c>
      <c r="C6" s="18" t="s">
        <v>23</v>
      </c>
      <c r="D6" s="19"/>
      <c r="E6" s="18" t="s">
        <v>26</v>
      </c>
      <c r="F6" s="19"/>
      <c r="G6" s="18" t="s">
        <v>29</v>
      </c>
      <c r="H6" s="19"/>
      <c r="I6" s="18" t="s">
        <v>32</v>
      </c>
      <c r="J6" s="19"/>
      <c r="K6" s="18" t="s">
        <v>34</v>
      </c>
      <c r="L6" s="19"/>
    </row>
    <row r="7" spans="1:13" ht="34.200000000000003" customHeight="1" x14ac:dyDescent="0.4">
      <c r="A7" s="10"/>
      <c r="B7" s="15" t="s">
        <v>8</v>
      </c>
      <c r="C7" s="16" t="s">
        <v>21</v>
      </c>
      <c r="D7" s="16"/>
      <c r="E7" s="16" t="s">
        <v>22</v>
      </c>
      <c r="F7" s="16"/>
      <c r="G7" s="16" t="s">
        <v>21</v>
      </c>
      <c r="H7" s="16"/>
      <c r="I7" s="16" t="s">
        <v>22</v>
      </c>
      <c r="J7" s="16"/>
      <c r="K7" s="16" t="s">
        <v>22</v>
      </c>
      <c r="L7" s="16"/>
    </row>
    <row r="8" spans="1:13" ht="34.200000000000003" customHeight="1" x14ac:dyDescent="0.4">
      <c r="A8" s="10" t="s">
        <v>14</v>
      </c>
      <c r="B8" s="11" t="s">
        <v>7</v>
      </c>
      <c r="C8" s="12" t="s">
        <v>24</v>
      </c>
      <c r="D8" s="13"/>
      <c r="E8" s="12" t="s">
        <v>27</v>
      </c>
      <c r="F8" s="13"/>
      <c r="G8" s="12" t="s">
        <v>27</v>
      </c>
      <c r="H8" s="13"/>
      <c r="I8" s="12" t="s">
        <v>27</v>
      </c>
      <c r="J8" s="13"/>
      <c r="K8" s="12" t="s">
        <v>35</v>
      </c>
      <c r="L8" s="13"/>
    </row>
    <row r="9" spans="1:13" ht="29.4" customHeight="1" x14ac:dyDescent="0.4">
      <c r="A9" s="14"/>
      <c r="B9" s="15" t="s">
        <v>8</v>
      </c>
      <c r="C9" s="16" t="s">
        <v>21</v>
      </c>
      <c r="D9" s="16"/>
      <c r="E9" s="16" t="s">
        <v>22</v>
      </c>
      <c r="F9" s="16"/>
      <c r="G9" s="16" t="s">
        <v>22</v>
      </c>
      <c r="H9" s="16"/>
      <c r="I9" s="16" t="s">
        <v>22</v>
      </c>
      <c r="J9" s="16"/>
      <c r="K9" s="16" t="s">
        <v>21</v>
      </c>
      <c r="L9" s="16"/>
    </row>
    <row r="10" spans="1:13" ht="29.4" customHeight="1" thickBot="1" x14ac:dyDescent="0.45">
      <c r="A10" s="26" t="s">
        <v>36</v>
      </c>
      <c r="B10" s="26"/>
      <c r="C10" s="31">
        <f>COUNTIF(C4:D9,"nicht erfüllt")</f>
        <v>3</v>
      </c>
      <c r="D10" s="31"/>
      <c r="E10" s="31">
        <f t="shared" ref="E10" si="0">COUNTIF(E4:F9,"nicht erfüllt")</f>
        <v>1</v>
      </c>
      <c r="F10" s="31"/>
      <c r="G10" s="31">
        <f t="shared" ref="G10" si="1">COUNTIF(G4:H9,"nicht erfüllt")</f>
        <v>2</v>
      </c>
      <c r="H10" s="31"/>
      <c r="I10" s="31">
        <f t="shared" ref="I10" si="2">COUNTIF(I4:J9,"nicht erfüllt")</f>
        <v>0</v>
      </c>
      <c r="J10" s="31"/>
      <c r="K10" s="31">
        <f t="shared" ref="K10" si="3">COUNTIF(K4:L9,"nicht erfüllt")</f>
        <v>2</v>
      </c>
      <c r="L10" s="31"/>
    </row>
    <row r="11" spans="1:13" ht="29.4" customHeight="1" thickBot="1" x14ac:dyDescent="0.45">
      <c r="A11" s="25" t="s">
        <v>10</v>
      </c>
      <c r="B11" s="25"/>
      <c r="C11" s="1"/>
      <c r="D11" s="1"/>
      <c r="E11" s="2"/>
      <c r="F11" s="2"/>
      <c r="G11" s="2"/>
      <c r="H11" s="2"/>
      <c r="I11" s="2"/>
      <c r="J11" s="2"/>
      <c r="K11" s="2"/>
      <c r="L11" s="2"/>
    </row>
    <row r="12" spans="1:13" ht="43.2" x14ac:dyDescent="0.4">
      <c r="A12" s="20" t="s">
        <v>44</v>
      </c>
      <c r="B12" s="21" t="s">
        <v>12</v>
      </c>
      <c r="C12" s="32" t="s">
        <v>46</v>
      </c>
      <c r="D12" s="15" t="s">
        <v>13</v>
      </c>
      <c r="E12" s="32" t="s">
        <v>46</v>
      </c>
      <c r="F12" s="15" t="s">
        <v>13</v>
      </c>
      <c r="G12" s="32" t="s">
        <v>46</v>
      </c>
      <c r="H12" s="15" t="s">
        <v>13</v>
      </c>
      <c r="I12" s="32" t="s">
        <v>46</v>
      </c>
      <c r="J12" s="15" t="s">
        <v>13</v>
      </c>
      <c r="K12" s="32" t="s">
        <v>46</v>
      </c>
      <c r="L12" s="15" t="s">
        <v>13</v>
      </c>
    </row>
    <row r="13" spans="1:13" ht="26.4" customHeight="1" x14ac:dyDescent="0.4">
      <c r="A13" s="27" t="s">
        <v>37</v>
      </c>
      <c r="B13" s="3">
        <v>10</v>
      </c>
      <c r="C13" s="4">
        <v>1</v>
      </c>
      <c r="D13" s="4">
        <f>$B13*C13</f>
        <v>10</v>
      </c>
      <c r="E13" s="4">
        <v>9</v>
      </c>
      <c r="F13" s="4">
        <f>$B13*E13</f>
        <v>90</v>
      </c>
      <c r="G13" s="4">
        <v>4</v>
      </c>
      <c r="H13" s="4">
        <f>$B13*G13</f>
        <v>40</v>
      </c>
      <c r="I13" s="4">
        <v>9</v>
      </c>
      <c r="J13" s="4">
        <f>$B13*I13</f>
        <v>90</v>
      </c>
      <c r="K13" s="4">
        <v>10</v>
      </c>
      <c r="L13" s="4">
        <f>$B13*K13</f>
        <v>100</v>
      </c>
    </row>
    <row r="14" spans="1:13" ht="26.4" customHeight="1" x14ac:dyDescent="0.4">
      <c r="A14" s="27" t="s">
        <v>45</v>
      </c>
      <c r="B14" s="5">
        <v>5</v>
      </c>
      <c r="C14" s="4">
        <v>3</v>
      </c>
      <c r="D14" s="4">
        <f t="shared" ref="D14:D16" si="4">$B14*C14</f>
        <v>15</v>
      </c>
      <c r="E14" s="4">
        <v>7</v>
      </c>
      <c r="F14" s="4">
        <f t="shared" ref="F14:H19" si="5">$B14*E14</f>
        <v>35</v>
      </c>
      <c r="G14" s="4">
        <v>9</v>
      </c>
      <c r="H14" s="4">
        <f t="shared" si="5"/>
        <v>45</v>
      </c>
      <c r="I14" s="4">
        <v>7</v>
      </c>
      <c r="J14" s="4">
        <f t="shared" ref="J14:L14" si="6">$B14*I14</f>
        <v>35</v>
      </c>
      <c r="K14" s="4">
        <v>2</v>
      </c>
      <c r="L14" s="4">
        <f t="shared" si="6"/>
        <v>10</v>
      </c>
    </row>
    <row r="15" spans="1:13" ht="26.4" customHeight="1" x14ac:dyDescent="0.4">
      <c r="A15" s="27" t="s">
        <v>39</v>
      </c>
      <c r="B15" s="5">
        <v>15</v>
      </c>
      <c r="C15" s="4">
        <v>0</v>
      </c>
      <c r="D15" s="4">
        <f t="shared" si="4"/>
        <v>0</v>
      </c>
      <c r="E15" s="4">
        <v>5</v>
      </c>
      <c r="F15" s="4">
        <f t="shared" si="5"/>
        <v>75</v>
      </c>
      <c r="G15" s="4">
        <v>0</v>
      </c>
      <c r="H15" s="4">
        <f t="shared" si="5"/>
        <v>0</v>
      </c>
      <c r="I15" s="4">
        <v>8</v>
      </c>
      <c r="J15" s="4">
        <f t="shared" ref="J15:L15" si="7">$B15*I15</f>
        <v>120</v>
      </c>
      <c r="K15" s="4">
        <v>9</v>
      </c>
      <c r="L15" s="4">
        <f t="shared" si="7"/>
        <v>135</v>
      </c>
    </row>
    <row r="16" spans="1:13" ht="26.4" customHeight="1" x14ac:dyDescent="0.4">
      <c r="A16" s="27" t="s">
        <v>40</v>
      </c>
      <c r="B16" s="5">
        <v>20</v>
      </c>
      <c r="C16" s="4">
        <v>1</v>
      </c>
      <c r="D16" s="4">
        <f t="shared" si="4"/>
        <v>20</v>
      </c>
      <c r="E16" s="4">
        <v>9</v>
      </c>
      <c r="F16" s="4">
        <f t="shared" si="5"/>
        <v>180</v>
      </c>
      <c r="G16" s="4">
        <v>7</v>
      </c>
      <c r="H16" s="4">
        <f t="shared" si="5"/>
        <v>140</v>
      </c>
      <c r="I16" s="4">
        <v>8</v>
      </c>
      <c r="J16" s="4">
        <f t="shared" ref="J16:L16" si="8">$B16*I16</f>
        <v>160</v>
      </c>
      <c r="K16" s="4">
        <v>9</v>
      </c>
      <c r="L16" s="4">
        <f t="shared" si="8"/>
        <v>180</v>
      </c>
    </row>
    <row r="17" spans="1:12" ht="26.4" customHeight="1" x14ac:dyDescent="0.4">
      <c r="A17" s="27" t="s">
        <v>41</v>
      </c>
      <c r="B17" s="5">
        <v>30</v>
      </c>
      <c r="C17" s="4">
        <v>2</v>
      </c>
      <c r="D17" s="4">
        <f>$B17*C17</f>
        <v>60</v>
      </c>
      <c r="E17" s="4">
        <v>6</v>
      </c>
      <c r="F17" s="4">
        <f t="shared" si="5"/>
        <v>180</v>
      </c>
      <c r="G17" s="4">
        <v>4</v>
      </c>
      <c r="H17" s="4">
        <f t="shared" si="5"/>
        <v>120</v>
      </c>
      <c r="I17" s="4">
        <v>7</v>
      </c>
      <c r="J17" s="4">
        <f t="shared" ref="J17:L19" si="9">$B17*I17</f>
        <v>210</v>
      </c>
      <c r="K17" s="4">
        <v>3</v>
      </c>
      <c r="L17" s="4">
        <f t="shared" si="9"/>
        <v>90</v>
      </c>
    </row>
    <row r="18" spans="1:12" ht="26.4" customHeight="1" x14ac:dyDescent="0.4">
      <c r="A18" s="27" t="s">
        <v>42</v>
      </c>
      <c r="B18" s="5">
        <v>10</v>
      </c>
      <c r="C18" s="4">
        <v>0</v>
      </c>
      <c r="D18" s="4">
        <f t="shared" ref="D18:D19" si="10">$B18*C18</f>
        <v>0</v>
      </c>
      <c r="E18" s="4">
        <v>10</v>
      </c>
      <c r="F18" s="4">
        <f t="shared" si="5"/>
        <v>100</v>
      </c>
      <c r="G18" s="4">
        <v>0</v>
      </c>
      <c r="H18" s="4">
        <f t="shared" si="5"/>
        <v>0</v>
      </c>
      <c r="I18" s="4">
        <v>0</v>
      </c>
      <c r="J18" s="4">
        <f t="shared" si="9"/>
        <v>0</v>
      </c>
      <c r="K18" s="4">
        <v>0</v>
      </c>
      <c r="L18" s="4">
        <f t="shared" si="9"/>
        <v>0</v>
      </c>
    </row>
    <row r="19" spans="1:12" ht="26.4" customHeight="1" thickBot="1" x14ac:dyDescent="0.45">
      <c r="A19" s="27" t="s">
        <v>43</v>
      </c>
      <c r="B19" s="5">
        <v>5</v>
      </c>
      <c r="C19" s="4">
        <v>0</v>
      </c>
      <c r="D19" s="4">
        <f t="shared" si="10"/>
        <v>0</v>
      </c>
      <c r="E19" s="4">
        <v>10</v>
      </c>
      <c r="F19" s="4">
        <f t="shared" si="5"/>
        <v>50</v>
      </c>
      <c r="G19" s="4">
        <v>0</v>
      </c>
      <c r="H19" s="4">
        <f t="shared" si="5"/>
        <v>0</v>
      </c>
      <c r="I19" s="4">
        <v>0</v>
      </c>
      <c r="J19" s="4">
        <f t="shared" si="9"/>
        <v>0</v>
      </c>
      <c r="K19" s="4">
        <v>0</v>
      </c>
      <c r="L19" s="4">
        <f t="shared" si="9"/>
        <v>0</v>
      </c>
    </row>
    <row r="20" spans="1:12" ht="32.4" customHeight="1" thickBot="1" x14ac:dyDescent="0.45">
      <c r="A20" s="29" t="s">
        <v>6</v>
      </c>
      <c r="B20" s="30"/>
      <c r="C20" s="33">
        <f>SUM(D13:D17)</f>
        <v>105</v>
      </c>
      <c r="D20" s="33"/>
      <c r="E20" s="33">
        <f>SUM(F13:F17)</f>
        <v>560</v>
      </c>
      <c r="F20" s="33"/>
      <c r="G20" s="33">
        <f>SUM(H13:H17)</f>
        <v>345</v>
      </c>
      <c r="H20" s="33"/>
      <c r="I20" s="33">
        <f>SUM(J13:J17)</f>
        <v>615</v>
      </c>
      <c r="J20" s="33"/>
      <c r="K20" s="33">
        <f>SUM(L13:L17)</f>
        <v>515</v>
      </c>
      <c r="L20" s="33"/>
    </row>
    <row r="21" spans="1:12" ht="26.4" customHeight="1" thickBot="1" x14ac:dyDescent="0.45">
      <c r="A21" s="29" t="s">
        <v>5</v>
      </c>
      <c r="B21" s="30"/>
      <c r="C21" s="34">
        <f>_xlfn.RANK.EQ(C20,$C$20:$K$20)</f>
        <v>5</v>
      </c>
      <c r="D21" s="34"/>
      <c r="E21" s="34">
        <f>_xlfn.RANK.EQ(E20,$C$20:$K$20)</f>
        <v>2</v>
      </c>
      <c r="F21" s="34"/>
      <c r="G21" s="34">
        <f>_xlfn.RANK.EQ(G20,$C$20:$K$20)</f>
        <v>4</v>
      </c>
      <c r="H21" s="34"/>
      <c r="I21" s="34">
        <f>_xlfn.RANK.EQ(I20,$C$20:$K$20)</f>
        <v>1</v>
      </c>
      <c r="J21" s="34"/>
      <c r="K21" s="34">
        <f>_xlfn.RANK.EQ(K20,$C$20:$K$20)</f>
        <v>3</v>
      </c>
      <c r="L21" s="34"/>
    </row>
    <row r="22" spans="1:12" x14ac:dyDescent="0.4">
      <c r="A22" s="28"/>
    </row>
    <row r="23" spans="1:12" ht="18" thickBot="1" x14ac:dyDescent="0.45"/>
    <row r="24" spans="1:12" ht="21.6" thickBot="1" x14ac:dyDescent="0.45">
      <c r="A24" s="25" t="s">
        <v>47</v>
      </c>
      <c r="B24" s="25"/>
      <c r="C24" s="35" t="s">
        <v>48</v>
      </c>
      <c r="D24" s="35"/>
      <c r="E24" s="35" t="s">
        <v>49</v>
      </c>
      <c r="F24" s="35"/>
      <c r="G24" s="35" t="s">
        <v>50</v>
      </c>
      <c r="H24" s="35"/>
      <c r="I24" s="35" t="s">
        <v>51</v>
      </c>
      <c r="J24" s="35"/>
      <c r="K24" s="35" t="s">
        <v>49</v>
      </c>
      <c r="L24" s="35"/>
    </row>
    <row r="25" spans="1:12" x14ac:dyDescent="0.4">
      <c r="A25" t="s">
        <v>50</v>
      </c>
      <c r="B25">
        <v>5</v>
      </c>
    </row>
    <row r="26" spans="1:12" x14ac:dyDescent="0.4">
      <c r="A26" t="s">
        <v>48</v>
      </c>
      <c r="B26" s="36">
        <v>4</v>
      </c>
    </row>
    <row r="27" spans="1:12" x14ac:dyDescent="0.4">
      <c r="A27" t="s">
        <v>49</v>
      </c>
      <c r="B27" s="36">
        <v>3</v>
      </c>
    </row>
    <row r="28" spans="1:12" x14ac:dyDescent="0.4">
      <c r="A28" t="s">
        <v>51</v>
      </c>
      <c r="B28" s="36">
        <v>2</v>
      </c>
    </row>
    <row r="29" spans="1:12" x14ac:dyDescent="0.4">
      <c r="A29" t="s">
        <v>52</v>
      </c>
      <c r="B29" s="36">
        <v>1</v>
      </c>
    </row>
    <row r="30" spans="1:12" x14ac:dyDescent="0.4">
      <c r="B30" s="36"/>
    </row>
  </sheetData>
  <mergeCells count="73">
    <mergeCell ref="I20:J20"/>
    <mergeCell ref="I21:J21"/>
    <mergeCell ref="K20:L20"/>
    <mergeCell ref="K21:L21"/>
    <mergeCell ref="A24:B24"/>
    <mergeCell ref="C24:D24"/>
    <mergeCell ref="E24:F24"/>
    <mergeCell ref="G24:H24"/>
    <mergeCell ref="I24:J24"/>
    <mergeCell ref="K24:L24"/>
    <mergeCell ref="C20:D20"/>
    <mergeCell ref="C21:D21"/>
    <mergeCell ref="E20:F20"/>
    <mergeCell ref="E21:F21"/>
    <mergeCell ref="G20:H20"/>
    <mergeCell ref="G21:H21"/>
    <mergeCell ref="A11:B11"/>
    <mergeCell ref="C11:D11"/>
    <mergeCell ref="E11:F11"/>
    <mergeCell ref="G11:H11"/>
    <mergeCell ref="I11:J11"/>
    <mergeCell ref="K11:L11"/>
    <mergeCell ref="A10:B10"/>
    <mergeCell ref="E5:F5"/>
    <mergeCell ref="G5:H5"/>
    <mergeCell ref="I5:J5"/>
    <mergeCell ref="K5:L5"/>
    <mergeCell ref="C10:D10"/>
    <mergeCell ref="E10:F10"/>
    <mergeCell ref="G10:H10"/>
    <mergeCell ref="I10:J10"/>
    <mergeCell ref="K10:L10"/>
    <mergeCell ref="C8:D8"/>
    <mergeCell ref="E8:F8"/>
    <mergeCell ref="G8:H8"/>
    <mergeCell ref="I8:J8"/>
    <mergeCell ref="K8:L8"/>
    <mergeCell ref="A6:A7"/>
    <mergeCell ref="C5:D5"/>
    <mergeCell ref="C1:L1"/>
    <mergeCell ref="A8:A9"/>
    <mergeCell ref="A4:A5"/>
    <mergeCell ref="K3:L3"/>
    <mergeCell ref="K4:L4"/>
    <mergeCell ref="A1:B3"/>
    <mergeCell ref="K6:L6"/>
    <mergeCell ref="K7:L7"/>
    <mergeCell ref="K9:L9"/>
    <mergeCell ref="K2:L2"/>
    <mergeCell ref="G6:H6"/>
    <mergeCell ref="G7:H7"/>
    <mergeCell ref="G9:H9"/>
    <mergeCell ref="I2:J2"/>
    <mergeCell ref="I3:J3"/>
    <mergeCell ref="I4:J4"/>
    <mergeCell ref="I6:J6"/>
    <mergeCell ref="I7:J7"/>
    <mergeCell ref="I9:J9"/>
    <mergeCell ref="G2:H2"/>
    <mergeCell ref="G3:H3"/>
    <mergeCell ref="G4:H4"/>
    <mergeCell ref="C6:D6"/>
    <mergeCell ref="C7:D7"/>
    <mergeCell ref="C9:D9"/>
    <mergeCell ref="E2:F2"/>
    <mergeCell ref="E3:F3"/>
    <mergeCell ref="E4:F4"/>
    <mergeCell ref="E6:F6"/>
    <mergeCell ref="E7:F7"/>
    <mergeCell ref="E9:F9"/>
    <mergeCell ref="C2:D2"/>
    <mergeCell ref="C3:D3"/>
    <mergeCell ref="C4:D4"/>
  </mergeCells>
  <conditionalFormatting sqref="D13:D19 F13:F19 H13:H19 J13:J19 L13:L19">
    <cfRule type="colorScale" priority="3">
      <colorScale>
        <cfvo type="min"/>
        <cfvo type="percentile" val="50"/>
        <cfvo type="max"/>
        <color theme="5"/>
        <color theme="0"/>
        <color theme="9"/>
      </colorScale>
    </cfRule>
  </conditionalFormatting>
  <pageMargins left="3.937007874015748E-2" right="3.937007874015748E-2" top="3.937007874015748E-2" bottom="3.937007874015748E-2" header="0" footer="0"/>
  <pageSetup paperSize="6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67B2756-E47D-47F9-A241-D6BB7B0EDC9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1"/>
              <x14:cfIcon iconSet="3Symbols2" iconId="2"/>
              <x14:cfIcon iconSet="3Symbols2" iconId="0"/>
            </x14:iconSet>
          </x14:cfRule>
          <xm:sqref>C10:L10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Gubler</dc:creator>
  <cp:lastModifiedBy>Nathanael Gubler</cp:lastModifiedBy>
  <cp:lastPrinted>2025-09-18T09:25:37Z</cp:lastPrinted>
  <dcterms:created xsi:type="dcterms:W3CDTF">2023-12-24T10:30:02Z</dcterms:created>
  <dcterms:modified xsi:type="dcterms:W3CDTF">2025-09-18T09:44:46Z</dcterms:modified>
</cp:coreProperties>
</file>