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822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louha.martina\Desktop\"/>
    </mc:Choice>
  </mc:AlternateContent>
  <bookViews>
    <workbookView xWindow="4725" yWindow="4005" windowWidth="29040" windowHeight="16440" tabRatio="601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</sheets>
  <calcPr calcId="171026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G3" i="1"/>
  <c r="G4" i="1"/>
  <c r="G5" i="1"/>
  <c r="G6" i="1"/>
  <c r="G7" i="1"/>
  <c r="C13" i="1"/>
  <c r="F4" i="1"/>
  <c r="F5" i="1"/>
  <c r="F6" i="1"/>
  <c r="F7" i="1"/>
  <c r="B3" i="11"/>
  <c r="B4" i="11"/>
  <c r="B5" i="11"/>
  <c r="B6" i="11"/>
  <c r="B7" i="11"/>
  <c r="C3" i="2"/>
  <c r="D3" i="2"/>
  <c r="C4" i="2"/>
  <c r="D4" i="2"/>
  <c r="E4" i="2"/>
  <c r="C5" i="2"/>
  <c r="D5" i="2"/>
  <c r="E5" i="2"/>
  <c r="C6" i="2"/>
  <c r="D6" i="2"/>
  <c r="E6" i="2"/>
  <c r="C7" i="2"/>
  <c r="D7" i="2"/>
  <c r="E7" i="2"/>
  <c r="B3" i="3"/>
  <c r="B4" i="3"/>
  <c r="B5" i="3"/>
  <c r="C5" i="3"/>
  <c r="F5" i="3"/>
  <c r="G5" i="3"/>
  <c r="B6" i="3"/>
  <c r="C6" i="3"/>
  <c r="F6" i="3"/>
  <c r="C6" i="4"/>
  <c r="F6" i="4"/>
  <c r="B7" i="3"/>
  <c r="B3" i="5"/>
  <c r="B4" i="5"/>
  <c r="B5" i="5"/>
  <c r="B6" i="5"/>
  <c r="B7" i="5"/>
  <c r="B3" i="7"/>
  <c r="B4" i="7"/>
  <c r="B5" i="7"/>
  <c r="B6" i="7"/>
  <c r="B7" i="7"/>
  <c r="B3" i="9"/>
  <c r="B4" i="9"/>
  <c r="B5" i="9"/>
  <c r="B6" i="9"/>
  <c r="B7" i="9"/>
  <c r="G6" i="3"/>
  <c r="E3" i="2"/>
  <c r="C7" i="3"/>
  <c r="F7" i="3"/>
  <c r="C7" i="4"/>
  <c r="C4" i="3"/>
  <c r="F4" i="3"/>
  <c r="C4" i="4"/>
  <c r="F4" i="4"/>
  <c r="D7" i="4"/>
  <c r="C7" i="5"/>
  <c r="F7" i="5"/>
  <c r="C7" i="6"/>
  <c r="D6" i="4"/>
  <c r="E6" i="4"/>
  <c r="C6" i="5"/>
  <c r="F6" i="5"/>
  <c r="C4" i="5"/>
  <c r="F4" i="5"/>
  <c r="C10" i="2"/>
  <c r="G7" i="3"/>
  <c r="C3" i="3"/>
  <c r="F3" i="3"/>
  <c r="C14" i="1"/>
  <c r="C5" i="4"/>
  <c r="F7" i="4"/>
  <c r="D4" i="4"/>
  <c r="G4" i="3"/>
  <c r="A17" i="1"/>
  <c r="C11" i="2"/>
  <c r="C13" i="3"/>
  <c r="A18" i="1"/>
  <c r="C12" i="2"/>
  <c r="C15" i="2"/>
  <c r="D15" i="2"/>
  <c r="E7" i="4"/>
  <c r="F5" i="4"/>
  <c r="D5" i="4"/>
  <c r="E5" i="4"/>
  <c r="C5" i="5"/>
  <c r="F5" i="5"/>
  <c r="C3" i="4"/>
  <c r="G3" i="3"/>
  <c r="C12" i="3"/>
  <c r="C14" i="3"/>
  <c r="C15" i="1"/>
  <c r="C4" i="6"/>
  <c r="G4" i="5"/>
  <c r="C6" i="6"/>
  <c r="G6" i="5"/>
  <c r="C7" i="7"/>
  <c r="F7" i="7"/>
  <c r="F7" i="6"/>
  <c r="D7" i="6"/>
  <c r="G7" i="5"/>
  <c r="E4" i="4"/>
  <c r="E7" i="6"/>
  <c r="C7" i="8"/>
  <c r="G7" i="7"/>
  <c r="F6" i="6"/>
  <c r="D6" i="6"/>
  <c r="E6" i="6"/>
  <c r="C6" i="7"/>
  <c r="F6" i="7"/>
  <c r="C4" i="7"/>
  <c r="F4" i="7"/>
  <c r="D4" i="6"/>
  <c r="E4" i="6"/>
  <c r="F4" i="6"/>
  <c r="C5" i="6"/>
  <c r="G5" i="5"/>
  <c r="C11" i="4"/>
  <c r="C13" i="5"/>
  <c r="A16" i="3"/>
  <c r="C3" i="5"/>
  <c r="F3" i="5"/>
  <c r="D3" i="4"/>
  <c r="F3" i="4"/>
  <c r="C11" i="6"/>
  <c r="C13" i="7"/>
  <c r="A16" i="5"/>
  <c r="C5" i="7"/>
  <c r="F5" i="7"/>
  <c r="D5" i="6"/>
  <c r="E5" i="6"/>
  <c r="F5" i="6"/>
  <c r="C6" i="8"/>
  <c r="G6" i="7"/>
  <c r="D7" i="8"/>
  <c r="E7" i="8"/>
  <c r="F7" i="8"/>
  <c r="C7" i="9"/>
  <c r="F7" i="9"/>
  <c r="C3" i="6"/>
  <c r="G3" i="5"/>
  <c r="C12" i="5"/>
  <c r="C14" i="5"/>
  <c r="E3" i="4"/>
  <c r="C14" i="4"/>
  <c r="D14" i="4"/>
  <c r="C10" i="4"/>
  <c r="C12" i="4"/>
  <c r="C15" i="4"/>
  <c r="D15" i="4"/>
  <c r="C4" i="8"/>
  <c r="G4" i="7"/>
  <c r="C4" i="9"/>
  <c r="F4" i="9"/>
  <c r="D4" i="8"/>
  <c r="E4" i="8"/>
  <c r="F4" i="8"/>
  <c r="C7" i="10"/>
  <c r="G7" i="9"/>
  <c r="D6" i="8"/>
  <c r="E6" i="8"/>
  <c r="F6" i="8"/>
  <c r="C6" i="9"/>
  <c r="F6" i="9"/>
  <c r="C3" i="7"/>
  <c r="F3" i="7"/>
  <c r="D3" i="6"/>
  <c r="F3" i="6"/>
  <c r="C5" i="8"/>
  <c r="G5" i="7"/>
  <c r="A16" i="7"/>
  <c r="C11" i="8"/>
  <c r="C13" i="9"/>
  <c r="C5" i="9"/>
  <c r="F5" i="9"/>
  <c r="F5" i="8"/>
  <c r="D5" i="8"/>
  <c r="E5" i="8"/>
  <c r="E3" i="6"/>
  <c r="C14" i="6"/>
  <c r="D14" i="6"/>
  <c r="C10" i="6"/>
  <c r="C12" i="6"/>
  <c r="C15" i="6"/>
  <c r="D15" i="6"/>
  <c r="C6" i="10"/>
  <c r="G6" i="9"/>
  <c r="F7" i="10"/>
  <c r="C7" i="11"/>
  <c r="F7" i="11"/>
  <c r="D7" i="10"/>
  <c r="E7" i="10"/>
  <c r="C11" i="10"/>
  <c r="C13" i="11"/>
  <c r="A16" i="9"/>
  <c r="C3" i="8"/>
  <c r="G3" i="7"/>
  <c r="C12" i="7"/>
  <c r="C14" i="7"/>
  <c r="C4" i="10"/>
  <c r="G4" i="9"/>
  <c r="D6" i="10"/>
  <c r="E6" i="10"/>
  <c r="F6" i="10"/>
  <c r="C6" i="11"/>
  <c r="F6" i="11"/>
  <c r="C4" i="11"/>
  <c r="F4" i="11"/>
  <c r="F4" i="10"/>
  <c r="D4" i="10"/>
  <c r="E4" i="10"/>
  <c r="C3" i="9"/>
  <c r="F3" i="9"/>
  <c r="F3" i="8"/>
  <c r="D3" i="8"/>
  <c r="A16" i="11"/>
  <c r="C11" i="12"/>
  <c r="G7" i="11"/>
  <c r="C7" i="12"/>
  <c r="C5" i="10"/>
  <c r="G5" i="9"/>
  <c r="C5" i="11"/>
  <c r="F5" i="11"/>
  <c r="D5" i="10"/>
  <c r="E5" i="10"/>
  <c r="F5" i="10"/>
  <c r="C4" i="12"/>
  <c r="G4" i="11"/>
  <c r="D7" i="12"/>
  <c r="E7" i="12"/>
  <c r="F7" i="12"/>
  <c r="E3" i="8"/>
  <c r="C14" i="8"/>
  <c r="D14" i="8"/>
  <c r="C10" i="8"/>
  <c r="C12" i="8"/>
  <c r="C15" i="8"/>
  <c r="D15" i="8"/>
  <c r="G3" i="9"/>
  <c r="C12" i="9"/>
  <c r="C14" i="9"/>
  <c r="C3" i="10"/>
  <c r="C6" i="12"/>
  <c r="G6" i="11"/>
  <c r="D3" i="10"/>
  <c r="F3" i="10"/>
  <c r="C3" i="11"/>
  <c r="F3" i="11"/>
  <c r="G5" i="11"/>
  <c r="C5" i="12"/>
  <c r="F6" i="12"/>
  <c r="D6" i="12"/>
  <c r="E6" i="12"/>
  <c r="D4" i="12"/>
  <c r="E4" i="12"/>
  <c r="F4" i="12"/>
  <c r="D5" i="12"/>
  <c r="E5" i="12"/>
  <c r="F5" i="12"/>
  <c r="C3" i="12"/>
  <c r="G3" i="11"/>
  <c r="C12" i="11"/>
  <c r="C14" i="11"/>
  <c r="E3" i="10"/>
  <c r="C14" i="10"/>
  <c r="D14" i="10"/>
  <c r="C10" i="10"/>
  <c r="C12" i="10"/>
  <c r="C15" i="10"/>
  <c r="D15" i="10"/>
  <c r="F3" i="12"/>
  <c r="D3" i="12"/>
  <c r="E3" i="12"/>
  <c r="C14" i="12"/>
  <c r="D14" i="12"/>
  <c r="C10" i="12"/>
  <c r="C12" i="12"/>
  <c r="C15" i="12"/>
  <c r="D15" i="12"/>
</calcChain>
</file>

<file path=xl/sharedStrings.xml><?xml version="1.0" encoding="utf-8"?>
<sst xmlns="http://schemas.openxmlformats.org/spreadsheetml/2006/main" count="235" uniqueCount="37">
  <si>
    <t>Název akcie</t>
  </si>
  <si>
    <t>Kurs</t>
  </si>
  <si>
    <t>Počet akcií</t>
  </si>
  <si>
    <t>Nákup</t>
  </si>
  <si>
    <t>Prodej</t>
  </si>
  <si>
    <t xml:space="preserve">Počet akcií </t>
  </si>
  <si>
    <t>Hodnota akcií</t>
  </si>
  <si>
    <t>původně</t>
  </si>
  <si>
    <t>nově</t>
  </si>
  <si>
    <t>Motors</t>
  </si>
  <si>
    <t>Aerospace</t>
  </si>
  <si>
    <t>MdHopper</t>
  </si>
  <si>
    <t>Cameracorp</t>
  </si>
  <si>
    <t>Tire</t>
  </si>
  <si>
    <t>Poplatek</t>
  </si>
  <si>
    <t xml:space="preserve">Úrok z vkladu </t>
  </si>
  <si>
    <t>Startovní hotovost</t>
  </si>
  <si>
    <t>Majetek v akciích</t>
  </si>
  <si>
    <t>Úvodní nákup</t>
  </si>
  <si>
    <t>Hotovost</t>
  </si>
  <si>
    <t>Majetek celkem</t>
  </si>
  <si>
    <t xml:space="preserve"> </t>
  </si>
  <si>
    <t>Rozdíl</t>
  </si>
  <si>
    <t>po změně</t>
  </si>
  <si>
    <t>Výsledky úvodního kola</t>
  </si>
  <si>
    <t>Výsledek od začátku</t>
  </si>
  <si>
    <t>Nákupy a prodeje po zprávách 1. kola</t>
  </si>
  <si>
    <t>Výsledky 1. kola</t>
  </si>
  <si>
    <t>Výsledek kola</t>
  </si>
  <si>
    <t>Nákupy a prodeje po zprávách 2. kola</t>
  </si>
  <si>
    <t>Výsledky 2. kola</t>
  </si>
  <si>
    <t>Nákupy a prodeje po zprávách 3. kola</t>
  </si>
  <si>
    <t>Výsledky 3. kola</t>
  </si>
  <si>
    <t>Nákupy a prodeje po zprávách 4. kola</t>
  </si>
  <si>
    <t>Výsledky 4. kola</t>
  </si>
  <si>
    <t>Nákupy a prodeje po zprávách 5. kola</t>
  </si>
  <si>
    <t>Závěrečné výsledky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</si>
</sst>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K_č_-;\-* #,##0.00\ _K_č_-;_-* &quot;-&quot;??\ _K_č_-;_-@_-"/>
    <numFmt numFmtId="165" formatCode="_-* #,##0\ _K_č_-;\-* #,##0\ _K_č_-;_-* &quot;-&quot;??\ _K_č_-;_-@_-"/>
    <numFmt numFmtId="166" formatCode="0.0%"/>
  </numFmts>
  <fonts count="12">
    <font>
      <sz val="10"/>
      <name val="Arial CE"/>
      <charset val="238"/>
    </font>
    <font>
      <sz val="10"/>
      <name val="Arial CE"/>
      <charset val="238"/>
    </font>
    <font>
      <b/>
      <sz val="10"/>
      <name val="Arial CE"/>
      <family val="2"/>
      <charset val="238"/>
    </font>
    <font>
      <b/>
      <sz val="10"/>
      <color indexed="10"/>
      <name val="Arial CE"/>
      <family val="2"/>
      <charset val="238"/>
    </font>
    <font>
      <b/>
      <sz val="10"/>
      <color indexed="40"/>
      <name val="Arial CE"/>
      <family val="2"/>
      <charset val="238"/>
    </font>
    <font>
      <b/>
      <sz val="10"/>
      <color indexed="48"/>
      <name val="Arial CE"/>
      <family val="2"/>
      <charset val="238"/>
    </font>
    <font>
      <sz val="10"/>
      <name val="Arial CE"/>
      <family val="2"/>
      <charset val="238"/>
    </font>
    <font>
      <b/>
      <sz val="10"/>
      <color indexed="57"/>
      <name val="Arial CE"/>
      <family val="2"/>
      <charset val="238"/>
    </font>
    <font>
      <b/>
      <sz val="10"/>
      <color indexed="49"/>
      <name val="Arial CE"/>
      <family val="2"/>
      <charset val="238"/>
    </font>
    <font>
      <b/>
      <sz val="10"/>
      <color indexed="46"/>
      <name val="Arial CE"/>
      <family val="2"/>
      <charset val="238"/>
    </font>
    <font>
      <u/>
      <sz val="10"/>
      <color theme="10"/>
      <name val="Arial CE"/>
      <charset val="238"/>
    </font>
    <font>
      <u/>
      <sz val="10"/>
      <color theme="11"/>
      <name val="Arial CE"/>
      <charset val="238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70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0" applyNumberFormat="1"/>
    <xf numFmtId="0" fontId="2" fillId="0" borderId="0" xfId="0" applyFont="1"/>
    <xf numFmtId="164" fontId="0" fillId="0" borderId="0" xfId="1" applyFont="1"/>
    <xf numFmtId="165" fontId="0" fillId="0" borderId="0" xfId="1" applyNumberFormat="1" applyFont="1"/>
    <xf numFmtId="165" fontId="2" fillId="0" borderId="0" xfId="1" applyNumberFormat="1" applyFont="1"/>
    <xf numFmtId="165" fontId="3" fillId="0" borderId="0" xfId="0" applyNumberFormat="1" applyFont="1"/>
    <xf numFmtId="165" fontId="0" fillId="0" borderId="0" xfId="1" applyNumberFormat="1" applyFont="1" applyFill="1"/>
    <xf numFmtId="9" fontId="0" fillId="0" borderId="0" xfId="1" applyNumberFormat="1" applyFont="1"/>
    <xf numFmtId="0" fontId="5" fillId="0" borderId="0" xfId="0" applyFont="1"/>
    <xf numFmtId="0" fontId="3" fillId="0" borderId="0" xfId="0" applyFont="1"/>
    <xf numFmtId="166" fontId="0" fillId="0" borderId="0" xfId="1" applyNumberFormat="1" applyFont="1"/>
    <xf numFmtId="166" fontId="0" fillId="0" borderId="0" xfId="1" applyNumberFormat="1" applyFont="1" applyAlignment="1">
      <alignment horizontal="center"/>
    </xf>
    <xf numFmtId="164" fontId="0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165" fontId="7" fillId="0" borderId="0" xfId="0" applyNumberFormat="1" applyFont="1"/>
    <xf numFmtId="0" fontId="7" fillId="0" borderId="0" xfId="0" applyFont="1" applyAlignment="1">
      <alignment horizontal="center"/>
    </xf>
    <xf numFmtId="0" fontId="7" fillId="0" borderId="0" xfId="0" applyFont="1"/>
    <xf numFmtId="165" fontId="3" fillId="0" borderId="0" xfId="1" applyNumberFormat="1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6" xfId="0" applyBorder="1"/>
    <xf numFmtId="165" fontId="0" fillId="0" borderId="7" xfId="1" applyNumberFormat="1" applyFont="1" applyBorder="1"/>
    <xf numFmtId="165" fontId="0" fillId="0" borderId="7" xfId="1" applyNumberFormat="1" applyFont="1" applyBorder="1" applyProtection="1"/>
    <xf numFmtId="165" fontId="0" fillId="2" borderId="7" xfId="1" applyNumberFormat="1" applyFont="1" applyFill="1" applyBorder="1" applyProtection="1">
      <protection locked="0"/>
    </xf>
    <xf numFmtId="165" fontId="0" fillId="0" borderId="7" xfId="0" applyNumberFormat="1" applyBorder="1"/>
    <xf numFmtId="2" fontId="0" fillId="0" borderId="7" xfId="1" applyNumberFormat="1" applyFont="1" applyBorder="1" applyAlignment="1">
      <alignment horizontal="center"/>
    </xf>
    <xf numFmtId="165" fontId="0" fillId="0" borderId="0" xfId="1" applyNumberFormat="1" applyFont="1" applyBorder="1"/>
    <xf numFmtId="166" fontId="0" fillId="0" borderId="0" xfId="1" applyNumberFormat="1" applyFont="1" applyBorder="1" applyAlignment="1">
      <alignment horizontal="center"/>
    </xf>
    <xf numFmtId="165" fontId="0" fillId="0" borderId="0" xfId="1" applyNumberFormat="1" applyFont="1" applyFill="1" applyBorder="1"/>
    <xf numFmtId="165" fontId="9" fillId="0" borderId="1" xfId="1" applyNumberFormat="1" applyFont="1" applyBorder="1"/>
    <xf numFmtId="165" fontId="0" fillId="0" borderId="3" xfId="1" applyNumberFormat="1" applyFont="1" applyBorder="1"/>
    <xf numFmtId="165" fontId="2" fillId="0" borderId="8" xfId="1" applyNumberFormat="1" applyFont="1" applyBorder="1"/>
    <xf numFmtId="165" fontId="0" fillId="0" borderId="9" xfId="1" applyNumberFormat="1" applyFont="1" applyBorder="1"/>
    <xf numFmtId="0" fontId="4" fillId="0" borderId="8" xfId="0" applyFont="1" applyBorder="1"/>
    <xf numFmtId="0" fontId="0" fillId="0" borderId="9" xfId="0" applyBorder="1"/>
    <xf numFmtId="0" fontId="2" fillId="0" borderId="4" xfId="0" applyFont="1" applyBorder="1"/>
    <xf numFmtId="165" fontId="9" fillId="0" borderId="10" xfId="1" applyNumberFormat="1" applyFont="1" applyBorder="1"/>
    <xf numFmtId="165" fontId="2" fillId="0" borderId="11" xfId="1" applyNumberFormat="1" applyFont="1" applyFill="1" applyBorder="1"/>
    <xf numFmtId="165" fontId="4" fillId="0" borderId="11" xfId="0" applyNumberFormat="1" applyFont="1" applyFill="1" applyBorder="1"/>
    <xf numFmtId="165" fontId="2" fillId="0" borderId="12" xfId="0" applyNumberFormat="1" applyFont="1" applyFill="1" applyBorder="1"/>
    <xf numFmtId="165" fontId="2" fillId="0" borderId="1" xfId="1" applyNumberFormat="1" applyFont="1" applyBorder="1"/>
    <xf numFmtId="0" fontId="8" fillId="0" borderId="8" xfId="0" applyFont="1" applyBorder="1"/>
    <xf numFmtId="165" fontId="2" fillId="0" borderId="10" xfId="1" applyNumberFormat="1" applyFont="1" applyFill="1" applyBorder="1"/>
    <xf numFmtId="165" fontId="8" fillId="0" borderId="11" xfId="0" applyNumberFormat="1" applyFont="1" applyFill="1" applyBorder="1"/>
    <xf numFmtId="165" fontId="0" fillId="0" borderId="0" xfId="0" applyNumberFormat="1" applyBorder="1"/>
    <xf numFmtId="164" fontId="0" fillId="0" borderId="0" xfId="1" applyFont="1" applyFill="1" applyBorder="1" applyAlignment="1">
      <alignment horizontal="center"/>
    </xf>
    <xf numFmtId="164" fontId="0" fillId="0" borderId="0" xfId="1" applyFont="1" applyFill="1" applyBorder="1"/>
    <xf numFmtId="0" fontId="3" fillId="3" borderId="13" xfId="0" applyFont="1" applyFill="1" applyBorder="1"/>
    <xf numFmtId="0" fontId="0" fillId="3" borderId="14" xfId="0" applyFill="1" applyBorder="1"/>
    <xf numFmtId="165" fontId="3" fillId="3" borderId="14" xfId="0" applyNumberFormat="1" applyFont="1" applyFill="1" applyBorder="1"/>
    <xf numFmtId="0" fontId="3" fillId="3" borderId="15" xfId="0" applyFont="1" applyFill="1" applyBorder="1" applyAlignment="1">
      <alignment horizontal="center"/>
    </xf>
    <xf numFmtId="0" fontId="7" fillId="3" borderId="1" xfId="0" applyFont="1" applyFill="1" applyBorder="1"/>
    <xf numFmtId="0" fontId="0" fillId="3" borderId="2" xfId="0" applyFill="1" applyBorder="1"/>
    <xf numFmtId="165" fontId="7" fillId="3" borderId="2" xfId="0" applyNumberFormat="1" applyFont="1" applyFill="1" applyBorder="1"/>
    <xf numFmtId="0" fontId="7" fillId="3" borderId="3" xfId="0" applyFont="1" applyFill="1" applyBorder="1" applyAlignment="1">
      <alignment horizontal="center"/>
    </xf>
    <xf numFmtId="0" fontId="3" fillId="3" borderId="4" xfId="0" applyFont="1" applyFill="1" applyBorder="1"/>
    <xf numFmtId="0" fontId="0" fillId="3" borderId="5" xfId="0" applyFill="1" applyBorder="1"/>
    <xf numFmtId="165" fontId="3" fillId="3" borderId="5" xfId="0" applyNumberFormat="1" applyFont="1" applyFill="1" applyBorder="1"/>
    <xf numFmtId="0" fontId="3" fillId="3" borderId="6" xfId="0" applyFont="1" applyFill="1" applyBorder="1" applyAlignment="1">
      <alignment horizontal="center"/>
    </xf>
    <xf numFmtId="164" fontId="0" fillId="4" borderId="7" xfId="1" applyFont="1" applyFill="1" applyBorder="1" applyProtection="1">
      <protection locked="0"/>
    </xf>
    <xf numFmtId="164" fontId="0" fillId="4" borderId="7" xfId="1" applyFont="1" applyFill="1" applyBorder="1" applyAlignment="1" applyProtection="1">
      <alignment horizontal="center"/>
      <protection locked="0"/>
    </xf>
    <xf numFmtId="164" fontId="0" fillId="0" borderId="7" xfId="1" applyFont="1" applyBorder="1" applyProtection="1"/>
    <xf numFmtId="0" fontId="0" fillId="0" borderId="0" xfId="0" applyAlignment="1">
      <alignment horizontal="center"/>
    </xf>
  </cellXfs>
  <cellStyles count="4">
    <cellStyle name="Comma" xfId="1" builtinId="3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45426</xdr:colOff>
      <xdr:row>19</xdr:row>
      <xdr:rowOff>37339</xdr:rowOff>
    </xdr:from>
    <xdr:to>
      <xdr:col>1</xdr:col>
      <xdr:colOff>1140</xdr:colOff>
      <xdr:row>19</xdr:row>
      <xdr:rowOff>208195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426" y="3254672"/>
          <a:ext cx="1022514" cy="1708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42335</xdr:colOff>
      <xdr:row>19</xdr:row>
      <xdr:rowOff>33868</xdr:rowOff>
    </xdr:from>
    <xdr:to>
      <xdr:col>0</xdr:col>
      <xdr:colOff>864824</xdr:colOff>
      <xdr:row>19</xdr:row>
      <xdr:rowOff>204724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335" y="3251201"/>
          <a:ext cx="1022514" cy="17085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42335</xdr:colOff>
      <xdr:row>19</xdr:row>
      <xdr:rowOff>33868</xdr:rowOff>
    </xdr:from>
    <xdr:to>
      <xdr:col>0</xdr:col>
      <xdr:colOff>893399</xdr:colOff>
      <xdr:row>19</xdr:row>
      <xdr:rowOff>204724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335" y="3251201"/>
          <a:ext cx="1022514" cy="17085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42335</xdr:colOff>
      <xdr:row>19</xdr:row>
      <xdr:rowOff>33868</xdr:rowOff>
    </xdr:from>
    <xdr:to>
      <xdr:col>0</xdr:col>
      <xdr:colOff>941024</xdr:colOff>
      <xdr:row>19</xdr:row>
      <xdr:rowOff>204724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335" y="3251201"/>
          <a:ext cx="1022514" cy="1708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42335</xdr:colOff>
      <xdr:row>19</xdr:row>
      <xdr:rowOff>33868</xdr:rowOff>
    </xdr:from>
    <xdr:to>
      <xdr:col>0</xdr:col>
      <xdr:colOff>836249</xdr:colOff>
      <xdr:row>19</xdr:row>
      <xdr:rowOff>204724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335" y="3251201"/>
          <a:ext cx="1022514" cy="17085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42335</xdr:colOff>
      <xdr:row>19</xdr:row>
      <xdr:rowOff>33868</xdr:rowOff>
    </xdr:from>
    <xdr:to>
      <xdr:col>0</xdr:col>
      <xdr:colOff>836249</xdr:colOff>
      <xdr:row>19</xdr:row>
      <xdr:rowOff>204724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335" y="3251201"/>
          <a:ext cx="1022514" cy="17085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42335</xdr:colOff>
      <xdr:row>19</xdr:row>
      <xdr:rowOff>33868</xdr:rowOff>
    </xdr:from>
    <xdr:to>
      <xdr:col>1</xdr:col>
      <xdr:colOff>48849</xdr:colOff>
      <xdr:row>19</xdr:row>
      <xdr:rowOff>204724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335" y="3251201"/>
          <a:ext cx="1022514" cy="17085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42335</xdr:colOff>
      <xdr:row>19</xdr:row>
      <xdr:rowOff>33868</xdr:rowOff>
    </xdr:from>
    <xdr:to>
      <xdr:col>0</xdr:col>
      <xdr:colOff>807674</xdr:colOff>
      <xdr:row>19</xdr:row>
      <xdr:rowOff>204724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335" y="3251201"/>
          <a:ext cx="1022514" cy="17085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42335</xdr:colOff>
      <xdr:row>19</xdr:row>
      <xdr:rowOff>33868</xdr:rowOff>
    </xdr:from>
    <xdr:to>
      <xdr:col>0</xdr:col>
      <xdr:colOff>826724</xdr:colOff>
      <xdr:row>19</xdr:row>
      <xdr:rowOff>204724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335" y="3251201"/>
          <a:ext cx="1022514" cy="17085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42335</xdr:colOff>
      <xdr:row>19</xdr:row>
      <xdr:rowOff>33868</xdr:rowOff>
    </xdr:from>
    <xdr:to>
      <xdr:col>0</xdr:col>
      <xdr:colOff>883874</xdr:colOff>
      <xdr:row>19</xdr:row>
      <xdr:rowOff>204724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335" y="3251201"/>
          <a:ext cx="1022514" cy="17085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42335</xdr:colOff>
      <xdr:row>19</xdr:row>
      <xdr:rowOff>33868</xdr:rowOff>
    </xdr:from>
    <xdr:to>
      <xdr:col>1</xdr:col>
      <xdr:colOff>48849</xdr:colOff>
      <xdr:row>19</xdr:row>
      <xdr:rowOff>204724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335" y="3251201"/>
          <a:ext cx="1022514" cy="17085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42335</xdr:colOff>
      <xdr:row>19</xdr:row>
      <xdr:rowOff>33868</xdr:rowOff>
    </xdr:from>
    <xdr:to>
      <xdr:col>0</xdr:col>
      <xdr:colOff>817199</xdr:colOff>
      <xdr:row>19</xdr:row>
      <xdr:rowOff>204724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335" y="3251201"/>
          <a:ext cx="1022514" cy="1708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zoomScale="150" zoomScaleNormal="150" zoomScalePageLayoutView="150" workbookViewId="0" xr3:uid="{AEA406A1-0E4B-5B11-9CD5-51D6E497D94C}">
      <selection activeCell="A15" sqref="A15"/>
    </sheetView>
  </sheetViews>
  <sheetFormatPr defaultColWidth="8.7109375" defaultRowHeight="12.75"/>
  <cols>
    <col min="1" max="1" width="13" customWidth="1"/>
    <col min="2" max="2" width="11" customWidth="1"/>
    <col min="3" max="3" width="12.5703125" customWidth="1"/>
    <col min="4" max="4" width="12.7109375" customWidth="1"/>
    <col min="5" max="5" width="11.28515625" customWidth="1"/>
    <col min="6" max="6" width="10.85546875" customWidth="1"/>
    <col min="7" max="7" width="14.5703125" customWidth="1"/>
  </cols>
  <sheetData>
    <row r="1" spans="1:7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3" t="s">
        <v>6</v>
      </c>
    </row>
    <row r="2" spans="1:7">
      <c r="A2" s="24"/>
      <c r="B2" s="25"/>
      <c r="C2" s="25" t="s">
        <v>7</v>
      </c>
      <c r="D2" s="25"/>
      <c r="E2" s="25"/>
      <c r="F2" s="25" t="s">
        <v>8</v>
      </c>
      <c r="G2" s="26" t="s">
        <v>8</v>
      </c>
    </row>
    <row r="3" spans="1:7">
      <c r="A3" s="28" t="s">
        <v>9</v>
      </c>
      <c r="B3" s="68">
        <v>36.75</v>
      </c>
      <c r="C3" s="29">
        <v>0</v>
      </c>
      <c r="D3" s="30"/>
      <c r="E3" s="28"/>
      <c r="F3" s="28">
        <f>C3+D3-E3</f>
        <v>0</v>
      </c>
      <c r="G3" s="28">
        <f>B3*D3</f>
        <v>0</v>
      </c>
    </row>
    <row r="4" spans="1:7">
      <c r="A4" s="28" t="s">
        <v>10</v>
      </c>
      <c r="B4" s="68">
        <v>43.62</v>
      </c>
      <c r="C4" s="29">
        <v>0</v>
      </c>
      <c r="D4" s="30"/>
      <c r="E4" s="28"/>
      <c r="F4" s="28">
        <f>C4+D4-E4</f>
        <v>0</v>
      </c>
      <c r="G4" s="28">
        <f>B4*D4</f>
        <v>0</v>
      </c>
    </row>
    <row r="5" spans="1:7">
      <c r="A5" s="28" t="s">
        <v>11</v>
      </c>
      <c r="B5" s="68">
        <v>10.37</v>
      </c>
      <c r="C5" s="29">
        <v>0</v>
      </c>
      <c r="D5" s="30"/>
      <c r="E5" s="28"/>
      <c r="F5" s="28">
        <f>C5+D5-E5</f>
        <v>0</v>
      </c>
      <c r="G5" s="28">
        <f>B5*D5</f>
        <v>0</v>
      </c>
    </row>
    <row r="6" spans="1:7">
      <c r="A6" s="28" t="s">
        <v>12</v>
      </c>
      <c r="B6" s="68">
        <v>50.75</v>
      </c>
      <c r="C6" s="29">
        <v>0</v>
      </c>
      <c r="D6" s="30"/>
      <c r="E6" s="28"/>
      <c r="F6" s="28">
        <f>C6+D6-E6</f>
        <v>0</v>
      </c>
      <c r="G6" s="28">
        <f>B6*D6</f>
        <v>0</v>
      </c>
    </row>
    <row r="7" spans="1:7">
      <c r="A7" s="28" t="s">
        <v>13</v>
      </c>
      <c r="B7" s="68">
        <v>63.37</v>
      </c>
      <c r="C7" s="29">
        <v>0</v>
      </c>
      <c r="D7" s="30"/>
      <c r="E7" s="28"/>
      <c r="F7" s="28">
        <f>C7+D7-E7</f>
        <v>0</v>
      </c>
      <c r="G7" s="28">
        <f>B7*D7</f>
        <v>0</v>
      </c>
    </row>
    <row r="8" spans="1:7">
      <c r="A8" s="5"/>
      <c r="B8" s="4"/>
      <c r="C8" s="5"/>
      <c r="D8" s="8"/>
      <c r="E8" s="5"/>
      <c r="F8" s="5"/>
      <c r="G8" s="5"/>
    </row>
    <row r="9" spans="1:7">
      <c r="A9" s="33" t="s">
        <v>14</v>
      </c>
      <c r="B9" s="34">
        <v>2E-3</v>
      </c>
      <c r="C9" s="5"/>
      <c r="F9" s="5"/>
      <c r="G9" s="5"/>
    </row>
    <row r="10" spans="1:7">
      <c r="A10" s="35" t="s">
        <v>15</v>
      </c>
      <c r="B10" s="34">
        <v>3.0000000000000001E-3</v>
      </c>
      <c r="C10" s="5"/>
      <c r="D10" s="8"/>
      <c r="E10" s="9"/>
      <c r="F10" s="5"/>
      <c r="G10" s="5"/>
    </row>
    <row r="11" spans="1:7">
      <c r="A11" s="35"/>
      <c r="B11" s="34"/>
      <c r="C11" s="5"/>
      <c r="D11" s="8"/>
      <c r="E11" s="9"/>
      <c r="F11" s="5"/>
      <c r="G11" s="5"/>
    </row>
    <row r="12" spans="1:7">
      <c r="A12" s="36" t="s">
        <v>16</v>
      </c>
      <c r="B12" s="37"/>
      <c r="C12" s="43">
        <v>100000</v>
      </c>
      <c r="D12" s="5"/>
      <c r="E12" s="5"/>
      <c r="F12" s="5"/>
      <c r="G12" s="6"/>
    </row>
    <row r="13" spans="1:7">
      <c r="A13" s="38" t="s">
        <v>17</v>
      </c>
      <c r="B13" s="39"/>
      <c r="C13" s="44">
        <f>SUM($G$3:$G$7)</f>
        <v>0</v>
      </c>
      <c r="D13" s="5"/>
      <c r="E13" s="20" t="s">
        <v>18</v>
      </c>
      <c r="F13" s="5"/>
      <c r="G13" s="6"/>
    </row>
    <row r="14" spans="1:7">
      <c r="A14" s="40" t="s">
        <v>19</v>
      </c>
      <c r="B14" s="41"/>
      <c r="C14" s="45">
        <f>C12-$C$13-$C$13*B$9</f>
        <v>100000</v>
      </c>
    </row>
    <row r="15" spans="1:7">
      <c r="A15" s="42" t="s">
        <v>20</v>
      </c>
      <c r="B15" s="27"/>
      <c r="C15" s="46">
        <f>SUM($C$13:$C$14)</f>
        <v>100000</v>
      </c>
    </row>
    <row r="17" spans="1:3">
      <c r="A17" s="11" t="str">
        <f>IF($C$14&lt;0,"Nelze koupit, chybí hotovost!","")</f>
        <v/>
      </c>
      <c r="C17" s="20"/>
    </row>
    <row r="18" spans="1:3">
      <c r="A18" s="10" t="str">
        <f>IF($C$14&gt;30000,"Vyčerpejte nejméně 70 000","")</f>
        <v>Vyčerpejte nejméně 70 000</v>
      </c>
    </row>
    <row r="20" spans="1:3" ht="17.100000000000001" customHeight="1"/>
    <row r="23" spans="1:3">
      <c r="C23" t="s">
        <v>21</v>
      </c>
    </row>
  </sheetData>
  <sheetProtection password="C7EC" sheet="1" objects="1" scenarios="1"/>
  <phoneticPr fontId="0" type="noConversion"/>
  <pageMargins left="0.78740157499999996" right="0.78740157499999996" top="0.984251969" bottom="0.984251969" header="0.4921259845" footer="0.4921259845"/>
  <pageSetup paperSize="9" orientation="portrait" horizontalDpi="4294967292" verticalDpi="4294967292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20"/>
  <sheetViews>
    <sheetView zoomScale="150" zoomScaleNormal="150" zoomScalePageLayoutView="150" workbookViewId="0" xr3:uid="{7BE570AB-09E9-518F-B8F7-3F91B7162CA9}">
      <selection activeCell="B27" sqref="B27"/>
    </sheetView>
  </sheetViews>
  <sheetFormatPr defaultColWidth="8.7109375" defaultRowHeight="12.75"/>
  <cols>
    <col min="1" max="1" width="13" customWidth="1"/>
    <col min="2" max="2" width="12.28515625" customWidth="1"/>
    <col min="3" max="3" width="12.140625" customWidth="1"/>
    <col min="4" max="4" width="14.7109375" customWidth="1"/>
    <col min="5" max="5" width="11.28515625" customWidth="1"/>
  </cols>
  <sheetData>
    <row r="1" spans="1:6">
      <c r="A1" s="21" t="s">
        <v>0</v>
      </c>
      <c r="B1" s="22" t="s">
        <v>1</v>
      </c>
      <c r="C1" s="22" t="s">
        <v>2</v>
      </c>
      <c r="D1" s="22" t="s">
        <v>6</v>
      </c>
      <c r="E1" s="23" t="s">
        <v>22</v>
      </c>
      <c r="F1" s="1"/>
    </row>
    <row r="2" spans="1:6">
      <c r="A2" s="24"/>
      <c r="B2" s="25" t="s">
        <v>23</v>
      </c>
      <c r="C2" s="25"/>
      <c r="D2" s="25" t="s">
        <v>8</v>
      </c>
      <c r="E2" s="27"/>
    </row>
    <row r="3" spans="1:6">
      <c r="A3" s="28" t="s">
        <v>9</v>
      </c>
      <c r="B3" s="66"/>
      <c r="C3" s="28">
        <f>'9'!F3</f>
        <v>0</v>
      </c>
      <c r="D3" s="28">
        <f>B3*C3</f>
        <v>0</v>
      </c>
      <c r="E3" s="31">
        <f>D3-'9'!G3</f>
        <v>0</v>
      </c>
      <c r="F3" s="15" t="str">
        <f>IF(C3&gt;0,IF(E3&gt;0,"zisk","ztráta"),"")</f>
        <v/>
      </c>
    </row>
    <row r="4" spans="1:6">
      <c r="A4" s="28" t="s">
        <v>10</v>
      </c>
      <c r="B4" s="66"/>
      <c r="C4" s="28">
        <f>'9'!F4</f>
        <v>0</v>
      </c>
      <c r="D4" s="28">
        <f>B4*C4</f>
        <v>0</v>
      </c>
      <c r="E4" s="31">
        <f>D4-'9'!G4</f>
        <v>0</v>
      </c>
      <c r="F4" s="15" t="str">
        <f>IF(C4&gt;0,IF(E4&gt;0,"zisk","ztráta"),"")</f>
        <v/>
      </c>
    </row>
    <row r="5" spans="1:6">
      <c r="A5" s="28" t="s">
        <v>11</v>
      </c>
      <c r="B5" s="66"/>
      <c r="C5" s="28">
        <f>'9'!F5</f>
        <v>0</v>
      </c>
      <c r="D5" s="28">
        <f>B5*C5</f>
        <v>0</v>
      </c>
      <c r="E5" s="31">
        <f>D5-'9'!G5</f>
        <v>0</v>
      </c>
      <c r="F5" s="15" t="str">
        <f>IF(C5&gt;0,IF(E5&gt;0,"zisk","ztráta"),"")</f>
        <v/>
      </c>
    </row>
    <row r="6" spans="1:6">
      <c r="A6" s="28" t="s">
        <v>12</v>
      </c>
      <c r="B6" s="66"/>
      <c r="C6" s="28">
        <f>'9'!F6</f>
        <v>0</v>
      </c>
      <c r="D6" s="28">
        <f>B6*C6</f>
        <v>0</v>
      </c>
      <c r="E6" s="31">
        <f>D6-'9'!G6</f>
        <v>0</v>
      </c>
      <c r="F6" s="15" t="str">
        <f>IF(C6&gt;0,IF(E6&gt;0,"zisk","ztráta"),"")</f>
        <v/>
      </c>
    </row>
    <row r="7" spans="1:6">
      <c r="A7" s="28" t="s">
        <v>13</v>
      </c>
      <c r="B7" s="66"/>
      <c r="C7" s="28">
        <f>'9'!F7</f>
        <v>0</v>
      </c>
      <c r="D7" s="28">
        <f>B7*C7</f>
        <v>0</v>
      </c>
      <c r="E7" s="31">
        <f>D7-'9'!G7</f>
        <v>0</v>
      </c>
      <c r="F7" s="15" t="str">
        <f>IF(C7&gt;0,IF(E7&gt;0,"zisk","ztráta"),"")</f>
        <v/>
      </c>
    </row>
    <row r="8" spans="1:6">
      <c r="A8" s="3"/>
      <c r="B8" s="5"/>
      <c r="C8" s="5"/>
      <c r="D8" s="6"/>
    </row>
    <row r="9" spans="1:6">
      <c r="A9" s="3"/>
      <c r="B9" s="5"/>
      <c r="C9" s="5"/>
      <c r="D9" s="6"/>
    </row>
    <row r="10" spans="1:6">
      <c r="A10" s="47" t="s">
        <v>17</v>
      </c>
      <c r="B10" s="37"/>
      <c r="C10" s="49">
        <f>SUM($D$3:$D$7)</f>
        <v>0</v>
      </c>
      <c r="D10" s="7"/>
    </row>
    <row r="11" spans="1:6">
      <c r="A11" s="48" t="s">
        <v>19</v>
      </c>
      <c r="B11" s="41"/>
      <c r="C11" s="50">
        <f>'9'!C13+'1'!B10*'9'!C13</f>
        <v>101509.02704052431</v>
      </c>
      <c r="E11" s="11" t="s">
        <v>34</v>
      </c>
    </row>
    <row r="12" spans="1:6">
      <c r="A12" s="42" t="s">
        <v>20</v>
      </c>
      <c r="B12" s="27"/>
      <c r="C12" s="46">
        <f>SUM($C$10:$C$11)</f>
        <v>101509.02704052431</v>
      </c>
    </row>
    <row r="13" spans="1:6">
      <c r="C13" s="16"/>
    </row>
    <row r="14" spans="1:6">
      <c r="A14" s="58" t="s">
        <v>28</v>
      </c>
      <c r="B14" s="59"/>
      <c r="C14" s="60">
        <f>SUM(E3:E7)</f>
        <v>0</v>
      </c>
      <c r="D14" s="61" t="str">
        <f>IF(C14&gt;0,"zisk","ztráta")</f>
        <v>ztráta</v>
      </c>
    </row>
    <row r="15" spans="1:6">
      <c r="A15" s="62" t="s">
        <v>25</v>
      </c>
      <c r="B15" s="63"/>
      <c r="C15" s="64">
        <f>C12-'1'!C12</f>
        <v>1509.0270405243064</v>
      </c>
      <c r="D15" s="65" t="str">
        <f>IF(C15&gt;0,"zisk","ztráta")</f>
        <v>zisk</v>
      </c>
    </row>
    <row r="20" ht="17.100000000000001" customHeight="1"/>
  </sheetData>
  <sheetProtection password="C7EC" sheet="1" objects="1" scenarios="1"/>
  <phoneticPr fontId="0" type="noConversion"/>
  <pageMargins left="0.78740157499999996" right="0.78740157499999996" top="0.984251969" bottom="0.984251969" header="0.4921259845" footer="0.4921259845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0"/>
  <sheetViews>
    <sheetView zoomScale="150" zoomScaleNormal="150" zoomScalePageLayoutView="150" workbookViewId="0" xr3:uid="{65FA3815-DCC1-5481-872F-D2879ED395ED}">
      <selection activeCell="C28" sqref="C28"/>
    </sheetView>
  </sheetViews>
  <sheetFormatPr defaultColWidth="8.7109375" defaultRowHeight="12.75"/>
  <cols>
    <col min="1" max="1" width="13.42578125" customWidth="1"/>
    <col min="3" max="3" width="11.5703125" customWidth="1"/>
    <col min="5" max="5" width="9.7109375" customWidth="1"/>
    <col min="6" max="6" width="11.85546875" customWidth="1"/>
    <col min="7" max="7" width="12.7109375" customWidth="1"/>
  </cols>
  <sheetData>
    <row r="1" spans="1:7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2</v>
      </c>
      <c r="G1" s="23" t="s">
        <v>6</v>
      </c>
    </row>
    <row r="2" spans="1:7">
      <c r="A2" s="24"/>
      <c r="B2" s="25"/>
      <c r="C2" s="25" t="s">
        <v>7</v>
      </c>
      <c r="D2" s="25"/>
      <c r="E2" s="25"/>
      <c r="F2" s="25" t="s">
        <v>8</v>
      </c>
      <c r="G2" s="26" t="s">
        <v>8</v>
      </c>
    </row>
    <row r="3" spans="1:7">
      <c r="A3" s="28" t="s">
        <v>9</v>
      </c>
      <c r="B3" s="32">
        <f>'10'!B3</f>
        <v>0</v>
      </c>
      <c r="C3" s="28">
        <f>'10'!C3</f>
        <v>0</v>
      </c>
      <c r="D3" s="30"/>
      <c r="E3" s="30"/>
      <c r="F3" s="28">
        <f>C3+D3-E3</f>
        <v>0</v>
      </c>
      <c r="G3" s="28">
        <f>B3*F3</f>
        <v>0</v>
      </c>
    </row>
    <row r="4" spans="1:7">
      <c r="A4" s="28" t="s">
        <v>10</v>
      </c>
      <c r="B4" s="32">
        <f>'10'!B4</f>
        <v>0</v>
      </c>
      <c r="C4" s="28">
        <f>'10'!C4</f>
        <v>0</v>
      </c>
      <c r="D4" s="30"/>
      <c r="E4" s="30"/>
      <c r="F4" s="28">
        <f>C4+D4-E4</f>
        <v>0</v>
      </c>
      <c r="G4" s="28">
        <f>B4*F4</f>
        <v>0</v>
      </c>
    </row>
    <row r="5" spans="1:7">
      <c r="A5" s="28" t="s">
        <v>11</v>
      </c>
      <c r="B5" s="32">
        <f>'10'!B5</f>
        <v>0</v>
      </c>
      <c r="C5" s="28">
        <f>'10'!C5</f>
        <v>0</v>
      </c>
      <c r="D5" s="30"/>
      <c r="E5" s="30"/>
      <c r="F5" s="28">
        <f>C5+D5-E5</f>
        <v>0</v>
      </c>
      <c r="G5" s="28">
        <f>B5*F5</f>
        <v>0</v>
      </c>
    </row>
    <row r="6" spans="1:7">
      <c r="A6" s="28" t="s">
        <v>12</v>
      </c>
      <c r="B6" s="32">
        <f>'10'!B6</f>
        <v>0</v>
      </c>
      <c r="C6" s="28">
        <f>'10'!C6</f>
        <v>0</v>
      </c>
      <c r="D6" s="30"/>
      <c r="E6" s="30"/>
      <c r="F6" s="28">
        <f>C6+D6-E6</f>
        <v>0</v>
      </c>
      <c r="G6" s="28">
        <f>B6*F6</f>
        <v>0</v>
      </c>
    </row>
    <row r="7" spans="1:7">
      <c r="A7" s="28" t="s">
        <v>13</v>
      </c>
      <c r="B7" s="32">
        <f>'10'!B7</f>
        <v>0</v>
      </c>
      <c r="C7" s="28">
        <f>'10'!C7</f>
        <v>0</v>
      </c>
      <c r="D7" s="30"/>
      <c r="E7" s="30"/>
      <c r="F7" s="28">
        <f>C7+D7-E7</f>
        <v>0</v>
      </c>
      <c r="G7" s="28">
        <f>B7*F7</f>
        <v>0</v>
      </c>
    </row>
    <row r="8" spans="1:7">
      <c r="A8" s="5"/>
      <c r="B8" s="4"/>
      <c r="C8" s="5"/>
      <c r="D8" s="5"/>
      <c r="E8" s="5"/>
      <c r="F8" s="5"/>
      <c r="G8" s="6"/>
    </row>
    <row r="9" spans="1:7">
      <c r="A9" s="5" t="s">
        <v>14</v>
      </c>
      <c r="B9" s="12">
        <v>2E-3</v>
      </c>
      <c r="C9" s="5"/>
      <c r="D9" s="5"/>
      <c r="E9" s="5"/>
      <c r="F9" s="5"/>
      <c r="G9" s="6"/>
    </row>
    <row r="10" spans="1:7">
      <c r="A10" s="8" t="s">
        <v>15</v>
      </c>
      <c r="B10" s="12">
        <v>3.0000000000000001E-3</v>
      </c>
      <c r="C10" s="5"/>
      <c r="E10" s="2"/>
    </row>
    <row r="11" spans="1:7">
      <c r="A11" s="6"/>
      <c r="B11" s="5"/>
      <c r="C11" s="5"/>
    </row>
    <row r="12" spans="1:7">
      <c r="A12" s="47" t="s">
        <v>17</v>
      </c>
      <c r="B12" s="37"/>
      <c r="C12" s="49">
        <f>SUM($G$3:$G$7)</f>
        <v>0</v>
      </c>
    </row>
    <row r="13" spans="1:7">
      <c r="A13" s="40" t="s">
        <v>19</v>
      </c>
      <c r="B13" s="41"/>
      <c r="C13" s="45">
        <f>'10'!C11-D3*B3+E3*B3-D4*B4+E4*B4-D5*B5+E5*B5-D6*B6+E6*B6-D7*B7+E7*B7</f>
        <v>101509.02704052431</v>
      </c>
      <c r="E13" s="11" t="s">
        <v>35</v>
      </c>
    </row>
    <row r="14" spans="1:7">
      <c r="A14" s="42" t="s">
        <v>20</v>
      </c>
      <c r="B14" s="27"/>
      <c r="C14" s="46">
        <f>SUM($C$12:$C$13)</f>
        <v>101509.02704052431</v>
      </c>
    </row>
    <row r="16" spans="1:7">
      <c r="A16" s="11" t="str">
        <f>IF($C$13&lt;0,"Nelze koupit, chybí hotovost!","")</f>
        <v/>
      </c>
    </row>
    <row r="20" ht="17.100000000000001" customHeight="1"/>
  </sheetData>
  <sheetProtection password="C7EC" sheet="1" objects="1" scenarios="1"/>
  <phoneticPr fontId="0" type="noConversion"/>
  <pageMargins left="0.78740157499999996" right="0.78740157499999996" top="0.984251969" bottom="0.984251969" header="0.4921259845" footer="0.4921259845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0"/>
  <sheetViews>
    <sheetView zoomScale="150" zoomScaleNormal="150" zoomScalePageLayoutView="150" workbookViewId="0" xr3:uid="{FF0BDA26-1AD6-5648-BD9A-E01AA4DDCA7C}">
      <selection activeCell="D19" sqref="D19"/>
    </sheetView>
  </sheetViews>
  <sheetFormatPr defaultColWidth="8.7109375" defaultRowHeight="12.75"/>
  <cols>
    <col min="1" max="1" width="14.140625" customWidth="1"/>
    <col min="2" max="2" width="10.42578125" customWidth="1"/>
    <col min="3" max="3" width="13.140625" customWidth="1"/>
    <col min="4" max="4" width="14.5703125" customWidth="1"/>
    <col min="5" max="5" width="11.7109375" customWidth="1"/>
  </cols>
  <sheetData>
    <row r="1" spans="1:6">
      <c r="A1" s="21" t="s">
        <v>0</v>
      </c>
      <c r="B1" s="22" t="s">
        <v>1</v>
      </c>
      <c r="C1" s="22" t="s">
        <v>2</v>
      </c>
      <c r="D1" s="22" t="s">
        <v>6</v>
      </c>
      <c r="E1" s="23" t="s">
        <v>22</v>
      </c>
      <c r="F1" s="1"/>
    </row>
    <row r="2" spans="1:6">
      <c r="A2" s="24"/>
      <c r="B2" s="25" t="s">
        <v>23</v>
      </c>
      <c r="C2" s="25"/>
      <c r="D2" s="25" t="s">
        <v>8</v>
      </c>
      <c r="E2" s="27"/>
    </row>
    <row r="3" spans="1:6">
      <c r="A3" s="28" t="s">
        <v>9</v>
      </c>
      <c r="B3" s="66"/>
      <c r="C3" s="28">
        <f>'11'!F3</f>
        <v>0</v>
      </c>
      <c r="D3" s="28">
        <f>B3*C3</f>
        <v>0</v>
      </c>
      <c r="E3" s="31">
        <f>D3-'11'!G3</f>
        <v>0</v>
      </c>
      <c r="F3" s="15" t="str">
        <f>IF(C3&gt;0,IF(E3&gt;0,"zisk","ztráta"),"")</f>
        <v/>
      </c>
    </row>
    <row r="4" spans="1:6">
      <c r="A4" s="28" t="s">
        <v>10</v>
      </c>
      <c r="B4" s="66"/>
      <c r="C4" s="28">
        <f>'11'!F4</f>
        <v>0</v>
      </c>
      <c r="D4" s="28">
        <f>B4*C4</f>
        <v>0</v>
      </c>
      <c r="E4" s="31">
        <f>D4-'11'!G4</f>
        <v>0</v>
      </c>
      <c r="F4" s="15" t="str">
        <f>IF(C4&gt;0,IF(E4&gt;0,"zisk","ztráta"),"")</f>
        <v/>
      </c>
    </row>
    <row r="5" spans="1:6">
      <c r="A5" s="28" t="s">
        <v>11</v>
      </c>
      <c r="B5" s="66"/>
      <c r="C5" s="28">
        <f>'11'!F5</f>
        <v>0</v>
      </c>
      <c r="D5" s="28">
        <f>B5*C5</f>
        <v>0</v>
      </c>
      <c r="E5" s="31">
        <f>D5-'11'!G5</f>
        <v>0</v>
      </c>
      <c r="F5" s="15" t="str">
        <f>IF(C5&gt;0,IF(E5&gt;0,"zisk","ztráta"),"")</f>
        <v/>
      </c>
    </row>
    <row r="6" spans="1:6">
      <c r="A6" s="28" t="s">
        <v>12</v>
      </c>
      <c r="B6" s="66"/>
      <c r="C6" s="28">
        <f>'11'!F6</f>
        <v>0</v>
      </c>
      <c r="D6" s="28">
        <f>B6*C6</f>
        <v>0</v>
      </c>
      <c r="E6" s="31">
        <f>D6-'11'!G6</f>
        <v>0</v>
      </c>
      <c r="F6" s="15" t="str">
        <f>IF(C6&gt;0,IF(E6&gt;0,"zisk","ztráta"),"")</f>
        <v/>
      </c>
    </row>
    <row r="7" spans="1:6">
      <c r="A7" s="28" t="s">
        <v>13</v>
      </c>
      <c r="B7" s="66"/>
      <c r="C7" s="28">
        <f>'11'!F7</f>
        <v>0</v>
      </c>
      <c r="D7" s="28">
        <f>B7*C7</f>
        <v>0</v>
      </c>
      <c r="E7" s="31">
        <f>D7-'11'!G7</f>
        <v>0</v>
      </c>
      <c r="F7" s="15" t="str">
        <f>IF(C7&gt;0,IF(E7&gt;0,"zisk","ztráta"),"")</f>
        <v/>
      </c>
    </row>
    <row r="8" spans="1:6">
      <c r="A8" s="3"/>
      <c r="B8" s="5"/>
      <c r="C8" s="5"/>
      <c r="D8" s="6"/>
    </row>
    <row r="9" spans="1:6">
      <c r="A9" s="3"/>
      <c r="B9" s="5"/>
      <c r="C9" s="5"/>
      <c r="D9" s="6"/>
    </row>
    <row r="10" spans="1:6">
      <c r="A10" s="47" t="s">
        <v>17</v>
      </c>
      <c r="B10" s="37"/>
      <c r="C10" s="49">
        <f>SUM($D$3:$D$7)</f>
        <v>0</v>
      </c>
      <c r="D10" s="7"/>
    </row>
    <row r="11" spans="1:6">
      <c r="A11" s="48" t="s">
        <v>19</v>
      </c>
      <c r="B11" s="41"/>
      <c r="C11" s="50">
        <f>'11'!C13+'1'!B10*'11'!C13</f>
        <v>101813.55412164588</v>
      </c>
      <c r="E11" s="11" t="s">
        <v>36</v>
      </c>
    </row>
    <row r="12" spans="1:6">
      <c r="A12" s="42" t="s">
        <v>20</v>
      </c>
      <c r="B12" s="27"/>
      <c r="C12" s="46">
        <f>SUM($C$10:$C$11)</f>
        <v>101813.55412164588</v>
      </c>
    </row>
    <row r="13" spans="1:6">
      <c r="C13" s="16"/>
    </row>
    <row r="14" spans="1:6">
      <c r="A14" s="58" t="s">
        <v>28</v>
      </c>
      <c r="B14" s="59"/>
      <c r="C14" s="60">
        <f>SUM(E3:E7)</f>
        <v>0</v>
      </c>
      <c r="D14" s="61" t="str">
        <f>IF(C14&gt;0,"zisk","ztráta")</f>
        <v>ztráta</v>
      </c>
    </row>
    <row r="15" spans="1:6">
      <c r="A15" s="62" t="s">
        <v>25</v>
      </c>
      <c r="B15" s="63"/>
      <c r="C15" s="64">
        <f>C12-'1'!C12</f>
        <v>1813.5541216458805</v>
      </c>
      <c r="D15" s="65" t="str">
        <f>IF(C15&gt;0,"zisk","ztráta")</f>
        <v>zisk</v>
      </c>
    </row>
    <row r="20" ht="17.100000000000001" customHeight="1"/>
  </sheetData>
  <sheetProtection sheet="1" objects="1" scenarios="1"/>
  <phoneticPr fontId="0" type="noConversion"/>
  <pageMargins left="0.78740157499999996" right="0.78740157499999996" top="0.984251969" bottom="0.984251969" header="0.4921259845" footer="0.4921259845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zoomScale="150" zoomScaleNormal="150" zoomScalePageLayoutView="150" workbookViewId="0" xr3:uid="{958C4451-9541-5A59-BF78-D2F731DF1C81}">
      <selection activeCell="D5" sqref="D5"/>
    </sheetView>
  </sheetViews>
  <sheetFormatPr defaultColWidth="8.7109375" defaultRowHeight="12.75"/>
  <cols>
    <col min="1" max="1" width="12.5703125" customWidth="1"/>
    <col min="2" max="2" width="10.7109375" bestFit="1" customWidth="1"/>
    <col min="3" max="3" width="12.85546875" customWidth="1"/>
    <col min="4" max="4" width="17.5703125" customWidth="1"/>
    <col min="5" max="5" width="12.5703125" customWidth="1"/>
    <col min="6" max="6" width="9.42578125" customWidth="1"/>
  </cols>
  <sheetData>
    <row r="1" spans="1:6">
      <c r="A1" s="21" t="s">
        <v>0</v>
      </c>
      <c r="B1" s="22" t="s">
        <v>1</v>
      </c>
      <c r="C1" s="22" t="s">
        <v>2</v>
      </c>
      <c r="D1" s="22" t="s">
        <v>6</v>
      </c>
      <c r="E1" s="23" t="s">
        <v>22</v>
      </c>
      <c r="F1" s="1"/>
    </row>
    <row r="2" spans="1:6">
      <c r="A2" s="24"/>
      <c r="B2" s="25" t="s">
        <v>23</v>
      </c>
      <c r="C2" s="25"/>
      <c r="D2" s="25" t="s">
        <v>8</v>
      </c>
      <c r="E2" s="27"/>
    </row>
    <row r="3" spans="1:6">
      <c r="A3" s="28" t="s">
        <v>9</v>
      </c>
      <c r="B3" s="67"/>
      <c r="C3" s="28">
        <f>'1'!D3</f>
        <v>0</v>
      </c>
      <c r="D3" s="28">
        <f>B3*C3</f>
        <v>0</v>
      </c>
      <c r="E3" s="31">
        <f>D3-'1'!G3</f>
        <v>0</v>
      </c>
      <c r="F3" s="15"/>
    </row>
    <row r="4" spans="1:6">
      <c r="A4" s="28" t="s">
        <v>10</v>
      </c>
      <c r="B4" s="67"/>
      <c r="C4" s="28">
        <f>'1'!D4</f>
        <v>0</v>
      </c>
      <c r="D4" s="28">
        <f>B4*C4</f>
        <v>0</v>
      </c>
      <c r="E4" s="31">
        <f>D4-'1'!G4</f>
        <v>0</v>
      </c>
      <c r="F4" s="15"/>
    </row>
    <row r="5" spans="1:6">
      <c r="A5" s="28" t="s">
        <v>11</v>
      </c>
      <c r="B5" s="67"/>
      <c r="C5" s="28">
        <f>'1'!D5</f>
        <v>0</v>
      </c>
      <c r="D5" s="28">
        <f>B5*C5</f>
        <v>0</v>
      </c>
      <c r="E5" s="31">
        <f>D5-'1'!G5</f>
        <v>0</v>
      </c>
      <c r="F5" s="15"/>
    </row>
    <row r="6" spans="1:6">
      <c r="A6" s="28" t="s">
        <v>12</v>
      </c>
      <c r="B6" s="67"/>
      <c r="C6" s="28">
        <f>'1'!D6</f>
        <v>0</v>
      </c>
      <c r="D6" s="28">
        <f>B6*C6</f>
        <v>0</v>
      </c>
      <c r="E6" s="31">
        <f>D6-'1'!G6</f>
        <v>0</v>
      </c>
      <c r="F6" s="15"/>
    </row>
    <row r="7" spans="1:6">
      <c r="A7" s="28" t="s">
        <v>13</v>
      </c>
      <c r="B7" s="67"/>
      <c r="C7" s="28">
        <f>'1'!D7</f>
        <v>0</v>
      </c>
      <c r="D7" s="28">
        <f>B7*C7</f>
        <v>0</v>
      </c>
      <c r="E7" s="31">
        <f>D7-'1'!G7</f>
        <v>0</v>
      </c>
      <c r="F7" s="15"/>
    </row>
    <row r="8" spans="1:6">
      <c r="A8" s="33"/>
      <c r="B8" s="52"/>
      <c r="C8" s="33"/>
      <c r="D8" s="33"/>
      <c r="E8" s="51"/>
      <c r="F8" s="15"/>
    </row>
    <row r="9" spans="1:6">
      <c r="A9" s="3"/>
      <c r="B9" s="5"/>
      <c r="C9" s="5"/>
      <c r="D9" s="6"/>
    </row>
    <row r="10" spans="1:6">
      <c r="A10" s="47" t="s">
        <v>17</v>
      </c>
      <c r="B10" s="37"/>
      <c r="C10" s="49">
        <f>SUM($D$3:$D$7)</f>
        <v>0</v>
      </c>
      <c r="D10" s="7"/>
    </row>
    <row r="11" spans="1:6">
      <c r="A11" s="48" t="s">
        <v>19</v>
      </c>
      <c r="B11" s="41"/>
      <c r="C11" s="50">
        <f>'1'!C14+'1'!B10*'1'!C14</f>
        <v>100300</v>
      </c>
    </row>
    <row r="12" spans="1:6">
      <c r="A12" s="42" t="s">
        <v>20</v>
      </c>
      <c r="B12" s="27"/>
      <c r="C12" s="46">
        <f>SUM($C$10:$C$11)</f>
        <v>100300</v>
      </c>
      <c r="E12" s="11" t="s">
        <v>24</v>
      </c>
    </row>
    <row r="14" spans="1:6">
      <c r="A14" s="19"/>
      <c r="C14" s="17"/>
      <c r="D14" s="18"/>
    </row>
    <row r="15" spans="1:6">
      <c r="A15" s="54" t="s">
        <v>25</v>
      </c>
      <c r="B15" s="55"/>
      <c r="C15" s="56">
        <f>C12-'1'!C12</f>
        <v>300</v>
      </c>
      <c r="D15" s="57" t="str">
        <f>IF(C15&gt;0,"zisk","ztráta")</f>
        <v>zisk</v>
      </c>
    </row>
    <row r="20" ht="17.100000000000001" customHeight="1"/>
  </sheetData>
  <sheetProtection sheet="1" objects="1" scenarios="1"/>
  <phoneticPr fontId="0" type="noConversion"/>
  <pageMargins left="0.78740157499999996" right="0.78740157499999996" top="0.984251969" bottom="0.984251969" header="0.4921259845" footer="0.4921259845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"/>
  <sheetViews>
    <sheetView zoomScale="150" zoomScaleNormal="150" zoomScalePageLayoutView="150" workbookViewId="0" xr3:uid="{842E5F09-E766-5B8D-85AF-A39847EA96FD}">
      <selection activeCell="A26" sqref="A26"/>
    </sheetView>
  </sheetViews>
  <sheetFormatPr defaultColWidth="8.7109375" defaultRowHeight="12.75"/>
  <cols>
    <col min="1" max="1" width="12.5703125" customWidth="1"/>
    <col min="3" max="3" width="11.85546875" customWidth="1"/>
    <col min="4" max="4" width="9.85546875" bestFit="1" customWidth="1"/>
    <col min="5" max="5" width="9.5703125" customWidth="1"/>
    <col min="6" max="6" width="10.85546875" customWidth="1"/>
    <col min="7" max="7" width="18.42578125" customWidth="1"/>
  </cols>
  <sheetData>
    <row r="1" spans="1:7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2</v>
      </c>
      <c r="G1" s="23" t="s">
        <v>6</v>
      </c>
    </row>
    <row r="2" spans="1:7">
      <c r="A2" s="24"/>
      <c r="B2" s="25"/>
      <c r="C2" s="25" t="s">
        <v>7</v>
      </c>
      <c r="D2" s="25"/>
      <c r="E2" s="25"/>
      <c r="F2" s="25" t="s">
        <v>8</v>
      </c>
      <c r="G2" s="26" t="s">
        <v>8</v>
      </c>
    </row>
    <row r="3" spans="1:7">
      <c r="A3" s="28" t="s">
        <v>9</v>
      </c>
      <c r="B3" s="32">
        <f>'2'!B3</f>
        <v>0</v>
      </c>
      <c r="C3" s="28">
        <f>'2'!C3</f>
        <v>0</v>
      </c>
      <c r="D3" s="30"/>
      <c r="E3" s="30"/>
      <c r="F3" s="28">
        <f>C3+D3-E3</f>
        <v>0</v>
      </c>
      <c r="G3" s="28">
        <f>B3*F3</f>
        <v>0</v>
      </c>
    </row>
    <row r="4" spans="1:7">
      <c r="A4" s="28" t="s">
        <v>10</v>
      </c>
      <c r="B4" s="32">
        <f>'2'!B4</f>
        <v>0</v>
      </c>
      <c r="C4" s="28">
        <f>'2'!C4</f>
        <v>0</v>
      </c>
      <c r="D4" s="30"/>
      <c r="E4" s="30"/>
      <c r="F4" s="28">
        <f>C4+D4-E4</f>
        <v>0</v>
      </c>
      <c r="G4" s="28">
        <f>B4*F4</f>
        <v>0</v>
      </c>
    </row>
    <row r="5" spans="1:7">
      <c r="A5" s="28" t="s">
        <v>11</v>
      </c>
      <c r="B5" s="32">
        <f>'2'!B5</f>
        <v>0</v>
      </c>
      <c r="C5" s="28">
        <f>'2'!C5</f>
        <v>0</v>
      </c>
      <c r="D5" s="30"/>
      <c r="E5" s="30"/>
      <c r="F5" s="28">
        <f>C5+D5-E5</f>
        <v>0</v>
      </c>
      <c r="G5" s="28">
        <f>B5*F5</f>
        <v>0</v>
      </c>
    </row>
    <row r="6" spans="1:7">
      <c r="A6" s="28" t="s">
        <v>12</v>
      </c>
      <c r="B6" s="32">
        <f>'2'!B6</f>
        <v>0</v>
      </c>
      <c r="C6" s="28">
        <f>'2'!C6</f>
        <v>0</v>
      </c>
      <c r="D6" s="30"/>
      <c r="E6" s="30"/>
      <c r="F6" s="28">
        <f>C6+D6-E6</f>
        <v>0</v>
      </c>
      <c r="G6" s="28">
        <f>B6*F6</f>
        <v>0</v>
      </c>
    </row>
    <row r="7" spans="1:7">
      <c r="A7" s="28" t="s">
        <v>13</v>
      </c>
      <c r="B7" s="32">
        <f>'2'!B7</f>
        <v>0</v>
      </c>
      <c r="C7" s="28">
        <f>'2'!C7</f>
        <v>0</v>
      </c>
      <c r="D7" s="30"/>
      <c r="E7" s="30"/>
      <c r="F7" s="28">
        <f>C7+D7-E7</f>
        <v>0</v>
      </c>
      <c r="G7" s="28">
        <f>B7*F7</f>
        <v>0</v>
      </c>
    </row>
    <row r="8" spans="1:7">
      <c r="A8" s="5"/>
      <c r="B8" s="14"/>
      <c r="C8" s="5"/>
      <c r="D8" s="5"/>
      <c r="E8" s="5"/>
      <c r="F8" s="5"/>
      <c r="G8" s="6"/>
    </row>
    <row r="9" spans="1:7">
      <c r="A9" s="5" t="s">
        <v>14</v>
      </c>
      <c r="B9" s="13">
        <v>2E-3</v>
      </c>
      <c r="C9" s="5"/>
      <c r="D9" s="5"/>
      <c r="E9" s="5"/>
      <c r="F9" s="5"/>
      <c r="G9" s="6"/>
    </row>
    <row r="10" spans="1:7">
      <c r="A10" s="8" t="s">
        <v>15</v>
      </c>
      <c r="B10" s="13">
        <v>3.0000000000000001E-3</v>
      </c>
      <c r="C10" s="5"/>
      <c r="E10" s="2"/>
    </row>
    <row r="11" spans="1:7">
      <c r="A11" s="6"/>
      <c r="B11" s="5"/>
      <c r="C11" s="5"/>
    </row>
    <row r="12" spans="1:7">
      <c r="A12" s="47" t="s">
        <v>17</v>
      </c>
      <c r="B12" s="37"/>
      <c r="C12" s="49">
        <f>SUM($G$3:$G$7)</f>
        <v>0</v>
      </c>
    </row>
    <row r="13" spans="1:7">
      <c r="A13" s="40" t="s">
        <v>19</v>
      </c>
      <c r="B13" s="41"/>
      <c r="C13" s="45">
        <f>'2'!C11-D3*B3+E3*B3-D4*B4+E4*B4-D5*B5+E5*B5-D6*B6+E6*B6-D7*B7+E7*B7</f>
        <v>100300</v>
      </c>
      <c r="E13" s="11" t="s">
        <v>26</v>
      </c>
    </row>
    <row r="14" spans="1:7">
      <c r="A14" s="42" t="s">
        <v>20</v>
      </c>
      <c r="B14" s="27"/>
      <c r="C14" s="46">
        <f>SUM($C$12:$C$13)</f>
        <v>100300</v>
      </c>
    </row>
    <row r="16" spans="1:7">
      <c r="A16" s="11" t="str">
        <f>IF($C$13&lt;0,"Nelze koupit, chybí hotovost!","")</f>
        <v/>
      </c>
    </row>
    <row r="20" ht="17.100000000000001" customHeight="1"/>
  </sheetData>
  <sheetProtection password="C7EC" sheet="1" objects="1" scenarios="1"/>
  <phoneticPr fontId="0" type="noConversion"/>
  <pageMargins left="0.78740157499999996" right="0.78740157499999996" top="0.984251969" bottom="0.984251969" header="0.4921259845" footer="0.4921259845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0"/>
  <sheetViews>
    <sheetView zoomScale="150" zoomScaleNormal="150" zoomScalePageLayoutView="150" workbookViewId="0" xr3:uid="{51F8DEE0-4D01-5F28-A812-FC0BD7CAC4A5}">
      <selection activeCell="B29" sqref="B29"/>
    </sheetView>
  </sheetViews>
  <sheetFormatPr defaultColWidth="8.7109375" defaultRowHeight="12.75"/>
  <cols>
    <col min="1" max="1" width="11.42578125" customWidth="1"/>
    <col min="2" max="2" width="10.5703125" customWidth="1"/>
    <col min="3" max="3" width="13.42578125" customWidth="1"/>
    <col min="4" max="4" width="15.85546875" customWidth="1"/>
    <col min="5" max="5" width="11.28515625" customWidth="1"/>
  </cols>
  <sheetData>
    <row r="1" spans="1:6">
      <c r="A1" s="21" t="s">
        <v>0</v>
      </c>
      <c r="B1" s="22" t="s">
        <v>1</v>
      </c>
      <c r="C1" s="22" t="s">
        <v>2</v>
      </c>
      <c r="D1" s="22" t="s">
        <v>6</v>
      </c>
      <c r="E1" s="23" t="s">
        <v>22</v>
      </c>
      <c r="F1" s="1"/>
    </row>
    <row r="2" spans="1:6">
      <c r="A2" s="24"/>
      <c r="B2" s="25" t="s">
        <v>23</v>
      </c>
      <c r="C2" s="25"/>
      <c r="D2" s="25" t="s">
        <v>8</v>
      </c>
      <c r="E2" s="27"/>
    </row>
    <row r="3" spans="1:6">
      <c r="A3" s="28" t="s">
        <v>9</v>
      </c>
      <c r="B3" s="66"/>
      <c r="C3" s="28">
        <f>'3'!F3</f>
        <v>0</v>
      </c>
      <c r="D3" s="28">
        <f>B3*C3</f>
        <v>0</v>
      </c>
      <c r="E3" s="31">
        <f>D3-'3'!G3</f>
        <v>0</v>
      </c>
      <c r="F3" s="15" t="str">
        <f>IF(C3&gt;0,IF(E3&gt;0,"zisk","ztráta"),"")</f>
        <v/>
      </c>
    </row>
    <row r="4" spans="1:6">
      <c r="A4" s="28" t="s">
        <v>10</v>
      </c>
      <c r="B4" s="66"/>
      <c r="C4" s="28">
        <f>'3'!F4</f>
        <v>0</v>
      </c>
      <c r="D4" s="28">
        <f>B4*C4</f>
        <v>0</v>
      </c>
      <c r="E4" s="31">
        <f>D4-'3'!G4</f>
        <v>0</v>
      </c>
      <c r="F4" s="15" t="str">
        <f>IF(C4&gt;0,IF(E4&gt;0,"zisk","ztráta"),"")</f>
        <v/>
      </c>
    </row>
    <row r="5" spans="1:6">
      <c r="A5" s="28" t="s">
        <v>11</v>
      </c>
      <c r="B5" s="66"/>
      <c r="C5" s="28">
        <f>'3'!F5</f>
        <v>0</v>
      </c>
      <c r="D5" s="28">
        <f>B5*C5</f>
        <v>0</v>
      </c>
      <c r="E5" s="31">
        <f>D5-'3'!G5</f>
        <v>0</v>
      </c>
      <c r="F5" s="15" t="str">
        <f>IF(C5&gt;0,IF(E5&gt;0,"zisk","ztráta"),"")</f>
        <v/>
      </c>
    </row>
    <row r="6" spans="1:6">
      <c r="A6" s="28" t="s">
        <v>12</v>
      </c>
      <c r="B6" s="66"/>
      <c r="C6" s="28">
        <f>'3'!F6</f>
        <v>0</v>
      </c>
      <c r="D6" s="28">
        <f>B6*C6</f>
        <v>0</v>
      </c>
      <c r="E6" s="31">
        <f>D6-'3'!G6</f>
        <v>0</v>
      </c>
      <c r="F6" s="15" t="str">
        <f>IF(C6&gt;0,IF(E6&gt;0,"zisk","ztráta"),"")</f>
        <v/>
      </c>
    </row>
    <row r="7" spans="1:6">
      <c r="A7" s="28" t="s">
        <v>13</v>
      </c>
      <c r="B7" s="66"/>
      <c r="C7" s="28">
        <f>'3'!F7</f>
        <v>0</v>
      </c>
      <c r="D7" s="28">
        <f>B7*C7</f>
        <v>0</v>
      </c>
      <c r="E7" s="31">
        <f>D7-'3'!G7</f>
        <v>0</v>
      </c>
      <c r="F7" s="15" t="str">
        <f>IF(C7&gt;0,IF(E7&gt;0,"zisk","ztráta"),"")</f>
        <v/>
      </c>
    </row>
    <row r="8" spans="1:6">
      <c r="A8" s="33"/>
      <c r="B8" s="53"/>
      <c r="C8" s="33"/>
      <c r="D8" s="33"/>
      <c r="E8" s="51"/>
      <c r="F8" s="15"/>
    </row>
    <row r="9" spans="1:6">
      <c r="A9" s="3"/>
      <c r="B9" s="5"/>
      <c r="C9" s="5"/>
      <c r="D9" s="6"/>
    </row>
    <row r="10" spans="1:6">
      <c r="A10" s="47" t="s">
        <v>17</v>
      </c>
      <c r="B10" s="37"/>
      <c r="C10" s="49">
        <f>SUM($D$3:$D$7)</f>
        <v>0</v>
      </c>
      <c r="D10" s="7"/>
    </row>
    <row r="11" spans="1:6">
      <c r="A11" s="48" t="s">
        <v>19</v>
      </c>
      <c r="B11" s="41"/>
      <c r="C11" s="50">
        <f>'3'!C13+'1'!B10*'3'!C13</f>
        <v>100600.9</v>
      </c>
    </row>
    <row r="12" spans="1:6">
      <c r="A12" s="42" t="s">
        <v>20</v>
      </c>
      <c r="B12" s="27"/>
      <c r="C12" s="46">
        <f>SUM($C$10:$C$11)</f>
        <v>100600.9</v>
      </c>
      <c r="E12" s="11" t="s">
        <v>27</v>
      </c>
    </row>
    <row r="14" spans="1:6">
      <c r="A14" s="58" t="s">
        <v>28</v>
      </c>
      <c r="B14" s="59"/>
      <c r="C14" s="60">
        <f>SUM(E3:E7)</f>
        <v>0</v>
      </c>
      <c r="D14" s="61" t="str">
        <f>IF(C14&gt;0,"zisk","ztráta")</f>
        <v>ztráta</v>
      </c>
    </row>
    <row r="15" spans="1:6">
      <c r="A15" s="62" t="s">
        <v>25</v>
      </c>
      <c r="B15" s="63"/>
      <c r="C15" s="64">
        <f>C12-'1'!C12</f>
        <v>600.89999999999418</v>
      </c>
      <c r="D15" s="65" t="str">
        <f>IF(C15&gt;0,"zisk","ztráta")</f>
        <v>zisk</v>
      </c>
    </row>
    <row r="20" spans="1:2" ht="17.100000000000001" customHeight="1">
      <c r="A20" s="69"/>
      <c r="B20" s="69"/>
    </row>
  </sheetData>
  <sheetProtection sheet="1" objects="1" scenarios="1"/>
  <mergeCells count="1">
    <mergeCell ref="A20:B20"/>
  </mergeCells>
  <phoneticPr fontId="0" type="noConversion"/>
  <pageMargins left="0.78740157499999996" right="0.78740157499999996" top="0.984251969" bottom="0.984251969" header="0.4921259845" footer="0.4921259845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0"/>
  <sheetViews>
    <sheetView zoomScale="150" zoomScaleNormal="150" zoomScalePageLayoutView="150" workbookViewId="0" xr3:uid="{F9CF3CF3-643B-5BE6-8B46-32C596A47465}">
      <selection activeCell="C27" sqref="C27"/>
    </sheetView>
  </sheetViews>
  <sheetFormatPr defaultColWidth="8.7109375" defaultRowHeight="12.75"/>
  <cols>
    <col min="1" max="1" width="12.140625" customWidth="1"/>
    <col min="3" max="3" width="11.7109375" customWidth="1"/>
    <col min="4" max="5" width="9.85546875" bestFit="1" customWidth="1"/>
    <col min="6" max="6" width="11.140625" customWidth="1"/>
    <col min="7" max="7" width="14.85546875" customWidth="1"/>
  </cols>
  <sheetData>
    <row r="1" spans="1:7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2</v>
      </c>
      <c r="G1" s="23" t="s">
        <v>6</v>
      </c>
    </row>
    <row r="2" spans="1:7">
      <c r="A2" s="24"/>
      <c r="B2" s="25"/>
      <c r="C2" s="25" t="s">
        <v>7</v>
      </c>
      <c r="D2" s="25"/>
      <c r="E2" s="25"/>
      <c r="F2" s="25" t="s">
        <v>8</v>
      </c>
      <c r="G2" s="26" t="s">
        <v>8</v>
      </c>
    </row>
    <row r="3" spans="1:7">
      <c r="A3" s="28" t="s">
        <v>9</v>
      </c>
      <c r="B3" s="32">
        <f>'4'!B3</f>
        <v>0</v>
      </c>
      <c r="C3" s="28">
        <f>'4'!C3</f>
        <v>0</v>
      </c>
      <c r="D3" s="30"/>
      <c r="E3" s="30"/>
      <c r="F3" s="28">
        <f>C3+D3-E3</f>
        <v>0</v>
      </c>
      <c r="G3" s="28">
        <f>B3*F3</f>
        <v>0</v>
      </c>
    </row>
    <row r="4" spans="1:7">
      <c r="A4" s="28" t="s">
        <v>10</v>
      </c>
      <c r="B4" s="32">
        <f>'4'!B4</f>
        <v>0</v>
      </c>
      <c r="C4" s="28">
        <f>'4'!C4</f>
        <v>0</v>
      </c>
      <c r="D4" s="30"/>
      <c r="E4" s="30"/>
      <c r="F4" s="28">
        <f>C4+D4-E4</f>
        <v>0</v>
      </c>
      <c r="G4" s="28">
        <f>B4*F4</f>
        <v>0</v>
      </c>
    </row>
    <row r="5" spans="1:7">
      <c r="A5" s="28" t="s">
        <v>11</v>
      </c>
      <c r="B5" s="32">
        <f>'4'!B5</f>
        <v>0</v>
      </c>
      <c r="C5" s="28">
        <f>'4'!C5</f>
        <v>0</v>
      </c>
      <c r="D5" s="30"/>
      <c r="E5" s="30"/>
      <c r="F5" s="28">
        <f>C5+D5-E5</f>
        <v>0</v>
      </c>
      <c r="G5" s="28">
        <f>B5*F5</f>
        <v>0</v>
      </c>
    </row>
    <row r="6" spans="1:7">
      <c r="A6" s="28" t="s">
        <v>12</v>
      </c>
      <c r="B6" s="32">
        <f>'4'!B6</f>
        <v>0</v>
      </c>
      <c r="C6" s="28">
        <f>'4'!C6</f>
        <v>0</v>
      </c>
      <c r="D6" s="30"/>
      <c r="E6" s="30"/>
      <c r="F6" s="28">
        <f>C6+D6-E6</f>
        <v>0</v>
      </c>
      <c r="G6" s="28">
        <f>B6*F6</f>
        <v>0</v>
      </c>
    </row>
    <row r="7" spans="1:7">
      <c r="A7" s="28" t="s">
        <v>13</v>
      </c>
      <c r="B7" s="32">
        <f>'4'!B7</f>
        <v>0</v>
      </c>
      <c r="C7" s="28">
        <f>'4'!C7</f>
        <v>0</v>
      </c>
      <c r="D7" s="30"/>
      <c r="E7" s="30"/>
      <c r="F7" s="28">
        <f>C7+D7-E7</f>
        <v>0</v>
      </c>
      <c r="G7" s="28">
        <f>B7*F7</f>
        <v>0</v>
      </c>
    </row>
    <row r="8" spans="1:7">
      <c r="A8" s="5"/>
      <c r="B8" s="4"/>
      <c r="C8" s="5"/>
      <c r="D8" s="5"/>
      <c r="E8" s="5"/>
      <c r="F8" s="5"/>
      <c r="G8" s="6"/>
    </row>
    <row r="9" spans="1:7">
      <c r="A9" s="5" t="s">
        <v>14</v>
      </c>
      <c r="B9" s="12">
        <v>2E-3</v>
      </c>
      <c r="C9" s="5"/>
      <c r="D9" s="5"/>
      <c r="E9" s="5"/>
      <c r="F9" s="5"/>
      <c r="G9" s="6"/>
    </row>
    <row r="10" spans="1:7">
      <c r="A10" s="8" t="s">
        <v>15</v>
      </c>
      <c r="B10" s="12">
        <v>3.0000000000000001E-3</v>
      </c>
      <c r="C10" s="5"/>
      <c r="E10" s="2"/>
    </row>
    <row r="11" spans="1:7">
      <c r="A11" s="6"/>
      <c r="B11" s="5"/>
      <c r="C11" s="5"/>
    </row>
    <row r="12" spans="1:7">
      <c r="A12" s="47" t="s">
        <v>17</v>
      </c>
      <c r="B12" s="37"/>
      <c r="C12" s="49">
        <f>SUM($G$3:$G$7)</f>
        <v>0</v>
      </c>
    </row>
    <row r="13" spans="1:7">
      <c r="A13" s="40" t="s">
        <v>19</v>
      </c>
      <c r="B13" s="41"/>
      <c r="C13" s="45">
        <f>'4'!C11-D3*B3+E3*B3-D4*B4+E4*B4-D5*B5+E5*B5-D6*B6+E6*B6-D7*B7+E7*B7</f>
        <v>100600.9</v>
      </c>
      <c r="E13" s="11" t="s">
        <v>29</v>
      </c>
    </row>
    <row r="14" spans="1:7">
      <c r="A14" s="42" t="s">
        <v>20</v>
      </c>
      <c r="B14" s="27"/>
      <c r="C14" s="46">
        <f>SUM($C$12:$C$13)</f>
        <v>100600.9</v>
      </c>
    </row>
    <row r="16" spans="1:7">
      <c r="A16" s="11" t="str">
        <f>IF($C$13&lt;0,"Nelze koupit, chybí hotovost!","")</f>
        <v/>
      </c>
    </row>
    <row r="20" ht="17.100000000000001" customHeight="1"/>
  </sheetData>
  <sheetProtection password="C7EC" sheet="1" objects="1" scenarios="1"/>
  <phoneticPr fontId="0" type="noConversion"/>
  <pageMargins left="0.78740157499999996" right="0.78740157499999996" top="0.984251969" bottom="0.984251969" header="0.4921259845" footer="0.4921259845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0"/>
  <sheetViews>
    <sheetView zoomScale="150" zoomScaleNormal="150" zoomScalePageLayoutView="150" workbookViewId="0" xr3:uid="{78B4E459-6924-5F8B-B7BA-2DD04133E49E}">
      <selection activeCell="B26" sqref="B26"/>
    </sheetView>
  </sheetViews>
  <sheetFormatPr defaultColWidth="8.7109375" defaultRowHeight="12.75"/>
  <cols>
    <col min="1" max="1" width="12.42578125" customWidth="1"/>
    <col min="2" max="2" width="10.42578125" customWidth="1"/>
    <col min="3" max="3" width="11.85546875" customWidth="1"/>
    <col min="4" max="4" width="15" customWidth="1"/>
    <col min="5" max="5" width="13.42578125" customWidth="1"/>
  </cols>
  <sheetData>
    <row r="1" spans="1:6">
      <c r="A1" s="21" t="s">
        <v>0</v>
      </c>
      <c r="B1" s="22" t="s">
        <v>1</v>
      </c>
      <c r="C1" s="22" t="s">
        <v>2</v>
      </c>
      <c r="D1" s="22" t="s">
        <v>6</v>
      </c>
      <c r="E1" s="23" t="s">
        <v>22</v>
      </c>
      <c r="F1" s="1"/>
    </row>
    <row r="2" spans="1:6">
      <c r="A2" s="24"/>
      <c r="B2" s="25" t="s">
        <v>23</v>
      </c>
      <c r="C2" s="25"/>
      <c r="D2" s="25" t="s">
        <v>8</v>
      </c>
      <c r="E2" s="27"/>
    </row>
    <row r="3" spans="1:6">
      <c r="A3" s="28" t="s">
        <v>9</v>
      </c>
      <c r="B3" s="66"/>
      <c r="C3" s="28">
        <f>'5'!F3</f>
        <v>0</v>
      </c>
      <c r="D3" s="28">
        <f>B3*C3</f>
        <v>0</v>
      </c>
      <c r="E3" s="31">
        <f>D3-'5'!G3</f>
        <v>0</v>
      </c>
      <c r="F3" s="15" t="str">
        <f>IF(C3&gt;0,IF(E3&gt;0,"zisk","ztráta"),"")</f>
        <v/>
      </c>
    </row>
    <row r="4" spans="1:6">
      <c r="A4" s="28" t="s">
        <v>10</v>
      </c>
      <c r="B4" s="66"/>
      <c r="C4" s="28">
        <f>'5'!F4</f>
        <v>0</v>
      </c>
      <c r="D4" s="28">
        <f>B4*C4</f>
        <v>0</v>
      </c>
      <c r="E4" s="31">
        <f>D4-'5'!G4</f>
        <v>0</v>
      </c>
      <c r="F4" s="15" t="str">
        <f>IF(C4&gt;0,IF(E4&gt;0,"zisk","ztráta"),"")</f>
        <v/>
      </c>
    </row>
    <row r="5" spans="1:6">
      <c r="A5" s="28" t="s">
        <v>11</v>
      </c>
      <c r="B5" s="66"/>
      <c r="C5" s="28">
        <f>'5'!F5</f>
        <v>0</v>
      </c>
      <c r="D5" s="28">
        <f>B5*C5</f>
        <v>0</v>
      </c>
      <c r="E5" s="31">
        <f>D5-'5'!G5</f>
        <v>0</v>
      </c>
      <c r="F5" s="15" t="str">
        <f>IF(C5&gt;0,IF(E5&gt;0,"zisk","ztráta"),"")</f>
        <v/>
      </c>
    </row>
    <row r="6" spans="1:6">
      <c r="A6" s="28" t="s">
        <v>12</v>
      </c>
      <c r="B6" s="66"/>
      <c r="C6" s="28">
        <f>'5'!F6</f>
        <v>0</v>
      </c>
      <c r="D6" s="28">
        <f>B6*C6</f>
        <v>0</v>
      </c>
      <c r="E6" s="31">
        <f>D6-'5'!G6</f>
        <v>0</v>
      </c>
      <c r="F6" s="15" t="str">
        <f>IF(C6&gt;0,IF(E6&gt;0,"zisk","ztráta"),"")</f>
        <v/>
      </c>
    </row>
    <row r="7" spans="1:6">
      <c r="A7" s="28" t="s">
        <v>13</v>
      </c>
      <c r="B7" s="66"/>
      <c r="C7" s="28">
        <f>'5'!F7</f>
        <v>0</v>
      </c>
      <c r="D7" s="28">
        <f>B7*C7</f>
        <v>0</v>
      </c>
      <c r="E7" s="31">
        <f>D7-'5'!G7</f>
        <v>0</v>
      </c>
      <c r="F7" s="15" t="str">
        <f>IF(C7&gt;0,IF(E7&gt;0,"zisk","ztráta"),"")</f>
        <v/>
      </c>
    </row>
    <row r="8" spans="1:6">
      <c r="A8" s="3"/>
      <c r="B8" s="5"/>
      <c r="C8" s="5"/>
      <c r="D8" s="6"/>
    </row>
    <row r="9" spans="1:6">
      <c r="A9" s="3"/>
      <c r="B9" s="5"/>
      <c r="C9" s="5"/>
      <c r="D9" s="6"/>
    </row>
    <row r="10" spans="1:6">
      <c r="A10" s="47" t="s">
        <v>17</v>
      </c>
      <c r="B10" s="37"/>
      <c r="C10" s="49">
        <f>SUM($D$3:$D$7)</f>
        <v>0</v>
      </c>
      <c r="D10" s="7"/>
    </row>
    <row r="11" spans="1:6">
      <c r="A11" s="48" t="s">
        <v>19</v>
      </c>
      <c r="B11" s="41"/>
      <c r="C11" s="50">
        <f>'5'!C13+'1'!B10*'5'!C13</f>
        <v>100902.70269999999</v>
      </c>
      <c r="E11" s="11" t="s">
        <v>30</v>
      </c>
    </row>
    <row r="12" spans="1:6">
      <c r="A12" s="42" t="s">
        <v>20</v>
      </c>
      <c r="B12" s="27"/>
      <c r="C12" s="46">
        <f>SUM($C$10:$C$11)</f>
        <v>100902.70269999999</v>
      </c>
    </row>
    <row r="14" spans="1:6">
      <c r="A14" s="58" t="s">
        <v>28</v>
      </c>
      <c r="B14" s="59"/>
      <c r="C14" s="60">
        <f>SUM(E3:E7)</f>
        <v>0</v>
      </c>
      <c r="D14" s="61" t="str">
        <f>IF(C14&gt;0,"zisk","ztráta")</f>
        <v>ztráta</v>
      </c>
    </row>
    <row r="15" spans="1:6">
      <c r="A15" s="62" t="s">
        <v>25</v>
      </c>
      <c r="B15" s="63"/>
      <c r="C15" s="64">
        <f>C12-'1'!C12</f>
        <v>902.70269999999437</v>
      </c>
      <c r="D15" s="65" t="str">
        <f>IF(C15&gt;0,"zisk","ztráta")</f>
        <v>zisk</v>
      </c>
    </row>
    <row r="20" ht="17.100000000000001" customHeight="1"/>
  </sheetData>
  <sheetProtection password="C7EC" sheet="1" objects="1" scenarios="1"/>
  <phoneticPr fontId="0" type="noConversion"/>
  <pageMargins left="0.78740157499999996" right="0.78740157499999996" top="0.984251969" bottom="0.984251969" header="0.4921259845" footer="0.4921259845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0"/>
  <sheetViews>
    <sheetView zoomScale="150" zoomScaleNormal="150" zoomScalePageLayoutView="150" workbookViewId="0" xr3:uid="{9B253EF2-77E0-53E3-AE26-4D66ECD923F3}">
      <selection activeCell="C25" sqref="C25"/>
    </sheetView>
  </sheetViews>
  <sheetFormatPr defaultColWidth="8.7109375" defaultRowHeight="12.75"/>
  <cols>
    <col min="1" max="1" width="13.28515625" customWidth="1"/>
    <col min="3" max="3" width="12.140625" customWidth="1"/>
    <col min="4" max="5" width="9.85546875" bestFit="1" customWidth="1"/>
    <col min="6" max="6" width="10.28515625" customWidth="1"/>
    <col min="7" max="7" width="15.85546875" customWidth="1"/>
  </cols>
  <sheetData>
    <row r="1" spans="1:7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2</v>
      </c>
      <c r="G1" s="23" t="s">
        <v>6</v>
      </c>
    </row>
    <row r="2" spans="1:7">
      <c r="A2" s="24"/>
      <c r="B2" s="25"/>
      <c r="C2" s="25" t="s">
        <v>7</v>
      </c>
      <c r="D2" s="25"/>
      <c r="E2" s="25"/>
      <c r="F2" s="25" t="s">
        <v>8</v>
      </c>
      <c r="G2" s="26" t="s">
        <v>8</v>
      </c>
    </row>
    <row r="3" spans="1:7">
      <c r="A3" s="28" t="s">
        <v>9</v>
      </c>
      <c r="B3" s="32">
        <f>'6'!B3</f>
        <v>0</v>
      </c>
      <c r="C3" s="28">
        <f>'6'!C3</f>
        <v>0</v>
      </c>
      <c r="D3" s="30"/>
      <c r="E3" s="30"/>
      <c r="F3" s="28">
        <f>C3+D3-E3</f>
        <v>0</v>
      </c>
      <c r="G3" s="28">
        <f>B3*F3</f>
        <v>0</v>
      </c>
    </row>
    <row r="4" spans="1:7">
      <c r="A4" s="28" t="s">
        <v>10</v>
      </c>
      <c r="B4" s="32">
        <f>'6'!B4</f>
        <v>0</v>
      </c>
      <c r="C4" s="28">
        <f>'6'!C4</f>
        <v>0</v>
      </c>
      <c r="D4" s="30"/>
      <c r="E4" s="30"/>
      <c r="F4" s="28">
        <f>C4+D4-E4</f>
        <v>0</v>
      </c>
      <c r="G4" s="28">
        <f>B4*F4</f>
        <v>0</v>
      </c>
    </row>
    <row r="5" spans="1:7">
      <c r="A5" s="28" t="s">
        <v>11</v>
      </c>
      <c r="B5" s="32">
        <f>'6'!B5</f>
        <v>0</v>
      </c>
      <c r="C5" s="28">
        <f>'6'!C5</f>
        <v>0</v>
      </c>
      <c r="D5" s="30"/>
      <c r="E5" s="30"/>
      <c r="F5" s="28">
        <f>C5+D5-E5</f>
        <v>0</v>
      </c>
      <c r="G5" s="28">
        <f>B5*F5</f>
        <v>0</v>
      </c>
    </row>
    <row r="6" spans="1:7">
      <c r="A6" s="28" t="s">
        <v>12</v>
      </c>
      <c r="B6" s="32">
        <f>'6'!B6</f>
        <v>0</v>
      </c>
      <c r="C6" s="28">
        <f>'6'!C6</f>
        <v>0</v>
      </c>
      <c r="D6" s="30"/>
      <c r="E6" s="30"/>
      <c r="F6" s="28">
        <f>C6+D6-E6</f>
        <v>0</v>
      </c>
      <c r="G6" s="28">
        <f>B6*F6</f>
        <v>0</v>
      </c>
    </row>
    <row r="7" spans="1:7">
      <c r="A7" s="28" t="s">
        <v>13</v>
      </c>
      <c r="B7" s="32">
        <f>'6'!B7</f>
        <v>0</v>
      </c>
      <c r="C7" s="28">
        <f>'6'!C7</f>
        <v>0</v>
      </c>
      <c r="D7" s="30"/>
      <c r="E7" s="30"/>
      <c r="F7" s="28">
        <f>C7+D7-E7</f>
        <v>0</v>
      </c>
      <c r="G7" s="28">
        <f>B7*F7</f>
        <v>0</v>
      </c>
    </row>
    <row r="8" spans="1:7">
      <c r="A8" s="5"/>
      <c r="B8" s="4"/>
      <c r="C8" s="5"/>
      <c r="D8" s="5"/>
      <c r="E8" s="5"/>
      <c r="F8" s="5"/>
      <c r="G8" s="6"/>
    </row>
    <row r="9" spans="1:7">
      <c r="A9" s="5" t="s">
        <v>14</v>
      </c>
      <c r="B9" s="12">
        <v>2E-3</v>
      </c>
      <c r="C9" s="5"/>
      <c r="D9" s="5"/>
      <c r="E9" s="5"/>
      <c r="F9" s="5"/>
      <c r="G9" s="6"/>
    </row>
    <row r="10" spans="1:7">
      <c r="A10" s="8" t="s">
        <v>15</v>
      </c>
      <c r="B10" s="12">
        <v>3.0000000000000001E-3</v>
      </c>
      <c r="C10" s="5"/>
      <c r="E10" s="2"/>
    </row>
    <row r="11" spans="1:7">
      <c r="A11" s="6"/>
      <c r="B11" s="5"/>
      <c r="C11" s="5"/>
    </row>
    <row r="12" spans="1:7">
      <c r="A12" s="47" t="s">
        <v>17</v>
      </c>
      <c r="B12" s="37"/>
      <c r="C12" s="49">
        <f>SUM($G$3:$G$7)</f>
        <v>0</v>
      </c>
    </row>
    <row r="13" spans="1:7">
      <c r="A13" s="40" t="s">
        <v>19</v>
      </c>
      <c r="B13" s="41"/>
      <c r="C13" s="45">
        <f>'6'!C11-D3*B3+E3*B3-D4*B4+E4*B4-D5*B5+E5*B5-D6*B6+E6*B6-D7*B7+E7*B7</f>
        <v>100902.70269999999</v>
      </c>
      <c r="E13" s="11" t="s">
        <v>31</v>
      </c>
    </row>
    <row r="14" spans="1:7">
      <c r="A14" s="42" t="s">
        <v>20</v>
      </c>
      <c r="B14" s="27"/>
      <c r="C14" s="46">
        <f>SUM($C$12:$C$13)</f>
        <v>100902.70269999999</v>
      </c>
    </row>
    <row r="16" spans="1:7">
      <c r="A16" s="11" t="str">
        <f>IF($C$13&lt;0,"Nelze koupit, chybí hotovost!","")</f>
        <v/>
      </c>
    </row>
    <row r="20" ht="17.100000000000001" customHeight="1"/>
  </sheetData>
  <sheetProtection password="C7EC" sheet="1" objects="1" scenarios="1"/>
  <phoneticPr fontId="0" type="noConversion"/>
  <pageMargins left="0.78740157499999996" right="0.78740157499999996" top="0.984251969" bottom="0.984251969" header="0.4921259845" footer="0.4921259845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0"/>
  <sheetViews>
    <sheetView zoomScale="150" zoomScaleNormal="150" zoomScalePageLayoutView="150" workbookViewId="0" xr3:uid="{85D5C41F-068E-5C55-9968-509E7C2A5619}">
      <selection activeCell="B28" sqref="B28"/>
    </sheetView>
  </sheetViews>
  <sheetFormatPr defaultColWidth="8.7109375" defaultRowHeight="12.75"/>
  <cols>
    <col min="1" max="1" width="11.42578125" customWidth="1"/>
    <col min="2" max="2" width="10.7109375" customWidth="1"/>
    <col min="3" max="3" width="13.5703125" customWidth="1"/>
    <col min="4" max="4" width="14.7109375" customWidth="1"/>
    <col min="5" max="5" width="11" customWidth="1"/>
  </cols>
  <sheetData>
    <row r="1" spans="1:6">
      <c r="A1" s="21" t="s">
        <v>0</v>
      </c>
      <c r="B1" s="22" t="s">
        <v>1</v>
      </c>
      <c r="C1" s="22" t="s">
        <v>2</v>
      </c>
      <c r="D1" s="22" t="s">
        <v>6</v>
      </c>
      <c r="E1" s="23" t="s">
        <v>22</v>
      </c>
      <c r="F1" s="1"/>
    </row>
    <row r="2" spans="1:6">
      <c r="A2" s="24"/>
      <c r="B2" s="25" t="s">
        <v>23</v>
      </c>
      <c r="C2" s="25"/>
      <c r="D2" s="25" t="s">
        <v>8</v>
      </c>
      <c r="E2" s="27"/>
    </row>
    <row r="3" spans="1:6">
      <c r="A3" s="28" t="s">
        <v>9</v>
      </c>
      <c r="B3" s="66"/>
      <c r="C3" s="28">
        <f>'7'!F3</f>
        <v>0</v>
      </c>
      <c r="D3" s="28">
        <f>B3*C3</f>
        <v>0</v>
      </c>
      <c r="E3" s="31">
        <f>D3-'7'!G3</f>
        <v>0</v>
      </c>
      <c r="F3" s="15" t="str">
        <f>IF(C3&gt;0,IF(E3&gt;0,"zisk","ztráta"),"")</f>
        <v/>
      </c>
    </row>
    <row r="4" spans="1:6">
      <c r="A4" s="28" t="s">
        <v>10</v>
      </c>
      <c r="B4" s="66"/>
      <c r="C4" s="28">
        <f>'7'!F4</f>
        <v>0</v>
      </c>
      <c r="D4" s="28">
        <f>B4*C4</f>
        <v>0</v>
      </c>
      <c r="E4" s="31">
        <f>D4-'7'!G4</f>
        <v>0</v>
      </c>
      <c r="F4" s="15" t="str">
        <f>IF(C4&gt;0,IF(E4&gt;0,"zisk","ztráta"),"")</f>
        <v/>
      </c>
    </row>
    <row r="5" spans="1:6">
      <c r="A5" s="28" t="s">
        <v>11</v>
      </c>
      <c r="B5" s="66"/>
      <c r="C5" s="28">
        <f>'7'!F5</f>
        <v>0</v>
      </c>
      <c r="D5" s="28">
        <f>B5*C5</f>
        <v>0</v>
      </c>
      <c r="E5" s="31">
        <f>D5-'7'!G5</f>
        <v>0</v>
      </c>
      <c r="F5" s="15" t="str">
        <f>IF(C5&gt;0,IF(E5&gt;0,"zisk","ztráta"),"")</f>
        <v/>
      </c>
    </row>
    <row r="6" spans="1:6">
      <c r="A6" s="28" t="s">
        <v>12</v>
      </c>
      <c r="B6" s="66"/>
      <c r="C6" s="28">
        <f>'7'!F6</f>
        <v>0</v>
      </c>
      <c r="D6" s="28">
        <f>B6*C6</f>
        <v>0</v>
      </c>
      <c r="E6" s="31">
        <f>D6-'7'!G6</f>
        <v>0</v>
      </c>
      <c r="F6" s="15" t="str">
        <f>IF(C6&gt;0,IF(E6&gt;0,"zisk","ztráta"),"")</f>
        <v/>
      </c>
    </row>
    <row r="7" spans="1:6">
      <c r="A7" s="28" t="s">
        <v>13</v>
      </c>
      <c r="B7" s="66"/>
      <c r="C7" s="28">
        <f>'7'!F7</f>
        <v>0</v>
      </c>
      <c r="D7" s="28">
        <f>B7*C7</f>
        <v>0</v>
      </c>
      <c r="E7" s="31">
        <f>D7-'7'!G7</f>
        <v>0</v>
      </c>
      <c r="F7" s="15" t="str">
        <f>IF(C7&gt;0,IF(E7&gt;0,"zisk","ztráta"),"")</f>
        <v/>
      </c>
    </row>
    <row r="8" spans="1:6">
      <c r="A8" s="3"/>
      <c r="B8" s="5"/>
      <c r="C8" s="5"/>
      <c r="D8" s="6"/>
      <c r="F8" s="16"/>
    </row>
    <row r="9" spans="1:6">
      <c r="A9" s="3"/>
      <c r="B9" s="5"/>
      <c r="C9" s="5"/>
      <c r="D9" s="6"/>
      <c r="F9" s="16"/>
    </row>
    <row r="10" spans="1:6">
      <c r="A10" s="47" t="s">
        <v>17</v>
      </c>
      <c r="B10" s="37"/>
      <c r="C10" s="49">
        <f>SUM($D$3:$D$7)</f>
        <v>0</v>
      </c>
      <c r="D10" s="7"/>
    </row>
    <row r="11" spans="1:6">
      <c r="A11" s="48" t="s">
        <v>19</v>
      </c>
      <c r="B11" s="41"/>
      <c r="C11" s="50">
        <f>'7'!C13+'1'!B10*'7'!C13</f>
        <v>101205.4108081</v>
      </c>
      <c r="E11" s="11" t="s">
        <v>32</v>
      </c>
    </row>
    <row r="12" spans="1:6">
      <c r="A12" s="42" t="s">
        <v>20</v>
      </c>
      <c r="B12" s="27"/>
      <c r="C12" s="46">
        <f>SUM($C$10:$C$11)</f>
        <v>101205.4108081</v>
      </c>
    </row>
    <row r="14" spans="1:6">
      <c r="A14" s="58" t="s">
        <v>28</v>
      </c>
      <c r="B14" s="59"/>
      <c r="C14" s="60">
        <f>SUM(E3:E7)</f>
        <v>0</v>
      </c>
      <c r="D14" s="61" t="str">
        <f>IF(C14&gt;0,"zisk","ztráta")</f>
        <v>ztráta</v>
      </c>
    </row>
    <row r="15" spans="1:6">
      <c r="A15" s="62" t="s">
        <v>25</v>
      </c>
      <c r="B15" s="63"/>
      <c r="C15" s="64">
        <f>C12-'1'!C12</f>
        <v>1205.4108081000013</v>
      </c>
      <c r="D15" s="65" t="str">
        <f>IF(C15&gt;0,"zisk","ztráta")</f>
        <v>zisk</v>
      </c>
    </row>
    <row r="20" spans="1:2" ht="17.100000000000001" customHeight="1">
      <c r="A20" s="69"/>
      <c r="B20" s="69"/>
    </row>
  </sheetData>
  <sheetProtection password="C7EC" sheet="1" objects="1" scenarios="1"/>
  <mergeCells count="1">
    <mergeCell ref="A20:B20"/>
  </mergeCells>
  <phoneticPr fontId="0" type="noConversion"/>
  <pageMargins left="0.78740157499999996" right="0.78740157499999996" top="0.984251969" bottom="0.984251969" header="0.4921259845" footer="0.4921259845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0"/>
  <sheetViews>
    <sheetView zoomScale="150" zoomScaleNormal="150" zoomScalePageLayoutView="150" workbookViewId="0" xr3:uid="{44B22561-5205-5C8A-B808-2C70100D228F}">
      <selection activeCell="C28" sqref="C28"/>
    </sheetView>
  </sheetViews>
  <sheetFormatPr defaultColWidth="8.7109375" defaultRowHeight="12.75"/>
  <cols>
    <col min="1" max="1" width="12.28515625" customWidth="1"/>
    <col min="3" max="3" width="11.5703125" customWidth="1"/>
    <col min="4" max="4" width="9.85546875" bestFit="1" customWidth="1"/>
    <col min="5" max="5" width="11.140625" customWidth="1"/>
    <col min="6" max="6" width="13.5703125" customWidth="1"/>
    <col min="7" max="7" width="14.85546875" customWidth="1"/>
  </cols>
  <sheetData>
    <row r="1" spans="1:7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2</v>
      </c>
      <c r="G1" s="23" t="s">
        <v>6</v>
      </c>
    </row>
    <row r="2" spans="1:7">
      <c r="A2" s="24"/>
      <c r="B2" s="25"/>
      <c r="C2" s="25" t="s">
        <v>7</v>
      </c>
      <c r="D2" s="25"/>
      <c r="E2" s="25"/>
      <c r="F2" s="25" t="s">
        <v>8</v>
      </c>
      <c r="G2" s="26" t="s">
        <v>8</v>
      </c>
    </row>
    <row r="3" spans="1:7">
      <c r="A3" s="28" t="s">
        <v>9</v>
      </c>
      <c r="B3" s="32">
        <f>'8'!B3</f>
        <v>0</v>
      </c>
      <c r="C3" s="28">
        <f>'8'!C3</f>
        <v>0</v>
      </c>
      <c r="D3" s="30"/>
      <c r="E3" s="30"/>
      <c r="F3" s="28">
        <f>C3+D3-E3</f>
        <v>0</v>
      </c>
      <c r="G3" s="28">
        <f>B3*F3</f>
        <v>0</v>
      </c>
    </row>
    <row r="4" spans="1:7">
      <c r="A4" s="28" t="s">
        <v>10</v>
      </c>
      <c r="B4" s="32">
        <f>'8'!B4</f>
        <v>0</v>
      </c>
      <c r="C4" s="28">
        <f>'8'!C4</f>
        <v>0</v>
      </c>
      <c r="D4" s="30"/>
      <c r="E4" s="30"/>
      <c r="F4" s="28">
        <f>C4+D4-E4</f>
        <v>0</v>
      </c>
      <c r="G4" s="28">
        <f>B4*F4</f>
        <v>0</v>
      </c>
    </row>
    <row r="5" spans="1:7">
      <c r="A5" s="28" t="s">
        <v>11</v>
      </c>
      <c r="B5" s="32">
        <f>'8'!B5</f>
        <v>0</v>
      </c>
      <c r="C5" s="28">
        <f>'8'!C5</f>
        <v>0</v>
      </c>
      <c r="D5" s="30"/>
      <c r="E5" s="30"/>
      <c r="F5" s="28">
        <f>C5+D5-E5</f>
        <v>0</v>
      </c>
      <c r="G5" s="28">
        <f>B5*F5</f>
        <v>0</v>
      </c>
    </row>
    <row r="6" spans="1:7">
      <c r="A6" s="28" t="s">
        <v>12</v>
      </c>
      <c r="B6" s="32">
        <f>'8'!B6</f>
        <v>0</v>
      </c>
      <c r="C6" s="28">
        <f>'8'!C6</f>
        <v>0</v>
      </c>
      <c r="D6" s="30"/>
      <c r="E6" s="30"/>
      <c r="F6" s="28">
        <f>C6+D6-E6</f>
        <v>0</v>
      </c>
      <c r="G6" s="28">
        <f>B6*F6</f>
        <v>0</v>
      </c>
    </row>
    <row r="7" spans="1:7">
      <c r="A7" s="28" t="s">
        <v>13</v>
      </c>
      <c r="B7" s="32">
        <f>'8'!B7</f>
        <v>0</v>
      </c>
      <c r="C7" s="28">
        <f>'8'!C7</f>
        <v>0</v>
      </c>
      <c r="D7" s="30"/>
      <c r="E7" s="30"/>
      <c r="F7" s="28">
        <f>C7+D7-E7</f>
        <v>0</v>
      </c>
      <c r="G7" s="28">
        <f>B7*F7</f>
        <v>0</v>
      </c>
    </row>
    <row r="8" spans="1:7">
      <c r="A8" s="5"/>
      <c r="B8" s="4"/>
      <c r="C8" s="5"/>
      <c r="D8" s="5"/>
      <c r="E8" s="5"/>
      <c r="F8" s="5"/>
      <c r="G8" s="6"/>
    </row>
    <row r="9" spans="1:7">
      <c r="A9" s="5" t="s">
        <v>14</v>
      </c>
      <c r="B9" s="12">
        <v>2E-3</v>
      </c>
      <c r="C9" s="5"/>
      <c r="D9" s="5"/>
      <c r="E9" s="5"/>
      <c r="F9" s="5"/>
      <c r="G9" s="6"/>
    </row>
    <row r="10" spans="1:7">
      <c r="A10" s="8" t="s">
        <v>15</v>
      </c>
      <c r="B10" s="12">
        <v>3.0000000000000001E-3</v>
      </c>
      <c r="C10" s="5"/>
      <c r="E10" s="2"/>
    </row>
    <row r="11" spans="1:7">
      <c r="A11" s="6"/>
      <c r="B11" s="5"/>
      <c r="C11" s="5"/>
    </row>
    <row r="12" spans="1:7">
      <c r="A12" s="47" t="s">
        <v>17</v>
      </c>
      <c r="B12" s="37"/>
      <c r="C12" s="49">
        <f>SUM($G$3:$G$7)</f>
        <v>0</v>
      </c>
    </row>
    <row r="13" spans="1:7">
      <c r="A13" s="40" t="s">
        <v>19</v>
      </c>
      <c r="B13" s="41"/>
      <c r="C13" s="45">
        <f>'8'!C11-D3*B3+E3*B3-D4*B4+E4*B4-D5*B5+E5*B5-D6*B6+E6*B6-D7*B7+E7*B7</f>
        <v>101205.4108081</v>
      </c>
      <c r="E13" s="11" t="s">
        <v>33</v>
      </c>
    </row>
    <row r="14" spans="1:7">
      <c r="A14" s="42" t="s">
        <v>20</v>
      </c>
      <c r="B14" s="27"/>
      <c r="C14" s="46">
        <f>SUM($C$12:$C$13)</f>
        <v>101205.4108081</v>
      </c>
    </row>
    <row r="16" spans="1:7">
      <c r="A16" s="11" t="str">
        <f>IF($C$13&lt;0,"Nelze koupit, chybí hotovost!","")</f>
        <v/>
      </c>
    </row>
    <row r="20" ht="17.100000000000001" customHeight="1"/>
  </sheetData>
  <sheetProtection password="C7EC" sheet="1" objects="1" scenarios="1"/>
  <phoneticPr fontId="0" type="noConversion"/>
  <pageMargins left="0.78740157499999996" right="0.78740157499999996" top="0.984251969" bottom="0.984251969" header="0.4921259845" footer="0.4921259845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Petr Klínský</dc:creator>
  <cp:keywords/>
  <dc:description/>
  <cp:lastModifiedBy>Martina Dlouhá</cp:lastModifiedBy>
  <cp:revision/>
  <dcterms:created xsi:type="dcterms:W3CDTF">1997-12-05T22:21:10Z</dcterms:created>
  <dcterms:modified xsi:type="dcterms:W3CDTF">2017-11-27T16:01:17Z</dcterms:modified>
  <cp:category/>
  <cp:contentStatus/>
</cp:coreProperties>
</file>