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Override PartName="/xl/richData/rdRichValueTypes.xml" ContentType="application/vnd.ms-excel.rdrichvaluetypes+xml"/>
  <Override PartName="/xl/richData/rdrichvaluestructure.xml" ContentType="application/vnd.ms-excel.rdrichvaluestructure+xml"/>
  <Override PartName="/xl/richData/rdrichvalue.xml" ContentType="application/vnd.ms-excel.rdrichvalu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4"/>
  <workbookPr hidePivotFieldList="1"/>
  <mc:AlternateContent xmlns:mc="http://schemas.openxmlformats.org/markup-compatibility/2006">
    <mc:Choice Requires="x15">
      <x15ac:absPath xmlns:x15ac="http://schemas.microsoft.com/office/spreadsheetml/2010/11/ac" url="F:\Projects\"/>
    </mc:Choice>
  </mc:AlternateContent>
  <xr:revisionPtr revIDLastSave="0" documentId="13_ncr:1_{78789084-4E60-4E1C-A9E2-8FACCCD07181}" xr6:coauthVersionLast="47" xr6:coauthVersionMax="47" xr10:uidLastSave="{00000000-0000-0000-0000-000000000000}"/>
  <bookViews>
    <workbookView xWindow="-120" yWindow="-120" windowWidth="20730" windowHeight="11160" activeTab="3" xr2:uid="{26D4546B-D2A1-4444-8EAF-A6228F96F0C1}"/>
  </bookViews>
  <sheets>
    <sheet name="Data" sheetId="2" r:id="rId1"/>
    <sheet name="Customer Centre Report" sheetId="5" r:id="rId2"/>
    <sheet name="Pivots" sheetId="6" r:id="rId3"/>
    <sheet name="Assets" sheetId="4" r:id="rId4"/>
  </sheets>
  <definedNames>
    <definedName name="_xlnm._FilterDatabase" localSheetId="0" hidden="1">Data!$B$3:$H$1003</definedName>
    <definedName name="_xlcn.WorksheetConnection_sampledataexcelportfolioprojectWIP.xlsxcalls1" hidden="1">calls[]</definedName>
    <definedName name="_xlcn.WorksheetConnection_sampledataexcelportfolioprojectWIP.xlsxcustomers1" hidden="1">customers[]</definedName>
    <definedName name="Slicer_Representative">#N/A</definedName>
  </definedNames>
  <calcPr calcId="181029"/>
  <pivotCaches>
    <pivotCache cacheId="43" r:id="rId5"/>
    <pivotCache cacheId="46" r:id="rId6"/>
    <pivotCache cacheId="49" r:id="rId7"/>
    <pivotCache cacheId="52" r:id="rId8"/>
    <pivotCache cacheId="280" r:id="rId9"/>
    <pivotCache cacheId="283" r:id="rId10"/>
    <pivotCache cacheId="286" r:id="rId11"/>
    <pivotCache cacheId="289" r:id="rId12"/>
    <pivotCache cacheId="292" r:id="rId13"/>
  </pivotCaches>
  <extLst>
    <ext xmlns:x14="http://schemas.microsoft.com/office/spreadsheetml/2009/9/main" uri="{876F7934-8845-4945-9796-88D515C7AA90}">
      <x14:pivotCaches>
        <pivotCache cacheId="27"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WIP.xlsx!customers"/>
          <x15:modelTable id="calls" name="calls" connection="WorksheetConnection_sample-data-excel-portfolio-project-WIP.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H66" i="6" l="1"/>
  <c r="H69" i="6" s="1"/>
  <c r="H74" i="6" s="1"/>
  <c r="M34" i="5" s="1"/>
  <c r="H67" i="6"/>
  <c r="H70" i="6" s="1"/>
  <c r="H75" i="6" s="1"/>
  <c r="M35" i="5" s="1"/>
  <c r="H76" i="6"/>
  <c r="M29" i="5" s="1"/>
  <c r="H65" i="6"/>
  <c r="H73" i="6" s="1"/>
  <c r="M33" i="5" s="1"/>
  <c r="Q18" i="5" a="1"/>
  <c r="Q18" i="5" s="1"/>
  <c r="P19" i="5" a="1"/>
  <c r="P19" i="5" s="1"/>
  <c r="J50" i="6"/>
  <c r="F53" i="6" a="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F53" i="6" l="1"/>
  <c r="I53" i="6" l="1"/>
  <c r="J53" i="6"/>
  <c r="H57" i="6"/>
  <c r="G57" i="6"/>
  <c r="F57" i="6"/>
  <c r="H56" i="6"/>
  <c r="G56" i="6"/>
  <c r="F56" i="6"/>
  <c r="H55" i="6"/>
  <c r="G55" i="6"/>
  <c r="F55" i="6"/>
  <c r="H54" i="6"/>
  <c r="G54" i="6"/>
  <c r="F54" i="6"/>
  <c r="H53" i="6"/>
  <c r="G53" i="6"/>
  <c r="V36" i="5"/>
  <c r="U36" i="5"/>
  <c r="T36" i="5"/>
  <c r="S36" i="5"/>
  <c r="R36" i="5"/>
  <c r="Q36" i="5"/>
  <c r="P36" i="5"/>
  <c r="V35" i="5"/>
  <c r="U35" i="5"/>
  <c r="T35" i="5"/>
  <c r="S35" i="5"/>
  <c r="R35" i="5"/>
  <c r="Q35" i="5"/>
  <c r="P35" i="5"/>
  <c r="V34" i="5"/>
  <c r="U34" i="5"/>
  <c r="T34" i="5"/>
  <c r="S34" i="5"/>
  <c r="R34" i="5"/>
  <c r="Q34" i="5"/>
  <c r="P34" i="5"/>
  <c r="V33" i="5"/>
  <c r="U33" i="5"/>
  <c r="T33" i="5"/>
  <c r="S33" i="5"/>
  <c r="R33" i="5"/>
  <c r="Q33" i="5"/>
  <c r="P33" i="5"/>
  <c r="V32" i="5"/>
  <c r="U32" i="5"/>
  <c r="T32" i="5"/>
  <c r="S32" i="5"/>
  <c r="R32" i="5"/>
  <c r="Q32" i="5"/>
  <c r="P32" i="5"/>
  <c r="V31" i="5"/>
  <c r="U31" i="5"/>
  <c r="T31" i="5"/>
  <c r="S31" i="5"/>
  <c r="R31" i="5"/>
  <c r="Q31" i="5"/>
  <c r="P31" i="5"/>
  <c r="V30" i="5"/>
  <c r="U30" i="5"/>
  <c r="T30" i="5"/>
  <c r="S30" i="5"/>
  <c r="R30" i="5"/>
  <c r="Q30" i="5"/>
  <c r="P30" i="5"/>
  <c r="V29" i="5"/>
  <c r="U29" i="5"/>
  <c r="T29" i="5"/>
  <c r="S29" i="5"/>
  <c r="R29" i="5"/>
  <c r="Q29" i="5"/>
  <c r="P29" i="5"/>
  <c r="V28" i="5"/>
  <c r="U28" i="5"/>
  <c r="T28" i="5"/>
  <c r="S28" i="5"/>
  <c r="R28" i="5"/>
  <c r="Q28" i="5"/>
  <c r="P28" i="5"/>
  <c r="V27" i="5"/>
  <c r="U27" i="5"/>
  <c r="T27" i="5"/>
  <c r="S27" i="5"/>
  <c r="R27" i="5"/>
  <c r="Q27" i="5"/>
  <c r="P27" i="5"/>
  <c r="V26" i="5"/>
  <c r="U26" i="5"/>
  <c r="T26" i="5"/>
  <c r="S26" i="5"/>
  <c r="R26" i="5"/>
  <c r="Q26" i="5"/>
  <c r="P26" i="5"/>
  <c r="V25" i="5"/>
  <c r="U25" i="5"/>
  <c r="T25" i="5"/>
  <c r="S25" i="5"/>
  <c r="R25" i="5"/>
  <c r="Q25" i="5"/>
  <c r="P25" i="5"/>
  <c r="V24" i="5"/>
  <c r="U24" i="5"/>
  <c r="T24" i="5"/>
  <c r="S24" i="5"/>
  <c r="R24" i="5"/>
  <c r="Q24" i="5"/>
  <c r="P24" i="5"/>
  <c r="V23" i="5"/>
  <c r="U23" i="5"/>
  <c r="T23" i="5"/>
  <c r="S23" i="5"/>
  <c r="R23" i="5"/>
  <c r="Q23" i="5"/>
  <c r="P23" i="5"/>
  <c r="V22" i="5"/>
  <c r="U22" i="5"/>
  <c r="T22" i="5"/>
  <c r="S22" i="5"/>
  <c r="R22" i="5"/>
  <c r="Q22" i="5"/>
  <c r="P22" i="5"/>
  <c r="V21" i="5"/>
  <c r="U21" i="5"/>
  <c r="T21" i="5"/>
  <c r="S21" i="5"/>
  <c r="R21" i="5"/>
  <c r="Q21" i="5"/>
  <c r="P21" i="5"/>
  <c r="V20" i="5"/>
  <c r="U20" i="5"/>
  <c r="T20" i="5"/>
  <c r="S20" i="5"/>
  <c r="R20" i="5"/>
  <c r="Q20" i="5"/>
  <c r="P20" i="5"/>
  <c r="V19" i="5"/>
  <c r="U19" i="5"/>
  <c r="T19" i="5"/>
  <c r="S19" i="5"/>
  <c r="R19" i="5"/>
  <c r="Q19" i="5"/>
  <c r="U18" i="5"/>
  <c r="T18" i="5"/>
  <c r="S18" i="5"/>
  <c r="R18" i="5"/>
  <c r="J55" i="6" l="1"/>
  <c r="I55" i="6"/>
  <c r="I54" i="6"/>
  <c r="J54" i="6"/>
  <c r="J56" i="6"/>
  <c r="I56" i="6"/>
  <c r="J57" i="6"/>
  <c r="I57"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847A6F-FFE7-4379-85AF-834336DF050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0B5561B-93F2-4624-8AFF-5E9388F60A6A}" name="WorksheetConnection_sample-data-excel-portfolio-project-WIP.xlsx!calls" type="102" refreshedVersion="7" minRefreshableVersion="5">
    <extLst>
      <ext xmlns:x15="http://schemas.microsoft.com/office/spreadsheetml/2010/11/main" uri="{DE250136-89BD-433C-8126-D09CA5730AF9}">
        <x15:connection id="calls" autoDelete="1">
          <x15:rangePr sourceName="_xlcn.WorksheetConnection_sampledataexcelportfolioprojectWIP.xlsxcalls1"/>
        </x15:connection>
      </ext>
    </extLst>
  </connection>
  <connection id="3" xr16:uid="{C85894B4-652D-43A2-AA6A-D99355C32A0F}" name="WorksheetConnection_sample-data-excel-portfolio-project-WIP.xlsx!customers" type="102" refreshedVersion="7" minRefreshableVersion="5">
    <extLst>
      <ext xmlns:x15="http://schemas.microsoft.com/office/spreadsheetml/2010/11/main" uri="{DE250136-89BD-433C-8126-D09CA5730AF9}">
        <x15:connection id="customers">
          <x15:rangePr sourceName="_xlcn.WorksheetConnection_sampledataexcelportfolioprojectWIP.xlsxcustomers1"/>
        </x15:connection>
      </ext>
    </extLst>
  </connection>
</connections>
</file>

<file path=xl/metadata.xml><?xml version="1.0" encoding="utf-8"?>
<metadata xmlns="http://schemas.openxmlformats.org/spreadsheetml/2006/main">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xmlns:xda="http://schemas.microsoft.com/office/spreadsheetml/2017/dynamicarray" uri="{bdbb8cdc-fa1e-496e-a857-3c3f30c029c3}">
          <xda:dynamicArrayProperties fDynamic="1" fCollapsed="0"/>
        </ext>
      </extLst>
    </bk>
  </futureMetadata>
  <futureMetadata name="XLRICHVALUE" count="5">
    <bk>
      <extLst>
        <ext xmlns:xlrd="http://schemas.microsoft.com/office/spreadsheetml/2017/richdata" uri="{3e2802c4-a4d2-4d8b-9148-e3be6c30e623}">
          <xlrd:rvb i="1"/>
        </ext>
      </extLst>
    </bk>
    <bk>
      <extLst>
        <ext xmlns:xlrd="http://schemas.microsoft.com/office/spreadsheetml/2017/richdata" uri="{3e2802c4-a4d2-4d8b-9148-e3be6c30e623}">
          <xlrd:rvb i="3"/>
        </ext>
      </extLst>
    </bk>
    <bk>
      <extLst>
        <ext xmlns:xlrd="http://schemas.microsoft.com/office/spreadsheetml/2017/richdata" uri="{3e2802c4-a4d2-4d8b-9148-e3be6c30e623}">
          <xlrd:rvb i="4"/>
        </ext>
      </extLst>
    </bk>
    <bk>
      <extLst>
        <ext xmlns:xlrd="http://schemas.microsoft.com/office/spreadsheetml/2017/richdata" uri="{3e2802c4-a4d2-4d8b-9148-e3be6c30e623}">
          <xlrd:rvb i="5"/>
        </ext>
      </extLst>
    </bk>
    <bk>
      <extLst>
        <ext xmlns:xlrd="http://schemas.microsoft.com/office/spreadsheetml/2017/richdata" uri="{3e2802c4-a4d2-4d8b-9148-e3be6c30e623}">
          <xlrd:rvb i="6"/>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<sst xmlns="http://schemas.openxmlformats.org/spreadsheetml/2006/main" count="3172" uniqueCount="1085">
  <si>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</si>
  <si>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</si>
  <si>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</si>
  <si>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</si>
  <si>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</si>
  <si>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</si>
  <si>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</si>
  <si>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</si>
  <si>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</si>
  <si>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</si>
  <si>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</si>
  <si>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</si>
  <si>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</si>
  <si>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</si>
  <si>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</si>
  <si>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</si>
  <si>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</si>
  <si>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</si>
  <si>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</si>
  <si>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</si>
  <si>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</si>
  <si>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</si>
  <si>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</si>
  <si>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</si>
  <si>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</si>
  <si>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</si>
  <si>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</si>
  <si>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</si>
  <si>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</si>
  <si>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</si>
  <si>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</si>
  <si>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</si>
  <si>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</si>
  <si>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</si>
  <si>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</si>
  <si>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</si>
  <si>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</si>
  <si>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</si>
  <si>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</si>
  <si>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</si>
  <si>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</si>
  <si>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</si>
  <si>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</si>
  <si>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</si>
  <si>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</si>
  <si>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</si>
  <si>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</si>
  <si>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</si>
  <si>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</si>
  <si>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</si>
  <si>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</si>
  <si>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</si>
  <si>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</si>
  <si>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</si>
  <si>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</si>
  <si>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</si>
  <si>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</si>
  <si>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</si>
  <si>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</si>
  <si>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</si>
  <si>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</si>
  <si>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</si>
  <si>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</si>
  <si>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</si>
  <si>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</si>
  <si>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</si>
  <si>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</si>
  <si>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</si>
  <si>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</si>
  <si>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</si>
  <si>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</si>
  <si>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</si>
  <si>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</si>
  <si>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</si>
  <si>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</si>
  <si>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</si>
  <si>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</si>
  <si>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</si>
  <si>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</si>
  <si>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</si>
  <si>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</si>
  <si>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</si>
  <si>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</si>
  <si>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</si>
  <si>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</si>
  <si>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</si>
  <si>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</si>
  <si>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</si>
  <si>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</si>
  <si>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</si>
  <si>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</si>
  <si>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</si>
  <si>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</si>
  <si>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</si>
  <si>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</si>
  <si>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</si>
  <si>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</si>
  <si>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</si>
  <si>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</si>
  <si>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</si>
  <si>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</si>
  <si>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</si>
  <si>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</si>
  <si>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</si>
  <si>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</si>
  <si>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</si>
  <si>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</si>
  <si>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</si>
  <si>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</si>
  <si>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</si>
  <si>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</si>
  <si>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</si>
  <si>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</si>
  <si>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</si>
  <si>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</si>
  <si>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</si>
  <si>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</si>
  <si>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</si>
  <si>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</si>
  <si>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</si>
  <si>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</si>
  <si>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</si>
  <si>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</si>
  <si>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</si>
  <si>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</si>
  <si>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</si>
  <si>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</si>
  <si>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</si>
  <si>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</si>
  <si>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</si>
  <si>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</si>
  <si>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</si>
  <si>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</si>
  <si>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</si>
  <si>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</si>
  <si>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</si>
  <si>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</si>
  <si>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</si>
  <si>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</si>
  <si>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</si>
  <si>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</si>
  <si>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</si>
  <si>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</si>
  <si>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</si>
  <si>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</si>
  <si>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</si>
  <si>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</si>
  <si>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</si>
  <si>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</si>
  <si>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</si>
  <si>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</si>
  <si>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</si>
  <si>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</si>
  <si>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</si>
  <si>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</si>
  <si>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</si>
  <si>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</si>
  <si>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</si>
  <si>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</si>
  <si>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</si>
  <si>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</si>
  <si>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</si>
  <si>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</si>
  <si>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</si>
  <si>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</si>
  <si>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</si>
  <si>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</si>
  <si>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</si>
  <si>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</si>
  <si>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</si>
  <si>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</si>
  <si>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</si>
  <si>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</si>
  <si>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</si>
  <si>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</si>
  <si>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</si>
  <si>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</si>
  <si>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</si>
  <si>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</si>
  <si>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</si>
  <si>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</si>
  <si>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</si>
  <si>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</si>
  <si>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</si>
  <si>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</si>
  <si>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</si>
  <si>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</si>
  <si>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</si>
  <si>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</si>
  <si>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</si>
  <si>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</si>
  <si>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</si>
  <si>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</si>
  <si>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</si>
  <si>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</si>
  <si>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</si>
  <si>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</si>
  <si>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</si>
  <si>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</si>
  <si>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</si>
  <si>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</si>
  <si>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</si>
  <si>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</si>
  <si>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</si>
  <si>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</si>
  <si>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</si>
  <si>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</si>
  <si>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</si>
  <si>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</si>
  <si>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</si>
  <si>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</si>
  <si>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</si>
  <si>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</si>
  <si>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</si>
  <si>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</si>
  <si>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</si>
  <si>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</si>
  <si>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</si>
  <si>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</si>
  <si>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</si>
  <si>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</si>
  <si>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</si>
  <si>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</si>
  <si>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</si>
  <si>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</si>
  <si>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</si>
  <si>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</si>
  <si>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</si>
  <si>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</si>
  <si>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</si>
  <si>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</si>
  <si>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</si>
  <si>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</si>
  <si>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</si>
  <si>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</si>
  <si>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</si>
  <si>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</si>
  <si>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</si>
  <si>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</si>
  <si>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</si>
  <si>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</si>
  <si>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</si>
  <si>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</si>
  <si>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</si>
  <si>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</si>
  <si>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</si>
  <si>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</si>
  <si>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</si>
  <si>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</si>
  <si>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</si>
  <si>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</si>
  <si>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</si>
  <si>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</si>
  <si>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</si>
  <si>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</si>
  <si>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</si>
  <si>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</si>
  <si>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</si>
  <si>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</si>
  <si>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</si>
  <si>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</si>
  <si>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</si>
  <si>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</si>
  <si>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</si>
  <si>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</si>
  <si>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</si>
  <si>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</si>
  <si>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</si>
  <si>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</si>
  <si>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</si>
  <si>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</si>
  <si>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</si>
  <si>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</si>
  <si>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</si>
  <si>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</si>
  <si>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</si>
  <si>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</si>
  <si>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</si>
  <si>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</si>
  <si>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</si>
  <si>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</si>
  <si>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</si>
  <si>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</si>
  <si>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</si>
  <si>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</si>
  <si>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</si>
  <si>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</si>
  <si>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</si>
  <si>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</si>
  <si>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</si>
  <si>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</si>
  <si>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</si>
  <si>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</si>
  <si>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</si>
  <si>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</si>
  <si>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</si>
  <si>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</si>
  <si>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</si>
  <si>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</si>
  <si>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</si>
  <si>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</si>
  <si>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</si>
  <si>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</si>
  <si>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</si>
  <si>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</si>
  <si>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</si>
  <si>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</si>
  <si>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</si>
  <si>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</si>
  <si>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</si>
  <si>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</si>
  <si>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</si>
  <si>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</si>
  <si>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</si>
  <si>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</si>
  <si>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</si>
  <si>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</si>
  <si>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</si>
  <si>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</si>
  <si>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</si>
  <si>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</si>
  <si>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</si>
  <si>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</si>
  <si>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</si>
  <si>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</si>
  <si>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</si>
  <si>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</si>
  <si>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</si>
  <si>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</si>
  <si>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</si>
  <si>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</si>
  <si>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</si>
  <si>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</si>
  <si>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</si>
  <si>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</si>
  <si>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</si>
  <si>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</si>
  <si>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</si>
  <si>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</si>
  <si>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</si>
  <si>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</si>
  <si>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</si>
  <si>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</si>
  <si>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</si>
  <si>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</si>
  <si>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</si>
  <si>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</si>
  <si>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</si>
  <si>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</si>
  <si>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</si>
  <si>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</si>
  <si>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</si>
  <si>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</si>
  <si>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</si>
  <si>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</si>
  <si>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</si>
  <si>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</si>
  <si>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</si>
  <si>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</si>
  <si>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</si>
  <si>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</si>
  <si>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</si>
  <si>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</si>
  <si>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</si>
  <si>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</si>
  <si>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</si>
  <si>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</si>
  <si>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</si>
  <si>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</si>
  <si>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</si>
  <si>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</si>
  <si>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</si>
  <si>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</si>
  <si>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</si>
  <si>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</si>
  <si>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</si>
  <si>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</si>
  <si>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</si>
  <si>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</si>
  <si>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</si>
  <si>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</si>
  <si>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</si>
  <si>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</si>
  <si>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</si>
  <si>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</si>
  <si>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</si>
  <si>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</si>
  <si>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</si>
  <si>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</si>
  <si>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</si>
  <si>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</si>
  <si>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</si>
  <si>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</si>
  <si>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</si>
  <si>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</si>
  <si>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</si>
  <si>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</si>
  <si>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</si>
  <si>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</si>
  <si>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</si>
  <si>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</si>
  <si>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</si>
  <si>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</si>
  <si>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</si>
  <si>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</si>
  <si>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</si>
  <si>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</si>
  <si>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</si>
  <si>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</si>
  <si>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</si>
  <si>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</si>
  <si>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</si>
  <si>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</si>
  <si>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</si>
  <si>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</si>
  <si>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</si>
  <si>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</si>
  <si>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</si>
  <si>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</si>
  <si>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</si>
  <si>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</si>
  <si>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</si>
  <si>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</si>
  <si>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</si>
  <si>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</si>
  <si>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</si>
  <si>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</si>
  <si>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</si>
  <si>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</si>
  <si>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</si>
  <si>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</si>
  <si>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</si>
  <si>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</si>
  <si>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</si>
  <si>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</si>
  <si>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</si>
  <si>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</si>
  <si>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</si>
  <si>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</si>
  <si>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</si>
  <si>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</si>
  <si>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</si>
  <si>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</si>
  <si>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</si>
  <si>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</si>
  <si>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</si>
  <si>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</si>
  <si>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</si>
  <si>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</si>
  <si>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</si>
  <si>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</si>
  <si>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</si>
  <si>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</si>
  <si>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</si>
  <si>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</si>
  <si>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</si>
  <si>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</si>
  <si>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</si>
  <si>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</si>
  <si>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</si>
  <si>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</si>
  <si>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</si>
  <si>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</si>
  <si>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</si>
  <si>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</si>
  <si>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</si>
  <si>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</si>
  <si>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</si>
  <si>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</si>
  <si>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</si>
  <si>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</si>
  <si>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</si>
  <si>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</si>
  <si>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</si>
  <si>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</si>
  <si>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</si>
  <si>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</si>
  <si>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</si>
  <si>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</si>
  <si>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</si>
  <si>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</si>
  <si>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</si>
  <si>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</si>
  <si>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</si>
  <si>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</si>
  <si>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</si>
  <si>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</si>
  <si>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</si>
  <si>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</si>
  <si>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</si>
  <si>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</si>
  <si>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</si>
  <si>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</si>
  <si>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</si>
  <si>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</si>
  <si>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</si>
  <si>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</si>
  <si>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</si>
  <si>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</si>
  <si>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</si>
  <si>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</si>
  <si>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</si>
  <si>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</si>
  <si>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</si>
  <si>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</si>
  <si>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</si>
  <si>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</si>
  <si>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</si>
  <si>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</si>
  <si>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</si>
  <si>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</si>
  <si>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</si>
  <si>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</si>
  <si>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</si>
  <si>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</si>
  <si>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</si>
  <si>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</si>
  <si>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</si>
  <si>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</si>
  <si>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</si>
  <si>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</si>
  <si>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</si>
  <si>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</si>
  <si>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</si>
  <si>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</si>
  <si>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</si>
  <si>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</si>
  <si>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</si>
  <si>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</si>
  <si>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</si>
  <si>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</si>
  <si>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</si>
  <si>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</si>
  <si>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</si>
  <si>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</si>
  <si>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</si>
  <si>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</si>
  <si>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</si>
  <si>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</si>
  <si>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</si>
  <si>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</si>
  <si>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</si>
  <si>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</si>
  <si>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</si>
  <si>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</si>
  <si>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</si>
  <si>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</si>
  <si>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</si>
  <si>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</si>
  <si>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</si>
  <si>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</si>
  <si>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</si>
  <si>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</si>
  <si>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</si>
  <si>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</si>
  <si>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</si>
  <si>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</si>
  <si>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</si>
  <si>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</si>
  <si>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</si>
  <si>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</si>
  <si>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</si>
  <si>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</si>
  <si>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</si>
  <si>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</si>
  <si>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</si>
  <si>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</si>
  <si>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</si>
  <si>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</si>
  <si>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</si>
  <si>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</si>
  <si>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</si>
  <si>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</si>
  <si>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</si>
  <si>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</si>
  <si>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</si>
  <si>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</si>
  <si>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</si>
  <si>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</si>
  <si>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</si>
  <si>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</si>
  <si>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</si>
  <si>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</si>
  <si>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</si>
  <si>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</si>
  <si>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</si>
  <si>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</si>
  <si>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</si>
  <si>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</si>
  <si>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</si>
  <si>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</si>
  <si>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</si>
  <si>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</si>
  <si>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</si>
  <si>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</si>
  <si>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</si>
  <si>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</si>
  <si>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</si>
  <si>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</si>
  <si>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</si>
  <si>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</si>
  <si>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</si>
  <si>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</si>
  <si>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</si>
  <si>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</si>
  <si>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</si>
  <si>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</si>
  <si>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</si>
  <si>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</si>
  <si>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</si>
  <si>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</si>
  <si>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</si>
  <si>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</si>
  <si>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</si>
  <si>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</si>
  <si>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</si>
  <si>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</si>
  <si>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</si>
  <si>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</si>
  <si>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</si>
  <si>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</si>
  <si>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</si>
  <si>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</si>
  <si>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</si>
  <si>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</si>
  <si>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</si>
  <si>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</si>
  <si>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</si>
  <si>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</si>
  <si>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</si>
  <si>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</si>
  <si>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</si>
  <si>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</si>
  <si>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</si>
  <si>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</si>
  <si>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</si>
  <si>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</si>
  <si>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</si>
  <si>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</si>
  <si>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</si>
  <si>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</si>
  <si>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</si>
  <si>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</si>
  <si>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</si>
  <si>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</si>
  <si>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</si>
  <si>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</si>
  <si>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</si>
  <si>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</si>
  <si>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</si>
  <si>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</si>
  <si>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</si>
  <si>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</si>
  <si>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</si>
  <si>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</si>
  <si>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</si>
  <si>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</si>
  <si>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</si>
  <si>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</si>
  <si>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</si>
  <si>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</si>
  <si>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</si>
  <si>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</si>
  <si>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</si>
  <si>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</si>
  <si>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</si>
  <si>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</si>
  <si>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</si>
  <si>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</si>
  <si>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</si>
  <si>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</si>
  <si>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</si>
  <si>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</si>
  <si>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</si>
  <si>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</si>
  <si>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</si>
  <si>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</si>
  <si>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</si>
  <si>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</si>
  <si>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</si>
  <si>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</si>
  <si>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</si>
  <si>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</si>
  <si>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</si>
  <si>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</si>
  <si>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</si>
  <si>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</si>
  <si>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</si>
  <si>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</si>
  <si>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</si>
  <si>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</si>
  <si>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</si>
  <si>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</si>
  <si>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</si>
  <si>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</si>
  <si>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</si>
  <si>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</si>
  <si>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</si>
  <si>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</si>
  <si>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</si>
  <si>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</si>
  <si>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</si>
  <si>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</si>
  <si>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</si>
  <si>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</si>
  <si>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</si>
  <si>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</si>
  <si>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</si>
  <si>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</si>
  <si>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</si>
  <si>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</si>
  <si>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</si>
  <si>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</si>
  <si>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</si>
  <si>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</si>
  <si>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</si>
  <si>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</si>
  <si>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</si>
  <si>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</si>
  <si>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</si>
  <si>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</si>
  <si>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</si>
  <si>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</si>
  <si>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</si>
  <si>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</si>
  <si>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</si>
  <si>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</si>
  <si>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</si>
  <si>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</si>
  <si>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</si>
  <si>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</si>
  <si>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</si>
  <si>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</si>
  <si>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</si>
  <si>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</si>
  <si>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</si>
  <si>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</si>
  <si>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</si>
  <si>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</si>
  <si>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</si>
  <si>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</si>
  <si>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</si>
  <si>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</si>
  <si>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</si>
  <si>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</si>
  <si>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</si>
  <si>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</si>
  <si>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</si>
  <si>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</si>
  <si>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</si>
  <si>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</si>
  <si>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</si>
  <si>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</si>
  <si>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</si>
  <si>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</si>
  <si>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</si>
  <si>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</si>
  <si>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</si>
  <si>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</si>
  <si>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</si>
  <si>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</si>
  <si>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</si>
  <si>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</si>
  <si>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</si>
  <si>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</si>
  <si>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</si>
  <si>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</si>
  <si>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</si>
  <si>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</si>
  <si>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</si>
  <si>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</si>
  <si>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</si>
  <si>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</si>
  <si>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</si>
  <si>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</si>
  <si>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</si>
  <si>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</si>
  <si>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</si>
  <si>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</si>
  <si>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</si>
  <si>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</si>
  <si>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</si>
  <si>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</si>
  <si>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</si>
  <si>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</si>
  <si>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</si>
  <si>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</si>
  <si>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</si>
  <si>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</si>
  <si>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</si>
  <si>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</si>
  <si>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</si>
  <si>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</si>
  <si>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</si>
  <si>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</si>
  <si>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</si>
  <si>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</si>
  <si>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</si>
  <si>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</si>
  <si>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</si>
  <si>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</si>
  <si>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</si>
  <si>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</si>
  <si>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</si>
  <si>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</si>
  <si>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</si>
  <si>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</si>
  <si>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</si>
  <si>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</si>
  <si>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</si>
  <si>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</si>
  <si>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</si>
  <si>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</si>
  <si>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</si>
  <si>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</si>
  <si>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</si>
  <si>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</si>
  <si>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</si>
  <si>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</si>
  <si>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</si>
  <si>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</si>
  <si>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</si>
  <si>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</si>
  <si>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</si>
  <si>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</si>
  <si>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</si>
  <si>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</si>
  <si>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</si>
  <si>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</si>
  <si>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</si>
  <si>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</si>
  <si>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</si>
  <si>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</si>
  <si>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</si>
  <si>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</si>
  <si>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</si>
  <si>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</si>
  <si>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</si>
  <si>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</si>
  <si>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</si>
  <si>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</si>
  <si>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</si>
  <si>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</si>
  <si>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</si>
  <si>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</si>
  <si>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</si>
  <si>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</si>
  <si>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</si>
  <si>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</si>
  <si>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</si>
  <si>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</si>
  <si>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</si>
  <si>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</si>
  <si>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</si>
  <si>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</si>
  <si>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</si>
  <si>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</si>
  <si>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</si>
  <si>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</si>
  <si>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</si>
  <si>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</si>
  <si>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</si>
  <si>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</si>
  <si>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</si>
  <si>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</si>
  <si>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</si>
  <si>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</si>
  <si>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</si>
  <si>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</si>
  <si>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</si>
  <si>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</si>
  <si>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</si>
  <si>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</si>
  <si>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</si>
  <si>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</si>
  <si>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</si>
  <si>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</si>
  <si>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</si>
  <si>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</si>
  <si>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</si>
  <si>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</si>
  <si>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</si>
  <si>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</si>
  <si>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</si>
  <si>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</si>
  <si>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</si>
  <si>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</si>
  <si>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</si>
  <si>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</si>
  <si>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</si>
  <si>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</si>
  <si>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</si>
  <si>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</si>
  <si>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</si>
  <si>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</si>
  <si>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</si>
  <si>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</si>
  <si>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</si>
  <si>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</si>
  <si>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</si>
  <si>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</si>
  <si>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</si>
  <si>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</si>
  <si>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</si>
  <si>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</si>
  <si>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</si>
  <si>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</si>
  <si>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</si>
  <si>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</si>
  <si>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</si>
  <si>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</si>
  <si>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</si>
  <si>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</si>
  <si>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</si>
  <si>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</si>
  <si>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</si>
  <si>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</si>
  <si>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</si>
  <si>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</si>
  <si>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</si>
  <si>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</si>
  <si>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</si>
  <si>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</si>
  <si>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</si>
  <si>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</si>
  <si>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</si>
  <si>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</si>
  <si>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</si>
  <si>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</si>
  <si>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</si>
  <si>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</si>
  <si>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</si>
  <si>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</si>
  <si>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</si>
  <si>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</si>
  <si>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</si>
  <si>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</si>
  <si>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</si>
  <si>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</si>
  <si>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</si>
  <si>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</si>
  <si>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</si>
  <si>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</si>
  <si>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</si>
  <si>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</si>
  <si>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</si>
  <si>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</si>
  <si>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</si>
  <si>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</si>
  <si>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</si>
  <si>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</si>
  <si>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</si>
  <si>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</si>
  <si>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</si>
  <si>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</si>
  <si>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</si>
  <si>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</si>
  <si>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</si>
  <si>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</si>
  <si>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</si>
  <si>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</si>
  <si>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</si>
  <si>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</si>
  <si>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</si>
  <si>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</si>
  <si>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</si>
  <si>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</si>
  <si>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</si>
  <si>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</si>
  <si>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</si>
  <si>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</si>
  <si>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</si>
  <si>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</si>
  <si>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</si>
  <si>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</si>
  <si>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</si>
  <si>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</si>
  <si>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</si>
  <si>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</si>
  <si>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</si>
  <si>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</si>
  <si>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</si>
  <si>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</si>
  <si>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</si>
  <si>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</si>
  <si>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</si>
  <si>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</si>
  <si>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</si>
  <si>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</si>
  <si>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</si>
  <si>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</si>
  <si>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</si>
  <si>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</si>
  <si>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</si>
  <si>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</si>
  <si>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</si>
  <si>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</si>
  <si>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</si>
  <si>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</si>
  <si>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</si>
  <si>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</si>
  <si>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</si>
  <si>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</si>
  <si>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</si>
  <si>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</si>
  <si>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</si>
  <si>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</si>
  <si>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</si>
  <si>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</si>
  <si>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</si>
  <si>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</si>
  <si>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</si>
  <si>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</si>
  <si>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</si>
  <si>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</si>
  <si>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</si>
  <si>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</si>
  <si>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</si>
  <si>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</si>
  <si>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</si>
  <si>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</si>
  <si>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</si>
  <si>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</si>
  <si>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</si>
  <si>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</si>
  <si>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</si>
  <si>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</si>
  <si>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</si>
  <si>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</si>
  <si>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</si>
  <si>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</si>
  <si>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</si>
  <si>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</si>
  <si>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</si>
  <si>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</si>
  <si>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</si>
  <si>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</si>
  <si>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</si>
  <si>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</si>
  <si>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</si>
  <si>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</si>
  <si>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</si>
  <si>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</si>
  <si>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</si>
  <si>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</si>
  <si>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</si>
  <si>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</si>
  <si>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</si>
  <si>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</si>
  <si>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</si>
  <si>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</si>
  <si>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</si>
  <si>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</si>
  <si>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</si>
  <si>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</si>
  <si>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</si>
  <si>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</si>
  <si>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</si>
  <si>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</si>
  <si>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</si>
  <si>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</si>
  <si>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</si>
  <si>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</si>
  <si>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</si>
  <si>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</si>
  <si>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</si>
  <si>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</si>
  <si>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</si>
  <si>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</si>
  <si>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</si>
  <si>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</si>
  <si>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</si>
  <si>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</si>
  <si>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 Calls</t>
  </si>
  <si>
    <t>Sel. Amount</t>
  </si>
  <si>
    <t>Selected rep</t>
  </si>
  <si>
    <t>Column Labels</t>
  </si>
  <si>
    <t>TOTAL</t>
  </si>
  <si>
    <t>Rep Summary</t>
  </si>
  <si>
    <t>% of calls</t>
  </si>
  <si>
    <t>Call rank</t>
  </si>
  <si>
    <t>Amount rank</t>
  </si>
  <si>
    <t>Labels:</t>
  </si>
  <si>
    <t>Image:</t>
  </si>
  <si>
    <r>
      <t>CALL CENTRE REPORT</t>
    </r>
    <r>
      <rPr>
        <b/>
        <u/>
        <sz val="24"/>
        <color theme="8"/>
        <rFont val="Aptos Light"/>
        <family val="2"/>
      </rPr>
      <t xml:space="preserve"> - 2024</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</si>
</sst>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13">
    <font>
      <sz val="11"/>
      <color theme="1"/>
      <name val="Aptos"/>
      <family val="2"/>
      <scheme val="minor"/>
    </font>
    <font>
      <b/>
      <sz val="11"/>
      <color theme="1"/>
      <name val="Aptos"/>
      <family val="2"/>
      <scheme val="minor"/>
    </font>
    <font>
      <sz val="8"/>
      <name val="Aptos"/>
      <family val="2"/>
      <scheme val="minor"/>
    </font>
    <font>
      <sz val="11"/>
      <color theme="1"/>
      <name val="Aptos"/>
      <family val="2"/>
      <scheme val="minor"/>
    </font>
    <font>
      <b/>
      <sz val="11"/>
      <color theme="0"/>
      <name val="Aptos"/>
      <family val="2"/>
      <scheme val="minor"/>
    </font>
    <font>
      <sz val="11"/>
      <color theme="0"/>
      <name val="Aptos"/>
      <family val="2"/>
      <scheme val="minor"/>
    </font>
    <font>
      <b/>
      <sz val="18"/>
      <color theme="0"/>
      <name val="Aptos ExtraBold"/>
    </font>
    <font>
      <b/>
      <sz val="11"/>
      <color theme="0"/>
      <name val="Aptos"/>
      <scheme val="minor"/>
    </font>
    <font>
      <b/>
      <sz val="10"/>
      <color theme="0"/>
      <name val="Aptos"/>
      <family val="2"/>
      <scheme val="minor"/>
    </font>
    <font>
      <sz val="10"/>
      <color theme="0"/>
      <name val="Aptos"/>
      <family val="2"/>
      <scheme val="minor"/>
    </font>
    <font>
      <b/>
      <u/>
      <sz val="24"/>
      <color theme="8"/>
      <name val="Aptos ExtraBold"/>
      <family val="2"/>
      <scheme val="major"/>
    </font>
    <font>
      <b/>
      <u/>
      <sz val="24"/>
      <color theme="8"/>
      <name val="Aptos Light"/>
      <family val="2"/>
    </font>
    <font>
      <u/>
      <sz val="11"/>
      <color theme="1"/>
      <name val="Aptos"/>
      <family val="2"/>
      <scheme val="minor"/>
    </font>
  </fonts>
  <fills count="6">
    <fill>
      <patternFill patternType="none"/>
    </fill>
    <fill>
      <patternFill patternType="gray125"/>
    </fill>
    <fill>
      <patternFill patternType="solid">
        <fgColor theme="8"/>
        <bgColor indexed="64"/>
      </patternFill>
    </fill>
    <fill>
      <patternFill patternType="solid">
        <fgColor theme="8" tint="-0.249977111117893"/>
        <bgColor indexed="64"/>
      </patternFill>
    </fill>
    <fill>
      <patternFill patternType="solid">
        <fgColor theme="8" tint="-0.499984740745262"/>
        <bgColor indexed="64"/>
      </patternFill>
    </fill>
    <fill>
      <patternFill patternType="solid">
        <fgColor theme="3" tint="-0.499984740745262"/>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3" fillId="0" borderId="0" applyFont="0" applyFill="0" applyBorder="0" applyAlignment="0" applyProtection="0"/>
  </cellStyleXfs>
  <cellXfs count="49">
    <xf numFmtId="0" fontId="0" fillId="0" borderId="0" xfId="0"/>
    <xf numFmtId="9" fontId="0" fillId="0" borderId="0" xfId="0" applyNumberFormat="1"/>
    <xf numFmtId="0" fontId="0" fillId="0" borderId="1" xfId="0" applyBorder="1"/>
    <xf numFmtId="9" fontId="0" fillId="0" borderId="1" xfId="0" applyNumberFormat="1" applyBorder="1"/>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2" borderId="0" xfId="0" applyFill="1" applyAlignment="1">
      <alignment horizontal="left"/>
    </xf>
    <xf numFmtId="0" fontId="0" fillId="0" borderId="0" xfId="0" applyAlignment="1">
      <alignment horizontal="left" indent="1"/>
    </xf>
    <xf numFmtId="9" fontId="0" fillId="0" borderId="0" xfId="1" applyFont="1"/>
    <xf numFmtId="0" fontId="7" fillId="3" borderId="0" xfId="0" applyFont="1" applyFill="1"/>
    <xf numFmtId="0" fontId="7" fillId="3" borderId="0" xfId="0" applyFont="1" applyFill="1" applyAlignment="1">
      <alignment horizontal="right"/>
    </xf>
    <xf numFmtId="0" fontId="7" fillId="3" borderId="0" xfId="0" applyFont="1" applyFill="1" applyAlignment="1">
      <alignment horizontal="center"/>
    </xf>
    <xf numFmtId="0" fontId="6" fillId="4" borderId="0" xfId="0" applyFont="1" applyFill="1" applyAlignment="1">
      <alignment vertical="center"/>
    </xf>
    <xf numFmtId="0" fontId="0" fillId="4" borderId="0" xfId="0" applyFill="1"/>
    <xf numFmtId="0" fontId="0" fillId="5" borderId="0" xfId="0" applyFill="1"/>
    <xf numFmtId="0" fontId="5" fillId="5" borderId="10" xfId="0" applyFont="1" applyFill="1" applyBorder="1"/>
    <xf numFmtId="0" fontId="4" fillId="5" borderId="11" xfId="0" applyFont="1" applyFill="1" applyBorder="1" applyAlignment="1">
      <alignment horizontal="left"/>
    </xf>
    <xf numFmtId="0" fontId="4" fillId="5" borderId="12" xfId="0" applyFont="1" applyFill="1" applyBorder="1" applyAlignment="1">
      <alignment horizontal="right"/>
    </xf>
    <xf numFmtId="0" fontId="8" fillId="5" borderId="13" xfId="0" applyFont="1" applyFill="1" applyBorder="1"/>
    <xf numFmtId="0" fontId="9" fillId="5" borderId="0" xfId="0" applyFont="1" applyFill="1"/>
    <xf numFmtId="0" fontId="9" fillId="5" borderId="14" xfId="0" applyFont="1" applyFill="1" applyBorder="1"/>
    <xf numFmtId="0" fontId="9" fillId="5" borderId="13" xfId="0" applyFont="1" applyFill="1" applyBorder="1" applyAlignment="1">
      <alignment horizontal="left" indent="1"/>
    </xf>
    <xf numFmtId="168" fontId="9" fillId="5" borderId="0" xfId="0" applyNumberFormat="1" applyFont="1" applyFill="1"/>
    <xf numFmtId="168" fontId="9" fillId="5" borderId="14" xfId="0" applyNumberFormat="1" applyFont="1" applyFill="1" applyBorder="1"/>
    <xf numFmtId="0" fontId="9" fillId="5" borderId="15" xfId="0" applyFont="1" applyFill="1" applyBorder="1" applyAlignment="1">
      <alignment horizontal="left" indent="1"/>
    </xf>
    <xf numFmtId="168" fontId="9" fillId="5" borderId="16" xfId="0" applyNumberFormat="1" applyFont="1" applyFill="1" applyBorder="1"/>
    <xf numFmtId="168" fontId="9" fillId="5" borderId="17" xfId="0" applyNumberFormat="1" applyFont="1" applyFill="1" applyBorder="1"/>
    <xf numFmtId="0" fontId="0" fillId="0" borderId="0" xfId="0" applyNumberFormat="1"/>
    <xf numFmtId="0" fontId="5" fillId="5" borderId="0" xfId="0" applyFont="1" applyFill="1" applyAlignment="1">
      <alignment horizontal="center"/>
    </xf>
    <xf numFmtId="0" fontId="9" fillId="5" borderId="0" xfId="0" applyFont="1" applyFill="1" applyAlignment="1">
      <alignment horizontal="center"/>
    </xf>
    <xf numFmtId="0" fontId="5" fillId="5" borderId="0" xfId="0" applyFont="1" applyFill="1"/>
    <xf numFmtId="0" fontId="10" fillId="5" borderId="0" xfId="0" applyFont="1" applyFill="1" applyAlignment="1">
      <alignment vertical="center"/>
    </xf>
    <xf numFmtId="0" fontId="12" fillId="5" borderId="0" xfId="0" applyFont="1" applyFill="1"/>
  </cellXfs>
  <cellStyles count="2">
    <cellStyle name="Normal" xfId="0" builtinId="0"/>
    <cellStyle name="Percent" xfId="1" builtinId="5"/>
  </cellStyles>
  <dxfs count="20">
    <dxf>
      <fill>
        <patternFill>
          <bgColor theme="7" tint="0.39994506668294322"/>
        </patternFill>
      </fill>
      <border>
        <left style="thin">
          <color theme="1" tint="0.34998626667073579"/>
        </left>
        <right style="thin">
          <color theme="1" tint="0.34998626667073579"/>
        </right>
        <vertical/>
        <horizontal/>
      </border>
    </dxf>
    <dxf>
      <fill>
        <patternFill patternType="solid">
          <bgColor theme="8"/>
        </patternFill>
      </fill>
    </dxf>
    <dxf>
      <font>
        <b/>
        <strike val="0"/>
        <outline val="0"/>
        <shadow val="0"/>
        <u val="none"/>
        <vertAlign val="baseline"/>
        <sz val="11"/>
        <color theme="0"/>
        <name val="Aptos"/>
        <family val="2"/>
        <scheme val="minor"/>
      </font>
      <fill>
        <patternFill patternType="solid">
          <fgColor indexed="64"/>
          <bgColor theme="8" tint="-0.249977111117893"/>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19"/>
    </tableStyle>
    <tableStyle name="SlicerStyleDark5 2" pivot="0" table="0" count="10" xr9:uid="{55A01B7D-73D3-4A5B-9F5A-C02B33D15055}">
      <tableStyleElement type="wholeTable" dxfId="18"/>
      <tableStyleElement type="headerRow" dxfId="1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microsoft.com/office/2017/06/relationships/rdRichValue" Target="richData/rdrichvalue.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microsoft.com/office/2017/06/relationships/rdRichValueStructure" Target="richData/rdrichvaluestructure.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Types" Target="richData/rdRichValueTypes.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22/10/relationships/richValueRel" Target="richData/richValueRel.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[call_centre_excel_project.xlsx]Pivots!weekday trend</c:name>
    <c:fmtId val="14"/>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4"/>
            </a:solidFill>
            <a:miter lim="800000"/>
          </a:ln>
          <a:effectLst>
            <a:glow rad="63500">
              <a:schemeClr val="accent4">
                <a:satMod val="175000"/>
                <a:alpha val="40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Pivots!$H$24</c:f>
              <c:strCache>
                <c:ptCount val="1"/>
                <c:pt idx="0">
                  <c:v>Total</c:v>
                </c:pt>
              </c:strCache>
            </c:strRef>
          </c:tx>
          <c:spPr>
            <a:noFill/>
            <a:ln w="9525" cap="flat" cmpd="sng" algn="ctr">
              <a:solidFill>
                <a:schemeClr val="accent4"/>
              </a:solidFill>
              <a:miter lim="800000"/>
            </a:ln>
            <a:effectLst>
              <a:glow rad="63500">
                <a:schemeClr val="accent4">
                  <a:satMod val="175000"/>
                  <a:alpha val="40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Pivots!$G$25:$G$32</c:f>
              <c:strCache>
                <c:ptCount val="7"/>
                <c:pt idx="0">
                  <c:v>Monday</c:v>
                </c:pt>
                <c:pt idx="1">
                  <c:v>Tuesday</c:v>
                </c:pt>
                <c:pt idx="2">
                  <c:v>Wednesday</c:v>
                </c:pt>
                <c:pt idx="3">
                  <c:v>Thursday</c:v>
                </c:pt>
                <c:pt idx="4">
                  <c:v>Friday</c:v>
                </c:pt>
                <c:pt idx="5">
                  <c:v>Saturday</c:v>
                </c:pt>
                <c:pt idx="6">
                  <c:v>Sunday</c:v>
                </c:pt>
              </c:strCache>
            </c:strRef>
          </c:cat>
          <c:val>
            <c:numRef>
              <c:f>Pivots!$H$25:$H$32</c:f>
              <c:numCache>
                <c:formatCode>#,##0</c:formatCode>
                <c:ptCount val="7"/>
                <c:pt idx="0">
                  <c:v>25</c:v>
                </c:pt>
                <c:pt idx="1">
                  <c:v>28</c:v>
                </c:pt>
                <c:pt idx="2">
                  <c:v>26</c:v>
                </c:pt>
                <c:pt idx="3">
                  <c:v>43</c:v>
                </c:pt>
                <c:pt idx="4">
                  <c:v>35</c:v>
                </c:pt>
                <c:pt idx="5">
                  <c:v>32</c:v>
                </c:pt>
                <c:pt idx="6">
                  <c:v>29</c:v>
                </c:pt>
              </c:numCache>
            </c:numRef>
          </c:val>
          <c:extLst>
            <c:ext xmlns:c16="http://schemas.microsoft.com/office/drawing/2014/chart" uri="{C3380CC4-5D6E-409C-BE32-E72D297353CC}">
              <c16:uniqueId val="{00000000-CEAC-4CAD-BBBB-F35C927843E9}"/>
            </c:ext>
          </c:extLst>
        </c:ser>
        <c:dLbls>
          <c:dLblPos val="inEnd"/>
          <c:showLegendKey val="0"/>
          <c:showVal val="1"/>
          <c:showCatName val="0"/>
          <c:showSerName val="0"/>
          <c:showPercent val="0"/>
          <c:showBubbleSize val="0"/>
        </c:dLbls>
        <c:gapWidth val="182"/>
        <c:overlap val="-50"/>
        <c:axId val="1316556943"/>
        <c:axId val="1316557423"/>
      </c:barChart>
      <c:catAx>
        <c:axId val="1316556943"/>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16557423"/>
        <c:crosses val="autoZero"/>
        <c:auto val="1"/>
        <c:lblAlgn val="ctr"/>
        <c:lblOffset val="100"/>
        <c:noMultiLvlLbl val="0"/>
      </c:catAx>
      <c:valAx>
        <c:axId val="1316557423"/>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1655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a:glow rad="101600">
        <a:schemeClr val="bg1">
          <a:alpha val="40000"/>
        </a:schemeClr>
      </a:glow>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[call_centre_excel_project.xlsx]Pivots!monthly trend</c:name>
    <c:fmtId val="7"/>
  </c:pivotSource>
  <c:chart>
    <c:title>
      <c:tx>
        <c:rich>
          <a:bodyPr rot="0" spcFirstLastPara="1" vertOverflow="ellipsis" vert="horz" wrap="square" anchor="ctr" anchorCtr="1"/>
          <a:lstStyle/>
          <a:p>
            <a:pPr>
              <a:defRPr sz="1800" b="1" i="0" u="none" strike="noStrike" kern="1200" cap="all" spc="150" baseline="0">
                <a:solidFill>
                  <a:schemeClr val="bg1"/>
                </a:solidFill>
                <a:latin typeface="+mn-lt"/>
                <a:ea typeface="+mn-ea"/>
                <a:cs typeface="+mn-cs"/>
              </a:defRPr>
            </a:pPr>
            <a:r>
              <a:rPr lang="en-US">
                <a:solidFill>
                  <a:schemeClr val="accent4">
                    <a:lumMod val="75000"/>
                  </a:schemeClr>
                </a:solidFill>
              </a:rPr>
              <a:t>Call</a:t>
            </a:r>
            <a:r>
              <a:rPr lang="en-US"/>
              <a:t> Trend</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Horz">
            <a:fgClr>
              <a:schemeClr val="accent4"/>
            </a:fgClr>
            <a:bgClr>
              <a:schemeClr val="accent4">
                <a:lumMod val="20000"/>
                <a:lumOff val="80000"/>
              </a:schemeClr>
            </a:bgClr>
          </a:pattFill>
          <a:ln>
            <a:noFill/>
          </a:ln>
          <a:effectLst>
            <a:innerShdw blurRad="114300">
              <a:schemeClr val="accent4"/>
            </a:innerShdw>
          </a:effectLst>
        </c:spPr>
        <c:marker>
          <c:symbol val="circle"/>
          <c:size val="6"/>
          <c:spPr>
            <a:solidFill>
              <a:schemeClr val="accent4">
                <a:tint val="77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4"/>
            </a:solidFill>
            <a:round/>
          </a:ln>
          <a:effectLst/>
        </c:spPr>
        <c:marker>
          <c:symbol val="circle"/>
          <c:size val="6"/>
          <c:spPr>
            <a:solidFill>
              <a:schemeClr val="accent4">
                <a:shade val="76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Pivots!$C$24</c:f>
              <c:strCache>
                <c:ptCount val="1"/>
                <c:pt idx="0">
                  <c:v>Call Count2</c:v>
                </c:pt>
              </c:strCache>
            </c:strRef>
          </c:tx>
          <c:spPr>
            <a:pattFill prst="narHorz">
              <a:fgClr>
                <a:schemeClr val="accent4">
                  <a:tint val="77000"/>
                </a:schemeClr>
              </a:fgClr>
              <a:bgClr>
                <a:schemeClr val="accent4">
                  <a:tint val="77000"/>
                  <a:lumMod val="20000"/>
                  <a:lumOff val="80000"/>
                </a:schemeClr>
              </a:bgClr>
            </a:pattFill>
            <a:ln>
              <a:noFill/>
            </a:ln>
            <a:effectLst>
              <a:innerShdw blurRad="114300">
                <a:schemeClr val="accent4">
                  <a:tint val="77000"/>
                </a:schemeClr>
              </a:innerShdw>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19</c:v>
                </c:pt>
                <c:pt idx="1">
                  <c:v>10</c:v>
                </c:pt>
                <c:pt idx="2">
                  <c:v>40</c:v>
                </c:pt>
                <c:pt idx="3">
                  <c:v>40</c:v>
                </c:pt>
                <c:pt idx="4">
                  <c:v>13</c:v>
                </c:pt>
                <c:pt idx="5">
                  <c:v>12</c:v>
                </c:pt>
                <c:pt idx="6">
                  <c:v>9</c:v>
                </c:pt>
                <c:pt idx="7">
                  <c:v>13</c:v>
                </c:pt>
                <c:pt idx="8">
                  <c:v>18</c:v>
                </c:pt>
                <c:pt idx="9">
                  <c:v>21</c:v>
                </c:pt>
                <c:pt idx="10">
                  <c:v>14</c:v>
                </c:pt>
                <c:pt idx="11">
                  <c:v>9</c:v>
                </c:pt>
              </c:numCache>
            </c:numRef>
          </c:val>
          <c:extLst>
            <c:ext xmlns:c16="http://schemas.microsoft.com/office/drawing/2014/chart" uri="{C3380CC4-5D6E-409C-BE32-E72D297353CC}">
              <c16:uniqueId val="{00000000-40A5-4D99-B057-1BF97F64BBBA}"/>
            </c:ext>
          </c:extLst>
        </c:ser>
        <c:dLbls>
          <c:showLegendKey val="0"/>
          <c:showVal val="0"/>
          <c:showCatName val="0"/>
          <c:showSerName val="0"/>
          <c:showPercent val="0"/>
          <c:showBubbleSize val="0"/>
        </c:dLbls>
        <c:axId val="64952719"/>
        <c:axId val="64956079"/>
      </c:areaChart>
      <c:lineChart>
        <c:grouping val="standard"/>
        <c:varyColors val="0"/>
        <c:ser>
          <c:idx val="0"/>
          <c:order val="0"/>
          <c:tx>
            <c:strRef>
              <c:f>Pivots!$B$24</c:f>
              <c:strCache>
                <c:ptCount val="1"/>
                <c:pt idx="0">
                  <c:v>Call Count</c:v>
                </c:pt>
              </c:strCache>
            </c:strRef>
          </c:tx>
          <c:spPr>
            <a:ln w="28575" cap="rnd">
              <a:solidFill>
                <a:schemeClr val="accent4">
                  <a:shade val="76000"/>
                </a:schemeClr>
              </a:solidFill>
              <a:round/>
            </a:ln>
            <a:effectLst/>
          </c:spPr>
          <c:marker>
            <c:symbol val="circle"/>
            <c:size val="6"/>
            <c:spPr>
              <a:solidFill>
                <a:schemeClr val="accent4">
                  <a:shade val="76000"/>
                </a:schemeClr>
              </a:solidFill>
              <a:ln>
                <a:no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19</c:v>
                </c:pt>
                <c:pt idx="1">
                  <c:v>10</c:v>
                </c:pt>
                <c:pt idx="2">
                  <c:v>40</c:v>
                </c:pt>
                <c:pt idx="3">
                  <c:v>40</c:v>
                </c:pt>
                <c:pt idx="4">
                  <c:v>13</c:v>
                </c:pt>
                <c:pt idx="5">
                  <c:v>12</c:v>
                </c:pt>
                <c:pt idx="6">
                  <c:v>9</c:v>
                </c:pt>
                <c:pt idx="7">
                  <c:v>13</c:v>
                </c:pt>
                <c:pt idx="8">
                  <c:v>18</c:v>
                </c:pt>
                <c:pt idx="9">
                  <c:v>21</c:v>
                </c:pt>
                <c:pt idx="10">
                  <c:v>14</c:v>
                </c:pt>
                <c:pt idx="11">
                  <c:v>9</c:v>
                </c:pt>
              </c:numCache>
            </c:numRef>
          </c:val>
          <c:smooth val="0"/>
          <c:extLst>
            <c:ext xmlns:c16="http://schemas.microsoft.com/office/drawing/2014/chart" uri="{C3380CC4-5D6E-409C-BE32-E72D297353CC}">
              <c16:uniqueId val="{00000001-40A5-4D99-B057-1BF97F64BBBA}"/>
            </c:ext>
          </c:extLst>
        </c:ser>
        <c:dLbls>
          <c:showLegendKey val="0"/>
          <c:showVal val="0"/>
          <c:showCatName val="0"/>
          <c:showSerName val="0"/>
          <c:showPercent val="0"/>
          <c:showBubbleSize val="0"/>
        </c:dLbls>
        <c:marker val="1"/>
        <c:smooth val="0"/>
        <c:axId val="64952719"/>
        <c:axId val="64956079"/>
      </c:lineChart>
      <c:catAx>
        <c:axId val="64952719"/>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4956079"/>
        <c:crosses val="autoZero"/>
        <c:auto val="1"/>
        <c:lblAlgn val="ctr"/>
        <c:lblOffset val="100"/>
        <c:noMultiLvlLbl val="0"/>
      </c:catAx>
      <c:valAx>
        <c:axId val="64956079"/>
        <c:scaling>
          <c:orientation val="minMax"/>
        </c:scaling>
        <c:delete val="0"/>
        <c:axPos val="l"/>
        <c:majorGridlines>
          <c:spPr>
            <a:ln>
              <a:solidFill>
                <a:schemeClr val="tx1">
                  <a:lumMod val="15000"/>
                  <a:lumOff val="85000"/>
                </a:schemeClr>
              </a:solidFill>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495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a:glow rad="101600">
        <a:schemeClr val="bg1">
          <a:alpha val="40000"/>
        </a:schemeClr>
      </a:glow>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4">
                    <a:lumMod val="75000"/>
                  </a:schemeClr>
                </a:solidFill>
                <a:latin typeface="+mj-lt"/>
                <a:ea typeface="+mn-ea"/>
                <a:cs typeface="+mn-cs"/>
              </a:defRPr>
            </a:pPr>
            <a:r>
              <a:rPr lang="en-US" sz="1800">
                <a:solidFill>
                  <a:schemeClr val="accent4">
                    <a:lumMod val="75000"/>
                  </a:schemeClr>
                </a:solidFill>
                <a:latin typeface="+mj-lt"/>
              </a:rPr>
              <a:t>Amount</a:t>
            </a:r>
          </a:p>
        </c:rich>
      </c:tx>
      <c:layout>
        <c:manualLayout>
          <c:xMode val="edge"/>
          <c:yMode val="edge"/>
          <c:x val="3.5493827160493825E-2"/>
          <c:y val="2.8154853913441559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4">
                  <a:lumMod val="75000"/>
                </a:schemeClr>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Pivots!$H$53:$H$57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CAF9-46BD-A546-19F787259105}"/>
            </c:ext>
          </c:extLst>
        </c:ser>
        <c:ser>
          <c:idx val="1"/>
          <c:order val="1"/>
          <c:tx>
            <c:strRef>
              <c:f>Pivots!$J$52</c:f>
              <c:strCache>
                <c:ptCount val="1"/>
                <c:pt idx="0">
                  <c:v>Sel. Amount</c:v>
                </c:pt>
              </c:strCache>
            </c:strRef>
          </c:tx>
          <c:spPr>
            <a:gradFill>
              <a:gsLst>
                <a:gs pos="0">
                  <a:schemeClr val="accent4">
                    <a:lumMod val="60000"/>
                    <a:lumOff val="40000"/>
                  </a:schemeClr>
                </a:gs>
                <a:gs pos="100000">
                  <a:schemeClr val="accent4">
                    <a:lumMod val="75000"/>
                  </a:schemeClr>
                </a:gs>
              </a:gsLst>
              <a:lin ang="0" scaled="1"/>
            </a:gradFill>
            <a:ln>
              <a:noFill/>
            </a:ln>
            <a:effectLst/>
          </c:spPr>
          <c:invertIfNegative val="0"/>
          <c:val>
            <c:numRef>
              <c:f>Pivots!$J$53:$J$57</c:f>
              <c:numCache>
                <c:formatCode>General</c:formatCode>
                <c:ptCount val="5"/>
                <c:pt idx="0">
                  <c:v>#N/A</c:v>
                </c:pt>
                <c:pt idx="1">
                  <c:v>20581</c:v>
                </c:pt>
                <c:pt idx="2">
                  <c:v>#N/A</c:v>
                </c:pt>
                <c:pt idx="3">
                  <c:v>#N/A</c:v>
                </c:pt>
                <c:pt idx="4">
                  <c:v>#N/A</c:v>
                </c:pt>
              </c:numCache>
            </c:numRef>
          </c:val>
          <c:extLst>
            <c:ext xmlns:c16="http://schemas.microsoft.com/office/drawing/2014/chart" uri="{C3380CC4-5D6E-409C-BE32-E72D297353CC}">
              <c16:uniqueId val="{00000001-CAF9-46BD-A546-19F787259105}"/>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1"/>
        <c:axPos val="l"/>
        <c:numFmt formatCode="General" sourceLinked="1"/>
        <c:majorTickMark val="none"/>
        <c:minorTickMark val="none"/>
        <c:tickLblPos val="nextTo"/>
        <c:crossAx val="1316555503"/>
        <c:crosses val="autoZero"/>
        <c:auto val="1"/>
        <c:lblAlgn val="ctr"/>
        <c:lblOffset val="100"/>
        <c:noMultiLvlLbl val="0"/>
      </c:catAx>
      <c:valAx>
        <c:axId val="1316555503"/>
        <c:scaling>
          <c:orientation val="minMax"/>
          <c:min val="0"/>
        </c:scaling>
        <c:delete val="1"/>
        <c:axPos val="t"/>
        <c:numFmt formatCode="&quot;$&quot;#,###.0,&quot;k&quot;"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r>
              <a:rPr lang="en-US" sz="1800">
                <a:solidFill>
                  <a:schemeClr val="accent5"/>
                </a:solidFill>
                <a:latin typeface="+mj-lt"/>
              </a:rPr>
              <a:t>Calls</a:t>
            </a:r>
          </a:p>
        </c:rich>
      </c:tx>
      <c:layout>
        <c:manualLayout>
          <c:xMode val="edge"/>
          <c:yMode val="edge"/>
          <c:x val="3.5931989514649362E-2"/>
          <c:y val="2.81124509104311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Pivots!$G$53:$G$57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3FD-4BC0-8FD0-1A1C25AD0F30}"/>
            </c:ext>
          </c:extLst>
        </c:ser>
        <c:ser>
          <c:idx val="1"/>
          <c:order val="1"/>
          <c:tx>
            <c:strRef>
              <c:f>Pivots!$I$52</c:f>
              <c:strCache>
                <c:ptCount val="1"/>
                <c:pt idx="0">
                  <c:v>Sel. Calls</c:v>
                </c:pt>
              </c:strCache>
            </c:strRef>
          </c:tx>
          <c:spPr>
            <a:gradFill flip="none" rotWithShape="1">
              <a:gsLst>
                <a:gs pos="0">
                  <a:schemeClr val="accent5">
                    <a:lumMod val="60000"/>
                    <a:lumOff val="40000"/>
                  </a:schemeClr>
                </a:gs>
                <a:gs pos="100000">
                  <a:schemeClr val="accent5"/>
                </a:gs>
              </a:gsLst>
              <a:lin ang="0" scaled="1"/>
              <a:tileRect/>
            </a:gradFill>
            <a:ln>
              <a:noFill/>
            </a:ln>
            <a:effectLst/>
          </c:spPr>
          <c:invertIfNegative val="0"/>
          <c:val>
            <c:numRef>
              <c:f>Pivots!$I$53:$I$57</c:f>
              <c:numCache>
                <c:formatCode>General</c:formatCode>
                <c:ptCount val="5"/>
                <c:pt idx="0">
                  <c:v>#N/A</c:v>
                </c:pt>
                <c:pt idx="1">
                  <c:v>218</c:v>
                </c:pt>
                <c:pt idx="2">
                  <c:v>#N/A</c:v>
                </c:pt>
                <c:pt idx="3">
                  <c:v>#N/A</c:v>
                </c:pt>
                <c:pt idx="4">
                  <c:v>#N/A</c:v>
                </c:pt>
              </c:numCache>
            </c:numRef>
          </c:val>
          <c:extLst>
            <c:ext xmlns:c16="http://schemas.microsoft.com/office/drawing/2014/chart" uri="{C3380CC4-5D6E-409C-BE32-E72D297353CC}">
              <c16:uniqueId val="{00000001-F3FD-4BC0-8FD0-1A1C25AD0F30}"/>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16555503"/>
        <c:crosses val="autoZero"/>
        <c:auto val="1"/>
        <c:lblAlgn val="ctr"/>
        <c:lblOffset val="100"/>
        <c:noMultiLvlLbl val="0"/>
      </c:catAx>
      <c:valAx>
        <c:axId val="1316555503"/>
        <c:scaling>
          <c:orientation val="minMax"/>
          <c:min val="0"/>
        </c:scaling>
        <c:delete val="1"/>
        <c:axPos val="t"/>
        <c:numFmt formatCode="General"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[call_centre_excel_project.xlsx]Pivots!PivotTable7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sz="1400">
                <a:solidFill>
                  <a:schemeClr val="accent5"/>
                </a:solidFill>
                <a:latin typeface="+mj-lt"/>
              </a:rPr>
              <a:t>Female</a:t>
            </a:r>
            <a:r>
              <a:rPr lang="en-US" sz="1400" baseline="0">
                <a:latin typeface="+mj-lt"/>
              </a:rPr>
              <a:t> </a:t>
            </a:r>
            <a:r>
              <a:rPr lang="en-US" sz="1400" baseline="0">
                <a:solidFill>
                  <a:schemeClr val="bg1"/>
                </a:solidFill>
                <a:latin typeface="+mj-lt"/>
              </a:rPr>
              <a:t>vs</a:t>
            </a:r>
            <a:r>
              <a:rPr lang="en-US" sz="1400" baseline="0">
                <a:latin typeface="+mj-lt"/>
              </a:rPr>
              <a:t>. </a:t>
            </a:r>
            <a:r>
              <a:rPr lang="en-US" sz="1400" baseline="0">
                <a:solidFill>
                  <a:schemeClr val="accent4"/>
                </a:solidFill>
                <a:latin typeface="+mj-lt"/>
              </a:rPr>
              <a:t>Male</a:t>
            </a:r>
            <a:r>
              <a:rPr lang="en-US" sz="1400" baseline="0">
                <a:latin typeface="+mj-lt"/>
              </a:rPr>
              <a:t> </a:t>
            </a:r>
            <a:r>
              <a:rPr lang="en-US" sz="1400" baseline="0">
                <a:solidFill>
                  <a:schemeClr val="bg1"/>
                </a:solidFill>
                <a:latin typeface="+mj-lt"/>
              </a:rPr>
              <a:t>Callers</a:t>
            </a:r>
            <a:endParaRPr lang="en-US" sz="1400">
              <a:solidFill>
                <a:schemeClr val="bg1"/>
              </a:solidFill>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Pivots!$B$77:$B$78</c:f>
              <c:strCache>
                <c:ptCount val="1"/>
                <c:pt idx="0">
                  <c:v>Female</c:v>
                </c:pt>
              </c:strCache>
            </c:strRef>
          </c:tx>
          <c:spPr>
            <a:solidFill>
              <a:schemeClr val="accent5"/>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Pivots!$B$79:$B$82</c:f>
              <c:numCache>
                <c:formatCode>#,##0</c:formatCode>
                <c:ptCount val="3"/>
                <c:pt idx="0">
                  <c:v>144</c:v>
                </c:pt>
                <c:pt idx="1">
                  <c:v>326</c:v>
                </c:pt>
                <c:pt idx="2">
                  <c:v>129</c:v>
                </c:pt>
              </c:numCache>
            </c:numRef>
          </c:val>
          <c:extLst>
            <c:ext xmlns:c16="http://schemas.microsoft.com/office/drawing/2014/chart" uri="{C3380CC4-5D6E-409C-BE32-E72D297353CC}">
              <c16:uniqueId val="{00000000-7DF5-46A0-8C1A-2EEB7708CC87}"/>
            </c:ext>
          </c:extLst>
        </c:ser>
        <c:ser>
          <c:idx val="1"/>
          <c:order val="1"/>
          <c:tx>
            <c:strRef>
              <c:f>Pivots!$C$77:$C$78</c:f>
              <c:strCache>
                <c:ptCount val="1"/>
                <c:pt idx="0">
                  <c:v>Male</c:v>
                </c:pt>
              </c:strCache>
            </c:strRef>
          </c:tx>
          <c:spPr>
            <a:solidFill>
              <a:schemeClr val="accent4"/>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Pivots!$C$79:$C$82</c:f>
              <c:numCache>
                <c:formatCode>#,##0</c:formatCode>
                <c:ptCount val="3"/>
                <c:pt idx="0">
                  <c:v>132</c:v>
                </c:pt>
                <c:pt idx="1">
                  <c:v>63</c:v>
                </c:pt>
                <c:pt idx="2">
                  <c:v>206</c:v>
                </c:pt>
              </c:numCache>
            </c:numRef>
          </c:val>
          <c:extLst>
            <c:ext xmlns:c16="http://schemas.microsoft.com/office/drawing/2014/chart" uri="{C3380CC4-5D6E-409C-BE32-E72D297353CC}">
              <c16:uniqueId val="{00000001-7DF5-46A0-8C1A-2EEB7708CC87}"/>
            </c:ext>
          </c:extLst>
        </c:ser>
        <c:dLbls>
          <c:dLblPos val="ctr"/>
          <c:showLegendKey val="0"/>
          <c:showVal val="1"/>
          <c:showCatName val="0"/>
          <c:showSerName val="0"/>
          <c:showPercent val="0"/>
          <c:showBubbleSize val="0"/>
        </c:dLbls>
        <c:gapWidth val="25"/>
        <c:overlap val="100"/>
        <c:axId val="1221666991"/>
        <c:axId val="1221669871"/>
      </c:barChart>
      <c:catAx>
        <c:axId val="122166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21669871"/>
        <c:crosses val="autoZero"/>
        <c:auto val="1"/>
        <c:lblAlgn val="ctr"/>
        <c:lblOffset val="100"/>
        <c:noMultiLvlLbl val="0"/>
      </c:catAx>
      <c:valAx>
        <c:axId val="1221669871"/>
        <c:scaling>
          <c:orientation val="minMax"/>
        </c:scaling>
        <c:delete val="1"/>
        <c:axPos val="l"/>
        <c:numFmt formatCode="0%" sourceLinked="1"/>
        <c:majorTickMark val="none"/>
        <c:minorTickMark val="none"/>
        <c:tickLblPos val="nextTo"/>
        <c:crossAx val="1221666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a:glow rad="101600">
        <a:schemeClr val="bg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[call_centre_excel_project.xlsx]Pivots!rep satisfaction</c:name>
    <c:fmtId val="9"/>
  </c:pivotSource>
  <c:chart>
    <c:title>
      <c:tx>
        <c:rich>
          <a:bodyPr rot="0" spcFirstLastPara="1" vertOverflow="ellipsis" vert="horz" wrap="square" anchor="ctr" anchorCtr="1"/>
          <a:lstStyle/>
          <a:p>
            <a:pPr>
              <a:defRPr sz="1400" b="1" i="0" u="none" strike="noStrike" kern="1200" cap="none" baseline="0">
                <a:ln>
                  <a:noFill/>
                </a:ln>
                <a:solidFill>
                  <a:schemeClr val="accent5"/>
                </a:solidFill>
                <a:latin typeface="+mn-lt"/>
                <a:ea typeface="+mn-ea"/>
                <a:cs typeface="+mn-cs"/>
              </a:defRPr>
            </a:pPr>
            <a:r>
              <a:rPr lang="en-US">
                <a:ln>
                  <a:noFill/>
                </a:ln>
                <a:solidFill>
                  <a:schemeClr val="accent5"/>
                </a:solidFill>
              </a:rPr>
              <a:t>Rating</a:t>
            </a:r>
          </a:p>
        </c:rich>
      </c:tx>
      <c:overlay val="0"/>
      <c:spPr>
        <a:noFill/>
        <a:ln>
          <a:noFill/>
        </a:ln>
        <a:effectLst/>
      </c:spPr>
      <c:txPr>
        <a:bodyPr rot="0" spcFirstLastPara="1" vertOverflow="ellipsis" vert="horz" wrap="square" anchor="ctr" anchorCtr="1"/>
        <a:lstStyle/>
        <a:p>
          <a:pPr>
            <a:defRPr sz="1400" b="1" i="0" u="none" strike="noStrike" kern="1200" cap="none" baseline="0">
              <a:ln>
                <a:noFill/>
              </a:ln>
              <a:solidFill>
                <a:schemeClr val="accent5"/>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5"/>
            </a:solidFill>
            <a:miter lim="800000"/>
          </a:ln>
          <a:effectLst>
            <a:glow rad="63500">
              <a:schemeClr val="accent5">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no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Pivots!$B$89</c:f>
              <c:strCache>
                <c:ptCount val="1"/>
                <c:pt idx="0">
                  <c:v>Total</c:v>
                </c:pt>
              </c:strCache>
            </c:strRef>
          </c:tx>
          <c:spPr>
            <a:noFill/>
            <a:ln w="9525" cap="flat" cmpd="sng" algn="ctr">
              <a:solidFill>
                <a:schemeClr val="accent5"/>
              </a:solidFill>
              <a:miter lim="800000"/>
            </a:ln>
            <a:effectLst>
              <a:glow rad="63500">
                <a:schemeClr val="accent5">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no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Pivots!$A$90:$A$95</c:f>
              <c:strCache>
                <c:ptCount val="5"/>
                <c:pt idx="0">
                  <c:v>1</c:v>
                </c:pt>
                <c:pt idx="1">
                  <c:v>2</c:v>
                </c:pt>
                <c:pt idx="2">
                  <c:v>3</c:v>
                </c:pt>
                <c:pt idx="3">
                  <c:v>4</c:v>
                </c:pt>
                <c:pt idx="4">
                  <c:v>5</c:v>
                </c:pt>
              </c:strCache>
            </c:strRef>
          </c:cat>
          <c:val>
            <c:numRef>
              <c:f>Pivots!$B$90:$B$95</c:f>
              <c:numCache>
                <c:formatCode>#,##0</c:formatCode>
                <c:ptCount val="5"/>
                <c:pt idx="0">
                  <c:v>3</c:v>
                </c:pt>
                <c:pt idx="1">
                  <c:v>19</c:v>
                </c:pt>
                <c:pt idx="2">
                  <c:v>35</c:v>
                </c:pt>
                <c:pt idx="3">
                  <c:v>87</c:v>
                </c:pt>
                <c:pt idx="4">
                  <c:v>74</c:v>
                </c:pt>
              </c:numCache>
            </c:numRef>
          </c:val>
          <c:extLst>
            <c:ext xmlns:c16="http://schemas.microsoft.com/office/drawing/2014/chart" uri="{C3380CC4-5D6E-409C-BE32-E72D297353CC}">
              <c16:uniqueId val="{00000000-77A3-4C10-9462-6BCFE8F21E08}"/>
            </c:ext>
          </c:extLst>
        </c:ser>
        <c:dLbls>
          <c:dLblPos val="outEnd"/>
          <c:showLegendKey val="0"/>
          <c:showVal val="1"/>
          <c:showCatName val="0"/>
          <c:showSerName val="0"/>
          <c:showPercent val="0"/>
          <c:showBubbleSize val="0"/>
        </c:dLbls>
        <c:gapWidth val="315"/>
        <c:overlap val="-40"/>
        <c:axId val="1316561743"/>
        <c:axId val="1316565583"/>
      </c:barChart>
      <c:catAx>
        <c:axId val="131656174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noFill/>
                <a:latin typeface="+mn-lt"/>
                <a:ea typeface="+mn-ea"/>
                <a:cs typeface="+mn-cs"/>
              </a:defRPr>
            </a:pPr>
            <a:endParaRPr lang="en-US"/>
          </a:p>
        </c:txPr>
        <c:crossAx val="1316565583"/>
        <c:crosses val="autoZero"/>
        <c:auto val="1"/>
        <c:lblAlgn val="ctr"/>
        <c:lblOffset val="100"/>
        <c:noMultiLvlLbl val="0"/>
      </c:catAx>
      <c:valAx>
        <c:axId val="131656558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noFill/>
                <a:latin typeface="+mn-lt"/>
                <a:ea typeface="+mn-ea"/>
                <a:cs typeface="+mn-cs"/>
              </a:defRPr>
            </a:pPr>
            <a:endParaRPr lang="en-US"/>
          </a:p>
        </c:txPr>
        <c:crossAx val="13165617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solidFill>
                  <a:schemeClr val="bg1"/>
                </a:solidFill>
              </a:ln>
              <a:no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a:glow rad="101600">
        <a:schemeClr val="bg1">
          <a:alpha val="40000"/>
        </a:schemeClr>
      </a:glow>
    </a:effectLst>
  </c:spPr>
  <c:txPr>
    <a:bodyPr/>
    <a:lstStyle/>
    <a:p>
      <a:pPr>
        <a:defRPr>
          <a:ln>
            <a:solidFill>
              <a:schemeClr val="bg1"/>
            </a:solidFill>
          </a:ln>
          <a:no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3.xml"/><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chart" Target="../charts/chart2.xml"/><Relationship Id="rId2" Type="http://schemas.openxmlformats.org/officeDocument/2006/relationships/image" Target="../media/image1.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image" Target="../media/image10.svg"/><Relationship Id="rId5" Type="http://schemas.openxmlformats.org/officeDocument/2006/relationships/image" Target="../media/image4.svg"/><Relationship Id="rId15" Type="http://schemas.openxmlformats.org/officeDocument/2006/relationships/chart" Target="../charts/chart5.xml"/><Relationship Id="rId10" Type="http://schemas.openxmlformats.org/officeDocument/2006/relationships/image" Target="../media/image9.png"/><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18.svg"/><Relationship Id="rId13" Type="http://schemas.openxmlformats.org/officeDocument/2006/relationships/image" Target="../media/image23.pn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svg"/><Relationship Id="rId2" Type="http://schemas.openxmlformats.org/officeDocument/2006/relationships/image" Target="../media/image12.svg"/><Relationship Id="rId1" Type="http://schemas.openxmlformats.org/officeDocument/2006/relationships/image" Target="../media/image11.png"/><Relationship Id="rId6" Type="http://schemas.openxmlformats.org/officeDocument/2006/relationships/image" Target="../media/image16.sv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svg"/><Relationship Id="rId4" Type="http://schemas.openxmlformats.org/officeDocument/2006/relationships/image" Target="../media/image14.svg"/><Relationship Id="rId9"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12</xdr:col>
      <xdr:colOff>128057</xdr:colOff>
      <xdr:row>16</xdr:row>
      <xdr:rowOff>173038</xdr:rowOff>
    </xdr:from>
    <xdr:to>
      <xdr:col>14</xdr:col>
      <xdr:colOff>159212</xdr:colOff>
      <xdr:row>26</xdr:row>
      <xdr:rowOff>173038</xdr:rowOff>
    </xdr:to>
    <mc:AlternateContent xmlns:mc="http://schemas.openxmlformats.org/markup-compatibility/2006">
      <mc:Choice xmlns:a14="http://schemas.microsoft.com/office/drawing/2010/main" Requires="a14">
        <xdr:graphicFrame macro="">
          <xdr:nvGraphicFramePr>
            <xdr:cNvPr id="22" name="Representative">
              <a:extLst>
                <a:ext uri="{FF2B5EF4-FFF2-40B4-BE49-F238E27FC236}">
                  <a16:creationId xmlns:a16="http://schemas.microsoft.com/office/drawing/2014/main" id="{667F31E4-9716-4611-8E49-11E0BC95C926}"/>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dr:sp macro="" textlink="">
          <xdr:nvSpPr>
            <xdr:cNvPr id="0" name=""/>
            <xdr:cNvSpPr>
              <a:spLocks noTextEdit="1"/>
            </xdr:cNvSpPr>
          </xdr:nvSpPr>
          <xdr:spPr>
            <a:xfrm>
              <a:off x="6986057" y="3559705"/>
              <a:ext cx="1406988" cy="1809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152400</xdr:colOff>
      <xdr:row>17</xdr:row>
      <xdr:rowOff>0</xdr:rowOff>
    </xdr:from>
    <xdr:to>
      <xdr:col>11</xdr:col>
      <xdr:colOff>558800</xdr:colOff>
      <xdr:row>36</xdr:row>
      <xdr:rowOff>0</xdr:rowOff>
    </xdr:to>
    <xdr:sp macro="" textlink="">
      <xdr:nvSpPr>
        <xdr:cNvPr id="27" name="Rectangle: Rounded Corners 26">
          <a:extLst>
            <a:ext uri="{FF2B5EF4-FFF2-40B4-BE49-F238E27FC236}">
              <a16:creationId xmlns:a16="http://schemas.microsoft.com/office/drawing/2014/main" id="{9AD41F48-984C-12B9-8DD8-A3803F5C4220}"/>
            </a:ext>
          </a:extLst>
        </xdr:cNvPr>
        <xdr:cNvSpPr/>
      </xdr:nvSpPr>
      <xdr:spPr>
        <a:xfrm>
          <a:off x="1879600" y="3530600"/>
          <a:ext cx="4826000" cy="3390900"/>
        </a:xfrm>
        <a:prstGeom prst="roundRect">
          <a:avLst/>
        </a:prstGeom>
        <a:noFill/>
        <a:ln w="9525" cap="flat" cmpd="sng" algn="ctr">
          <a:solidFill>
            <a:schemeClr val="bg1"/>
          </a:solidFill>
          <a:prstDash val="solid"/>
          <a:round/>
          <a:headEnd type="none" w="med" len="med"/>
          <a:tailEnd type="none" w="med" len="med"/>
        </a:ln>
        <a:effectLst>
          <a:glow rad="101600">
            <a:schemeClr val="bg1">
              <a:alpha val="40000"/>
            </a:schemeClr>
          </a:glow>
        </a:effectLst>
      </xdr:spPr>
      <xdr:style>
        <a:lnRef idx="0">
          <a:scrgbClr r="0" g="0" b="0"/>
        </a:lnRef>
        <a:fillRef idx="0">
          <a:scrgbClr r="0" g="0" b="0"/>
        </a:fillRef>
        <a:effectRef idx="0">
          <a:scrgbClr r="0" g="0" b="0"/>
        </a:effectRef>
        <a:fontRef idx="minor">
          <a:schemeClr val="accent5"/>
        </a:fontRef>
      </xdr:style>
      <xdr:txBody>
        <a:bodyPr vertOverflow="clip" horzOverflow="clip" rtlCol="0" anchor="t"/>
        <a:lstStyle/>
        <a:p>
          <a:pPr algn="l"/>
          <a:endParaRPr lang="en-US" sz="1100"/>
        </a:p>
      </xdr:txBody>
    </xdr:sp>
    <xdr:clientData/>
  </xdr:twoCellAnchor>
  <xdr:twoCellAnchor>
    <xdr:from>
      <xdr:col>11</xdr:col>
      <xdr:colOff>550230</xdr:colOff>
      <xdr:row>2</xdr:row>
      <xdr:rowOff>165100</xdr:rowOff>
    </xdr:from>
    <xdr:to>
      <xdr:col>14</xdr:col>
      <xdr:colOff>152400</xdr:colOff>
      <xdr:row>16</xdr:row>
      <xdr:rowOff>0</xdr:rowOff>
    </xdr:to>
    <xdr:graphicFrame macro="">
      <xdr:nvGraphicFramePr>
        <xdr:cNvPr id="24" name="Chart 23">
          <a:extLst>
            <a:ext uri="{FF2B5EF4-FFF2-40B4-BE49-F238E27FC236}">
              <a16:creationId xmlns:a16="http://schemas.microsoft.com/office/drawing/2014/main" id="{D12807AD-3C52-4982-89D5-E285D2D13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xdr:row>
      <xdr:rowOff>0</xdr:rowOff>
    </xdr:from>
    <xdr:to>
      <xdr:col>4</xdr:col>
      <xdr:colOff>0</xdr:colOff>
      <xdr:row>8</xdr:row>
      <xdr:rowOff>0</xdr:rowOff>
    </xdr:to>
    <xdr:sp macro="" textlink="Pivots!A4">
      <xdr:nvSpPr>
        <xdr:cNvPr id="2" name="Rectangle: Rounded Corners 1">
          <a:extLst>
            <a:ext uri="{FF2B5EF4-FFF2-40B4-BE49-F238E27FC236}">
              <a16:creationId xmlns:a16="http://schemas.microsoft.com/office/drawing/2014/main" id="{DFFDFA87-3981-E7AC-391B-C89390ECD0AA}"/>
            </a:ext>
          </a:extLst>
        </xdr:cNvPr>
        <xdr:cNvSpPr/>
      </xdr:nvSpPr>
      <xdr:spPr>
        <a:xfrm>
          <a:off x="342900" y="571500"/>
          <a:ext cx="1371600" cy="952500"/>
        </a:xfrm>
        <a:prstGeom prst="roundRect">
          <a:avLst/>
        </a:prstGeom>
        <a:noFill/>
        <a:ln w="9525" cap="flat" cmpd="sng" algn="ctr">
          <a:solidFill>
            <a:schemeClr val="accent4"/>
          </a:solidFill>
          <a:prstDash val="solid"/>
          <a:round/>
          <a:headEnd type="none" w="med" len="med"/>
          <a:tailEnd type="none" w="med" len="med"/>
        </a:ln>
        <a:effectLst>
          <a:glow rad="101600">
            <a:schemeClr val="accent4">
              <a:satMod val="175000"/>
              <a:alpha val="40000"/>
            </a:schemeClr>
          </a:glow>
        </a:effectLst>
      </xdr:spPr>
      <xdr:style>
        <a:lnRef idx="0">
          <a:scrgbClr r="0" g="0" b="0"/>
        </a:lnRef>
        <a:fillRef idx="0">
          <a:scrgbClr r="0" g="0" b="0"/>
        </a:fillRef>
        <a:effectRef idx="0">
          <a:scrgbClr r="0" g="0" b="0"/>
        </a:effectRef>
        <a:fontRef idx="minor">
          <a:schemeClr val="accent4"/>
        </a:fontRef>
      </xdr:style>
      <xdr:txBody>
        <a:bodyPr vertOverflow="clip" horzOverflow="clip" rtlCol="0" anchor="ctr"/>
        <a:lstStyle/>
        <a:p>
          <a:pPr algn="ctr"/>
          <a:fld id="{B16C5682-ABAA-4101-8CC2-4713448862F3}" type="TxLink">
            <a:rPr lang="en-US" sz="2800" b="0" i="0" u="none" strike="noStrike">
              <a:solidFill>
                <a:schemeClr val="bg1"/>
              </a:solidFill>
              <a:latin typeface="+mj-lt"/>
            </a:rPr>
            <a:pPr algn="ctr"/>
            <a:t>1,000</a:t>
          </a:fld>
          <a:endParaRPr lang="en-US" sz="2800">
            <a:solidFill>
              <a:schemeClr val="bg1"/>
            </a:solidFill>
            <a:latin typeface="+mj-lt"/>
          </a:endParaRPr>
        </a:p>
      </xdr:txBody>
    </xdr:sp>
    <xdr:clientData/>
  </xdr:twoCellAnchor>
  <xdr:twoCellAnchor>
    <xdr:from>
      <xdr:col>2</xdr:col>
      <xdr:colOff>95250</xdr:colOff>
      <xdr:row>3</xdr:row>
      <xdr:rowOff>57150</xdr:rowOff>
    </xdr:from>
    <xdr:to>
      <xdr:col>3</xdr:col>
      <xdr:colOff>552450</xdr:colOff>
      <xdr:row>4</xdr:row>
      <xdr:rowOff>95250</xdr:rowOff>
    </xdr:to>
    <xdr:sp macro="" textlink="">
      <xdr:nvSpPr>
        <xdr:cNvPr id="3" name="TextBox 2">
          <a:extLst>
            <a:ext uri="{FF2B5EF4-FFF2-40B4-BE49-F238E27FC236}">
              <a16:creationId xmlns:a16="http://schemas.microsoft.com/office/drawing/2014/main" id="{5994A1F3-1BF8-CDFD-A979-45314BB52CFE}"/>
            </a:ext>
          </a:extLst>
        </xdr:cNvPr>
        <xdr:cNvSpPr txBox="1"/>
      </xdr:nvSpPr>
      <xdr:spPr>
        <a:xfrm>
          <a:off x="438150" y="6286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Calls</a:t>
          </a:r>
        </a:p>
      </xdr:txBody>
    </xdr:sp>
    <xdr:clientData/>
  </xdr:twoCellAnchor>
  <xdr:twoCellAnchor editAs="oneCell">
    <xdr:from>
      <xdr:col>2</xdr:col>
      <xdr:colOff>86255</xdr:colOff>
      <xdr:row>3</xdr:row>
      <xdr:rowOff>57091</xdr:rowOff>
    </xdr:from>
    <xdr:to>
      <xdr:col>2</xdr:col>
      <xdr:colOff>250841</xdr:colOff>
      <xdr:row>4</xdr:row>
      <xdr:rowOff>31177</xdr:rowOff>
    </xdr:to>
    <xdr:pic>
      <xdr:nvPicPr>
        <xdr:cNvPr id="4" name="Graphic 3" descr="Receiver with solid fill">
          <a:extLst>
            <a:ext uri="{FF2B5EF4-FFF2-40B4-BE49-F238E27FC236}">
              <a16:creationId xmlns:a16="http://schemas.microsoft.com/office/drawing/2014/main" id="{BEC60330-EE3C-4556-8D50-58A9A24CBEB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1381329">
          <a:off x="429155" y="628591"/>
          <a:ext cx="164586" cy="164586"/>
        </a:xfrm>
        <a:prstGeom prst="rect">
          <a:avLst/>
        </a:prstGeom>
      </xdr:spPr>
    </xdr:pic>
    <xdr:clientData/>
  </xdr:twoCellAnchor>
  <xdr:twoCellAnchor>
    <xdr:from>
      <xdr:col>2</xdr:col>
      <xdr:colOff>266700</xdr:colOff>
      <xdr:row>6</xdr:row>
      <xdr:rowOff>133350</xdr:rowOff>
    </xdr:from>
    <xdr:to>
      <xdr:col>3</xdr:col>
      <xdr:colOff>400050</xdr:colOff>
      <xdr:row>7</xdr:row>
      <xdr:rowOff>142875</xdr:rowOff>
    </xdr:to>
    <xdr:sp macro="" textlink="Pivots!A10">
      <xdr:nvSpPr>
        <xdr:cNvPr id="5" name="TextBox 4">
          <a:extLst>
            <a:ext uri="{FF2B5EF4-FFF2-40B4-BE49-F238E27FC236}">
              <a16:creationId xmlns:a16="http://schemas.microsoft.com/office/drawing/2014/main" id="{E50A66A8-B29B-C784-C404-DFB0B576EC04}"/>
            </a:ext>
          </a:extLst>
        </xdr:cNvPr>
        <xdr:cNvSpPr txBox="1"/>
      </xdr:nvSpPr>
      <xdr:spPr>
        <a:xfrm>
          <a:off x="609600" y="1276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F7CA0-7133-403D-99CD-976F6F9EC9E8}" type="TxLink">
            <a:rPr lang="en-US" sz="1050" b="0" i="0" u="none" strike="noStrike">
              <a:solidFill>
                <a:schemeClr val="accent6">
                  <a:lumMod val="20000"/>
                  <a:lumOff val="80000"/>
                </a:schemeClr>
              </a:solidFill>
              <a:latin typeface="Aptos"/>
            </a:rPr>
            <a:pPr algn="ctr"/>
            <a:t>218</a:t>
          </a:fld>
          <a:endParaRPr lang="en-US" sz="1050">
            <a:solidFill>
              <a:schemeClr val="accent6">
                <a:lumMod val="20000"/>
                <a:lumOff val="80000"/>
              </a:schemeClr>
            </a:solidFill>
          </a:endParaRPr>
        </a:p>
      </xdr:txBody>
    </xdr:sp>
    <xdr:clientData/>
  </xdr:twoCellAnchor>
  <xdr:twoCellAnchor>
    <xdr:from>
      <xdr:col>2</xdr:col>
      <xdr:colOff>0</xdr:colOff>
      <xdr:row>10</xdr:row>
      <xdr:rowOff>0</xdr:rowOff>
    </xdr:from>
    <xdr:to>
      <xdr:col>4</xdr:col>
      <xdr:colOff>0</xdr:colOff>
      <xdr:row>15</xdr:row>
      <xdr:rowOff>0</xdr:rowOff>
    </xdr:to>
    <xdr:sp macro="" textlink="Pivots!B4">
      <xdr:nvSpPr>
        <xdr:cNvPr id="6" name="Rectangle: Rounded Corners 5">
          <a:extLst>
            <a:ext uri="{FF2B5EF4-FFF2-40B4-BE49-F238E27FC236}">
              <a16:creationId xmlns:a16="http://schemas.microsoft.com/office/drawing/2014/main" id="{FE99B736-BFA2-4DD8-A483-63B5FF4EAD9E}"/>
            </a:ext>
          </a:extLst>
        </xdr:cNvPr>
        <xdr:cNvSpPr/>
      </xdr:nvSpPr>
      <xdr:spPr>
        <a:xfrm>
          <a:off x="342900" y="1905000"/>
          <a:ext cx="1371600" cy="952500"/>
        </a:xfrm>
        <a:prstGeom prst="roundRect">
          <a:avLst/>
        </a:prstGeom>
        <a:noFill/>
        <a:ln w="9525" cap="flat" cmpd="sng" algn="ctr">
          <a:solidFill>
            <a:schemeClr val="accent4"/>
          </a:solidFill>
          <a:prstDash val="solid"/>
          <a:round/>
          <a:headEnd type="none" w="med" len="med"/>
          <a:tailEnd type="none" w="med" len="med"/>
        </a:ln>
        <a:effectLst>
          <a:glow rad="101600">
            <a:schemeClr val="accent4">
              <a:satMod val="175000"/>
              <a:alpha val="40000"/>
            </a:schemeClr>
          </a:glow>
        </a:effectLst>
      </xdr:spPr>
      <xdr:style>
        <a:lnRef idx="0">
          <a:scrgbClr r="0" g="0" b="0"/>
        </a:lnRef>
        <a:fillRef idx="0">
          <a:scrgbClr r="0" g="0" b="0"/>
        </a:fillRef>
        <a:effectRef idx="0">
          <a:scrgbClr r="0" g="0" b="0"/>
        </a:effectRef>
        <a:fontRef idx="minor">
          <a:schemeClr val="accent4"/>
        </a:fontRef>
      </xdr:style>
      <xdr:txBody>
        <a:bodyPr vertOverflow="clip" horzOverflow="clip" rtlCol="0" anchor="ctr"/>
        <a:lstStyle/>
        <a:p>
          <a:pPr marL="0" indent="0" algn="ctr"/>
          <a:fld id="{7CA0786A-27D3-424A-95E7-98F53D327913}" type="TxLink">
            <a:rPr lang="en-US" sz="2400" b="0" i="0" u="none" strike="noStrike">
              <a:solidFill>
                <a:schemeClr val="bg1"/>
              </a:solidFill>
              <a:latin typeface="+mj-lt"/>
              <a:ea typeface="+mn-ea"/>
              <a:cs typeface="+mn-cs"/>
            </a:rPr>
            <a:pPr marL="0" indent="0" algn="ctr"/>
            <a:t>$96,623</a:t>
          </a:fld>
          <a:endParaRPr lang="en-US" sz="2400" b="0" i="0" u="none" strike="noStrike">
            <a:solidFill>
              <a:schemeClr val="bg1"/>
            </a:solidFill>
            <a:latin typeface="+mj-lt"/>
            <a:ea typeface="+mn-ea"/>
            <a:cs typeface="+mn-cs"/>
          </a:endParaRPr>
        </a:p>
      </xdr:txBody>
    </xdr:sp>
    <xdr:clientData/>
  </xdr:twoCellAnchor>
  <xdr:twoCellAnchor>
    <xdr:from>
      <xdr:col>2</xdr:col>
      <xdr:colOff>95250</xdr:colOff>
      <xdr:row>10</xdr:row>
      <xdr:rowOff>57150</xdr:rowOff>
    </xdr:from>
    <xdr:to>
      <xdr:col>3</xdr:col>
      <xdr:colOff>552450</xdr:colOff>
      <xdr:row>11</xdr:row>
      <xdr:rowOff>95250</xdr:rowOff>
    </xdr:to>
    <xdr:sp macro="" textlink="">
      <xdr:nvSpPr>
        <xdr:cNvPr id="7" name="TextBox 6">
          <a:extLst>
            <a:ext uri="{FF2B5EF4-FFF2-40B4-BE49-F238E27FC236}">
              <a16:creationId xmlns:a16="http://schemas.microsoft.com/office/drawing/2014/main" id="{E8075C6A-579F-4D0D-A397-79476F678A2C}"/>
            </a:ext>
          </a:extLst>
        </xdr:cNvPr>
        <xdr:cNvSpPr txBox="1"/>
      </xdr:nvSpPr>
      <xdr:spPr>
        <a:xfrm>
          <a:off x="438150" y="19621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Amount</a:t>
          </a:r>
        </a:p>
      </xdr:txBody>
    </xdr:sp>
    <xdr:clientData/>
  </xdr:twoCellAnchor>
  <xdr:twoCellAnchor editAs="oneCell">
    <xdr:from>
      <xdr:col>2</xdr:col>
      <xdr:colOff>64484</xdr:colOff>
      <xdr:row>10</xdr:row>
      <xdr:rowOff>84306</xdr:rowOff>
    </xdr:from>
    <xdr:to>
      <xdr:col>2</xdr:col>
      <xdr:colOff>229070</xdr:colOff>
      <xdr:row>11</xdr:row>
      <xdr:rowOff>58392</xdr:rowOff>
    </xdr:to>
    <xdr:pic>
      <xdr:nvPicPr>
        <xdr:cNvPr id="8" name="Graphic 7">
          <a:extLst>
            <a:ext uri="{FF2B5EF4-FFF2-40B4-BE49-F238E27FC236}">
              <a16:creationId xmlns:a16="http://schemas.microsoft.com/office/drawing/2014/main" id="{FB9172CA-3692-45BC-BF63-652F8EDD861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412827" y="1989306"/>
          <a:ext cx="164586" cy="164586"/>
        </a:xfrm>
        <a:prstGeom prst="rect">
          <a:avLst/>
        </a:prstGeom>
      </xdr:spPr>
    </xdr:pic>
    <xdr:clientData/>
  </xdr:twoCellAnchor>
  <xdr:twoCellAnchor>
    <xdr:from>
      <xdr:col>2</xdr:col>
      <xdr:colOff>266700</xdr:colOff>
      <xdr:row>13</xdr:row>
      <xdr:rowOff>133350</xdr:rowOff>
    </xdr:from>
    <xdr:to>
      <xdr:col>3</xdr:col>
      <xdr:colOff>400050</xdr:colOff>
      <xdr:row>14</xdr:row>
      <xdr:rowOff>142875</xdr:rowOff>
    </xdr:to>
    <xdr:sp macro="" textlink="Pivots!B10">
      <xdr:nvSpPr>
        <xdr:cNvPr id="9" name="TextBox 8">
          <a:extLst>
            <a:ext uri="{FF2B5EF4-FFF2-40B4-BE49-F238E27FC236}">
              <a16:creationId xmlns:a16="http://schemas.microsoft.com/office/drawing/2014/main" id="{F7AF5CCC-0C2D-4C67-9FB7-183D48010B72}"/>
            </a:ext>
          </a:extLst>
        </xdr:cNvPr>
        <xdr:cNvSpPr txBox="1"/>
      </xdr:nvSpPr>
      <xdr:spPr>
        <a:xfrm>
          <a:off x="609600" y="2609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76EED1-81D3-4B69-9B6E-7B056C5EA5A1}" type="TxLink">
            <a:rPr lang="en-US" sz="1050" b="0" i="0" u="none" strike="noStrike">
              <a:solidFill>
                <a:schemeClr val="bg1">
                  <a:lumMod val="95000"/>
                </a:schemeClr>
              </a:solidFill>
              <a:latin typeface="Aptos"/>
            </a:rPr>
            <a:pPr algn="ctr"/>
            <a:t>$20,581</a:t>
          </a:fld>
          <a:endParaRPr lang="en-US" sz="1050">
            <a:solidFill>
              <a:schemeClr val="bg1">
                <a:lumMod val="95000"/>
              </a:schemeClr>
            </a:solidFill>
          </a:endParaRPr>
        </a:p>
      </xdr:txBody>
    </xdr:sp>
    <xdr:clientData/>
  </xdr:twoCellAnchor>
  <xdr:twoCellAnchor>
    <xdr:from>
      <xdr:col>2</xdr:col>
      <xdr:colOff>0</xdr:colOff>
      <xdr:row>17</xdr:row>
      <xdr:rowOff>0</xdr:rowOff>
    </xdr:from>
    <xdr:to>
      <xdr:col>4</xdr:col>
      <xdr:colOff>0</xdr:colOff>
      <xdr:row>22</xdr:row>
      <xdr:rowOff>0</xdr:rowOff>
    </xdr:to>
    <xdr:sp macro="" textlink="Pivots!C4">
      <xdr:nvSpPr>
        <xdr:cNvPr id="10" name="Rectangle: Rounded Corners 9">
          <a:extLst>
            <a:ext uri="{FF2B5EF4-FFF2-40B4-BE49-F238E27FC236}">
              <a16:creationId xmlns:a16="http://schemas.microsoft.com/office/drawing/2014/main" id="{C145459F-88C6-4A8C-A662-D8DAA226448C}"/>
            </a:ext>
          </a:extLst>
        </xdr:cNvPr>
        <xdr:cNvSpPr/>
      </xdr:nvSpPr>
      <xdr:spPr>
        <a:xfrm>
          <a:off x="342900" y="3238500"/>
          <a:ext cx="1371600" cy="952500"/>
        </a:xfrm>
        <a:prstGeom prst="roundRect">
          <a:avLst/>
        </a:prstGeom>
        <a:noFill/>
        <a:ln w="9525" cap="flat" cmpd="sng" algn="ctr">
          <a:solidFill>
            <a:schemeClr val="accent4"/>
          </a:solidFill>
          <a:prstDash val="solid"/>
          <a:round/>
          <a:headEnd type="none" w="med" len="med"/>
          <a:tailEnd type="none" w="med" len="med"/>
        </a:ln>
        <a:effectLst>
          <a:glow rad="101600">
            <a:schemeClr val="accent4">
              <a:satMod val="175000"/>
              <a:alpha val="40000"/>
            </a:schemeClr>
          </a:glow>
        </a:effectLst>
      </xdr:spPr>
      <xdr:style>
        <a:lnRef idx="0">
          <a:scrgbClr r="0" g="0" b="0"/>
        </a:lnRef>
        <a:fillRef idx="0">
          <a:scrgbClr r="0" g="0" b="0"/>
        </a:fillRef>
        <a:effectRef idx="0">
          <a:scrgbClr r="0" g="0" b="0"/>
        </a:effectRef>
        <a:fontRef idx="minor">
          <a:schemeClr val="accent4"/>
        </a:fontRef>
      </xdr:style>
      <xdr:txBody>
        <a:bodyPr vertOverflow="clip" horzOverflow="clip" rtlCol="0" anchor="ctr"/>
        <a:lstStyle/>
        <a:p>
          <a:pPr marL="0" indent="0" algn="ctr"/>
          <a:fld id="{FD3FFB17-B057-42BB-939D-9D65790D2B38}" type="TxLink">
            <a:rPr lang="en-US" sz="2400" b="0" i="0" u="none" strike="noStrike">
              <a:solidFill>
                <a:schemeClr val="bg1"/>
              </a:solidFill>
              <a:latin typeface="+mj-lt"/>
              <a:ea typeface="+mn-ea"/>
              <a:cs typeface="+mn-cs"/>
            </a:rPr>
            <a:pPr marL="0" indent="0" algn="ctr"/>
            <a:t>89,850</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17</xdr:row>
      <xdr:rowOff>57150</xdr:rowOff>
    </xdr:from>
    <xdr:to>
      <xdr:col>3</xdr:col>
      <xdr:colOff>552449</xdr:colOff>
      <xdr:row>18</xdr:row>
      <xdr:rowOff>95250</xdr:rowOff>
    </xdr:to>
    <xdr:sp macro="" textlink="">
      <xdr:nvSpPr>
        <xdr:cNvPr id="11" name="TextBox 10">
          <a:extLst>
            <a:ext uri="{FF2B5EF4-FFF2-40B4-BE49-F238E27FC236}">
              <a16:creationId xmlns:a16="http://schemas.microsoft.com/office/drawing/2014/main" id="{7C4AD89C-1A2D-450E-8254-B05E721F9655}"/>
            </a:ext>
          </a:extLst>
        </xdr:cNvPr>
        <xdr:cNvSpPr txBox="1"/>
      </xdr:nvSpPr>
      <xdr:spPr>
        <a:xfrm>
          <a:off x="571499" y="32956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Duration</a:t>
          </a:r>
        </a:p>
      </xdr:txBody>
    </xdr:sp>
    <xdr:clientData/>
  </xdr:twoCellAnchor>
  <xdr:twoCellAnchor editAs="oneCell">
    <xdr:from>
      <xdr:col>2</xdr:col>
      <xdr:colOff>64484</xdr:colOff>
      <xdr:row>17</xdr:row>
      <xdr:rowOff>67977</xdr:rowOff>
    </xdr:from>
    <xdr:to>
      <xdr:col>2</xdr:col>
      <xdr:colOff>229070</xdr:colOff>
      <xdr:row>18</xdr:row>
      <xdr:rowOff>42063</xdr:rowOff>
    </xdr:to>
    <xdr:pic>
      <xdr:nvPicPr>
        <xdr:cNvPr id="12" name="Graphic 11">
          <a:extLst>
            <a:ext uri="{FF2B5EF4-FFF2-40B4-BE49-F238E27FC236}">
              <a16:creationId xmlns:a16="http://schemas.microsoft.com/office/drawing/2014/main" id="{BEF6004D-052C-4856-9F7D-D13E087FBB5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412827" y="3306477"/>
          <a:ext cx="164586" cy="164586"/>
        </a:xfrm>
        <a:prstGeom prst="rect">
          <a:avLst/>
        </a:prstGeom>
      </xdr:spPr>
    </xdr:pic>
    <xdr:clientData/>
  </xdr:twoCellAnchor>
  <xdr:twoCellAnchor>
    <xdr:from>
      <xdr:col>2</xdr:col>
      <xdr:colOff>266700</xdr:colOff>
      <xdr:row>20</xdr:row>
      <xdr:rowOff>133350</xdr:rowOff>
    </xdr:from>
    <xdr:to>
      <xdr:col>3</xdr:col>
      <xdr:colOff>400050</xdr:colOff>
      <xdr:row>21</xdr:row>
      <xdr:rowOff>142875</xdr:rowOff>
    </xdr:to>
    <xdr:sp macro="" textlink="Pivots!C10">
      <xdr:nvSpPr>
        <xdr:cNvPr id="13" name="TextBox 12">
          <a:extLst>
            <a:ext uri="{FF2B5EF4-FFF2-40B4-BE49-F238E27FC236}">
              <a16:creationId xmlns:a16="http://schemas.microsoft.com/office/drawing/2014/main" id="{6FB1B66E-0E50-47E0-98C2-EEB736A83761}"/>
            </a:ext>
          </a:extLst>
        </xdr:cNvPr>
        <xdr:cNvSpPr txBox="1"/>
      </xdr:nvSpPr>
      <xdr:spPr>
        <a:xfrm>
          <a:off x="609600" y="3943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78955B-F21A-4FAA-BC74-15763C52AA2D}" type="TxLink">
            <a:rPr lang="en-US" sz="1050" b="0" i="0" u="none" strike="noStrike">
              <a:solidFill>
                <a:schemeClr val="bg1">
                  <a:lumMod val="95000"/>
                </a:schemeClr>
              </a:solidFill>
              <a:latin typeface="Aptos"/>
            </a:rPr>
            <a:pPr algn="ctr"/>
            <a:t>19,300</a:t>
          </a:fld>
          <a:endParaRPr lang="en-US" sz="1050">
            <a:solidFill>
              <a:schemeClr val="bg1">
                <a:lumMod val="95000"/>
              </a:schemeClr>
            </a:solidFill>
          </a:endParaRPr>
        </a:p>
      </xdr:txBody>
    </xdr:sp>
    <xdr:clientData/>
  </xdr:twoCellAnchor>
  <xdr:twoCellAnchor>
    <xdr:from>
      <xdr:col>2</xdr:col>
      <xdr:colOff>0</xdr:colOff>
      <xdr:row>24</xdr:row>
      <xdr:rowOff>0</xdr:rowOff>
    </xdr:from>
    <xdr:to>
      <xdr:col>4</xdr:col>
      <xdr:colOff>0</xdr:colOff>
      <xdr:row>29</xdr:row>
      <xdr:rowOff>0</xdr:rowOff>
    </xdr:to>
    <xdr:sp macro="" textlink="Pivots!D4">
      <xdr:nvSpPr>
        <xdr:cNvPr id="14" name="Rectangle: Rounded Corners 13">
          <a:extLst>
            <a:ext uri="{FF2B5EF4-FFF2-40B4-BE49-F238E27FC236}">
              <a16:creationId xmlns:a16="http://schemas.microsoft.com/office/drawing/2014/main" id="{04F9347D-E03D-45DC-B39B-4739781D4422}"/>
            </a:ext>
          </a:extLst>
        </xdr:cNvPr>
        <xdr:cNvSpPr/>
      </xdr:nvSpPr>
      <xdr:spPr>
        <a:xfrm>
          <a:off x="342900" y="4572000"/>
          <a:ext cx="1371600" cy="952500"/>
        </a:xfrm>
        <a:prstGeom prst="roundRect">
          <a:avLst/>
        </a:prstGeom>
        <a:noFill/>
        <a:ln w="9525" cap="flat" cmpd="sng" algn="ctr">
          <a:solidFill>
            <a:schemeClr val="accent4"/>
          </a:solidFill>
          <a:prstDash val="solid"/>
          <a:round/>
          <a:headEnd type="none" w="med" len="med"/>
          <a:tailEnd type="none" w="med" len="med"/>
        </a:ln>
        <a:effectLst>
          <a:glow rad="101600">
            <a:schemeClr val="accent4">
              <a:satMod val="175000"/>
              <a:alpha val="40000"/>
            </a:schemeClr>
          </a:glow>
        </a:effectLst>
      </xdr:spPr>
      <xdr:style>
        <a:lnRef idx="0">
          <a:scrgbClr r="0" g="0" b="0"/>
        </a:lnRef>
        <a:fillRef idx="0">
          <a:scrgbClr r="0" g="0" b="0"/>
        </a:fillRef>
        <a:effectRef idx="0">
          <a:scrgbClr r="0" g="0" b="0"/>
        </a:effectRef>
        <a:fontRef idx="minor">
          <a:schemeClr val="accent4"/>
        </a:fontRef>
      </xdr:style>
      <xdr:txBody>
        <a:bodyPr vertOverflow="clip" horzOverflow="clip" rtlCol="0" anchor="ctr"/>
        <a:lstStyle/>
        <a:p>
          <a:pPr marL="0" indent="0" algn="ctr"/>
          <a:fld id="{B9D3C252-994D-4880-8D40-91E4D11CC17D}" type="TxLink">
            <a:rPr lang="en-US" sz="2400" b="0" i="0" u="none" strike="noStrike">
              <a:solidFill>
                <a:schemeClr val="bg1"/>
              </a:solidFill>
              <a:latin typeface="+mj-lt"/>
              <a:ea typeface="+mn-ea"/>
              <a:cs typeface="+mn-cs"/>
            </a:rPr>
            <a:pPr marL="0" indent="0" algn="ctr"/>
            <a:t>3.9</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24</xdr:row>
      <xdr:rowOff>57150</xdr:rowOff>
    </xdr:from>
    <xdr:to>
      <xdr:col>3</xdr:col>
      <xdr:colOff>552449</xdr:colOff>
      <xdr:row>25</xdr:row>
      <xdr:rowOff>95250</xdr:rowOff>
    </xdr:to>
    <xdr:sp macro="" textlink="">
      <xdr:nvSpPr>
        <xdr:cNvPr id="15" name="TextBox 14">
          <a:extLst>
            <a:ext uri="{FF2B5EF4-FFF2-40B4-BE49-F238E27FC236}">
              <a16:creationId xmlns:a16="http://schemas.microsoft.com/office/drawing/2014/main" id="{67985422-EBD8-4AED-A538-C1555E53ED4F}"/>
            </a:ext>
          </a:extLst>
        </xdr:cNvPr>
        <xdr:cNvSpPr txBox="1"/>
      </xdr:nvSpPr>
      <xdr:spPr>
        <a:xfrm>
          <a:off x="571499" y="46291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Avg. Rating</a:t>
          </a:r>
        </a:p>
      </xdr:txBody>
    </xdr:sp>
    <xdr:clientData/>
  </xdr:twoCellAnchor>
  <xdr:twoCellAnchor editAs="oneCell">
    <xdr:from>
      <xdr:col>2</xdr:col>
      <xdr:colOff>59041</xdr:colOff>
      <xdr:row>24</xdr:row>
      <xdr:rowOff>78862</xdr:rowOff>
    </xdr:from>
    <xdr:to>
      <xdr:col>2</xdr:col>
      <xdr:colOff>223627</xdr:colOff>
      <xdr:row>25</xdr:row>
      <xdr:rowOff>52948</xdr:rowOff>
    </xdr:to>
    <xdr:pic>
      <xdr:nvPicPr>
        <xdr:cNvPr id="16" name="Graphic 15">
          <a:extLst>
            <a:ext uri="{FF2B5EF4-FFF2-40B4-BE49-F238E27FC236}">
              <a16:creationId xmlns:a16="http://schemas.microsoft.com/office/drawing/2014/main" id="{922A0471-CD57-4675-8E9A-462B8E53D37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407384" y="4650862"/>
          <a:ext cx="164586" cy="164586"/>
        </a:xfrm>
        <a:prstGeom prst="rect">
          <a:avLst/>
        </a:prstGeom>
      </xdr:spPr>
    </xdr:pic>
    <xdr:clientData/>
  </xdr:twoCellAnchor>
  <xdr:twoCellAnchor>
    <xdr:from>
      <xdr:col>2</xdr:col>
      <xdr:colOff>266700</xdr:colOff>
      <xdr:row>27</xdr:row>
      <xdr:rowOff>133350</xdr:rowOff>
    </xdr:from>
    <xdr:to>
      <xdr:col>3</xdr:col>
      <xdr:colOff>400050</xdr:colOff>
      <xdr:row>28</xdr:row>
      <xdr:rowOff>142875</xdr:rowOff>
    </xdr:to>
    <xdr:sp macro="" textlink="Pivots!D10">
      <xdr:nvSpPr>
        <xdr:cNvPr id="17" name="TextBox 16">
          <a:extLst>
            <a:ext uri="{FF2B5EF4-FFF2-40B4-BE49-F238E27FC236}">
              <a16:creationId xmlns:a16="http://schemas.microsoft.com/office/drawing/2014/main" id="{596BD7BE-85E5-4B07-BD2A-D14D68A46ADB}"/>
            </a:ext>
          </a:extLst>
        </xdr:cNvPr>
        <xdr:cNvSpPr txBox="1"/>
      </xdr:nvSpPr>
      <xdr:spPr>
        <a:xfrm>
          <a:off x="609600" y="5276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0BCA10-D279-4E94-9D81-88E019995219}" type="TxLink">
            <a:rPr lang="en-US" sz="1050" b="0" i="0" u="none" strike="noStrike">
              <a:solidFill>
                <a:schemeClr val="bg1">
                  <a:lumMod val="95000"/>
                </a:schemeClr>
              </a:solidFill>
              <a:latin typeface="Aptos"/>
            </a:rPr>
            <a:pPr algn="ctr"/>
            <a:t>3.9</a:t>
          </a:fld>
          <a:endParaRPr lang="en-US" sz="1050">
            <a:solidFill>
              <a:schemeClr val="bg1">
                <a:lumMod val="95000"/>
              </a:schemeClr>
            </a:solidFill>
          </a:endParaRPr>
        </a:p>
      </xdr:txBody>
    </xdr:sp>
    <xdr:clientData/>
  </xdr:twoCellAnchor>
  <xdr:twoCellAnchor>
    <xdr:from>
      <xdr:col>2</xdr:col>
      <xdr:colOff>0</xdr:colOff>
      <xdr:row>31</xdr:row>
      <xdr:rowOff>0</xdr:rowOff>
    </xdr:from>
    <xdr:to>
      <xdr:col>4</xdr:col>
      <xdr:colOff>0</xdr:colOff>
      <xdr:row>36</xdr:row>
      <xdr:rowOff>0</xdr:rowOff>
    </xdr:to>
    <xdr:sp macro="" textlink="Pivots!E4">
      <xdr:nvSpPr>
        <xdr:cNvPr id="18" name="Rectangle: Rounded Corners 17">
          <a:extLst>
            <a:ext uri="{FF2B5EF4-FFF2-40B4-BE49-F238E27FC236}">
              <a16:creationId xmlns:a16="http://schemas.microsoft.com/office/drawing/2014/main" id="{0138E5F4-FA07-47D5-BE28-D46F93A4C188}"/>
            </a:ext>
          </a:extLst>
        </xdr:cNvPr>
        <xdr:cNvSpPr/>
      </xdr:nvSpPr>
      <xdr:spPr>
        <a:xfrm>
          <a:off x="342900" y="5905500"/>
          <a:ext cx="1371600" cy="952500"/>
        </a:xfrm>
        <a:prstGeom prst="roundRect">
          <a:avLst/>
        </a:prstGeom>
        <a:noFill/>
        <a:ln w="9525" cap="flat" cmpd="sng" algn="ctr">
          <a:solidFill>
            <a:schemeClr val="accent4"/>
          </a:solidFill>
          <a:prstDash val="solid"/>
          <a:round/>
          <a:headEnd type="none" w="med" len="med"/>
          <a:tailEnd type="none" w="med" len="med"/>
        </a:ln>
        <a:effectLst>
          <a:glow rad="101600">
            <a:schemeClr val="accent4">
              <a:satMod val="175000"/>
              <a:alpha val="40000"/>
            </a:schemeClr>
          </a:glow>
        </a:effectLst>
      </xdr:spPr>
      <xdr:style>
        <a:lnRef idx="0">
          <a:scrgbClr r="0" g="0" b="0"/>
        </a:lnRef>
        <a:fillRef idx="0">
          <a:scrgbClr r="0" g="0" b="0"/>
        </a:fillRef>
        <a:effectRef idx="0">
          <a:scrgbClr r="0" g="0" b="0"/>
        </a:effectRef>
        <a:fontRef idx="minor">
          <a:schemeClr val="accent4"/>
        </a:fontRef>
      </xdr:style>
      <xdr:txBody>
        <a:bodyPr vertOverflow="clip" horzOverflow="clip" rtlCol="0" anchor="ctr"/>
        <a:lstStyle/>
        <a:p>
          <a:pPr marL="0" indent="0" algn="ctr"/>
          <a:fld id="{F6F1CB5B-102A-4CBB-8CE6-E9491AF9CA0C}" type="TxLink">
            <a:rPr lang="en-US" sz="2400" b="0" i="0" u="none" strike="noStrike">
              <a:solidFill>
                <a:schemeClr val="bg1"/>
              </a:solidFill>
              <a:latin typeface="+mj-lt"/>
              <a:ea typeface="+mn-ea"/>
              <a:cs typeface="+mn-cs"/>
            </a:rPr>
            <a:pPr marL="0" indent="0" algn="ctr"/>
            <a:t>307</a:t>
          </a:fld>
          <a:endParaRPr lang="en-US" sz="2400" b="0" i="0" u="none" strike="noStrike">
            <a:solidFill>
              <a:schemeClr val="bg1"/>
            </a:solidFill>
            <a:latin typeface="+mj-lt"/>
            <a:ea typeface="+mn-ea"/>
            <a:cs typeface="+mn-cs"/>
          </a:endParaRPr>
        </a:p>
      </xdr:txBody>
    </xdr:sp>
    <xdr:clientData/>
  </xdr:twoCellAnchor>
  <xdr:twoCellAnchor>
    <xdr:from>
      <xdr:col>2</xdr:col>
      <xdr:colOff>179613</xdr:colOff>
      <xdr:row>31</xdr:row>
      <xdr:rowOff>47625</xdr:rowOff>
    </xdr:from>
    <xdr:to>
      <xdr:col>3</xdr:col>
      <xdr:colOff>600074</xdr:colOff>
      <xdr:row>32</xdr:row>
      <xdr:rowOff>85725</xdr:rowOff>
    </xdr:to>
    <xdr:sp macro="" textlink="">
      <xdr:nvSpPr>
        <xdr:cNvPr id="19" name="TextBox 18">
          <a:extLst>
            <a:ext uri="{FF2B5EF4-FFF2-40B4-BE49-F238E27FC236}">
              <a16:creationId xmlns:a16="http://schemas.microsoft.com/office/drawing/2014/main" id="{B57A7080-97AA-4ACC-9672-117CE885F2CC}"/>
            </a:ext>
          </a:extLst>
        </xdr:cNvPr>
        <xdr:cNvSpPr txBox="1"/>
      </xdr:nvSpPr>
      <xdr:spPr>
        <a:xfrm>
          <a:off x="527956" y="5953125"/>
          <a:ext cx="110626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Happy Callers</a:t>
          </a:r>
        </a:p>
      </xdr:txBody>
    </xdr:sp>
    <xdr:clientData/>
  </xdr:twoCellAnchor>
  <xdr:twoCellAnchor editAs="oneCell">
    <xdr:from>
      <xdr:col>2</xdr:col>
      <xdr:colOff>48156</xdr:colOff>
      <xdr:row>31</xdr:row>
      <xdr:rowOff>57090</xdr:rowOff>
    </xdr:from>
    <xdr:to>
      <xdr:col>2</xdr:col>
      <xdr:colOff>212742</xdr:colOff>
      <xdr:row>32</xdr:row>
      <xdr:rowOff>31176</xdr:rowOff>
    </xdr:to>
    <xdr:pic>
      <xdr:nvPicPr>
        <xdr:cNvPr id="20" name="Graphic 19">
          <a:extLst>
            <a:ext uri="{FF2B5EF4-FFF2-40B4-BE49-F238E27FC236}">
              <a16:creationId xmlns:a16="http://schemas.microsoft.com/office/drawing/2014/main" id="{8885534D-6CA2-40E5-BE66-6490F2C641F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396499" y="5962590"/>
          <a:ext cx="164586" cy="164586"/>
        </a:xfrm>
        <a:prstGeom prst="rect">
          <a:avLst/>
        </a:prstGeom>
      </xdr:spPr>
    </xdr:pic>
    <xdr:clientData/>
  </xdr:twoCellAnchor>
  <xdr:twoCellAnchor>
    <xdr:from>
      <xdr:col>2</xdr:col>
      <xdr:colOff>266700</xdr:colOff>
      <xdr:row>34</xdr:row>
      <xdr:rowOff>133350</xdr:rowOff>
    </xdr:from>
    <xdr:to>
      <xdr:col>3</xdr:col>
      <xdr:colOff>400050</xdr:colOff>
      <xdr:row>35</xdr:row>
      <xdr:rowOff>142875</xdr:rowOff>
    </xdr:to>
    <xdr:sp macro="" textlink="Pivots!E10">
      <xdr:nvSpPr>
        <xdr:cNvPr id="21" name="TextBox 20">
          <a:extLst>
            <a:ext uri="{FF2B5EF4-FFF2-40B4-BE49-F238E27FC236}">
              <a16:creationId xmlns:a16="http://schemas.microsoft.com/office/drawing/2014/main" id="{ED517D02-6EB0-4953-A30E-934171BADA78}"/>
            </a:ext>
          </a:extLst>
        </xdr:cNvPr>
        <xdr:cNvSpPr txBox="1"/>
      </xdr:nvSpPr>
      <xdr:spPr>
        <a:xfrm>
          <a:off x="609600" y="6610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A01F78-516D-4020-B7BF-3930DF8A7B0B}" type="TxLink">
            <a:rPr lang="en-US" sz="1050" b="0" i="0" u="none" strike="noStrike">
              <a:solidFill>
                <a:schemeClr val="bg1">
                  <a:lumMod val="95000"/>
                </a:schemeClr>
              </a:solidFill>
              <a:latin typeface="Aptos"/>
            </a:rPr>
            <a:pPr algn="ctr"/>
            <a:t>74</a:t>
          </a:fld>
          <a:endParaRPr lang="en-US" sz="1050">
            <a:solidFill>
              <a:schemeClr val="bg1">
                <a:lumMod val="95000"/>
              </a:schemeClr>
            </a:solidFill>
          </a:endParaRPr>
        </a:p>
      </xdr:txBody>
    </xdr:sp>
    <xdr:clientData/>
  </xdr:twoCellAnchor>
  <xdr:twoCellAnchor>
    <xdr:from>
      <xdr:col>5</xdr:col>
      <xdr:colOff>0</xdr:colOff>
      <xdr:row>3</xdr:row>
      <xdr:rowOff>0</xdr:rowOff>
    </xdr:from>
    <xdr:to>
      <xdr:col>11</xdr:col>
      <xdr:colOff>457200</xdr:colOff>
      <xdr:row>16</xdr:row>
      <xdr:rowOff>12700</xdr:rowOff>
    </xdr:to>
    <xdr:graphicFrame macro="">
      <xdr:nvGraphicFramePr>
        <xdr:cNvPr id="23" name="Chart 22">
          <a:extLst>
            <a:ext uri="{FF2B5EF4-FFF2-40B4-BE49-F238E27FC236}">
              <a16:creationId xmlns:a16="http://schemas.microsoft.com/office/drawing/2014/main" id="{7AD04118-F64D-4356-A147-FC8906983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17</xdr:row>
      <xdr:rowOff>10886</xdr:rowOff>
    </xdr:from>
    <xdr:to>
      <xdr:col>12</xdr:col>
      <xdr:colOff>0</xdr:colOff>
      <xdr:row>36</xdr:row>
      <xdr:rowOff>0</xdr:rowOff>
    </xdr:to>
    <xdr:graphicFrame macro="">
      <xdr:nvGraphicFramePr>
        <xdr:cNvPr id="25" name="Chart 24">
          <a:extLst>
            <a:ext uri="{FF2B5EF4-FFF2-40B4-BE49-F238E27FC236}">
              <a16:creationId xmlns:a16="http://schemas.microsoft.com/office/drawing/2014/main" id="{7893B361-D5DC-4B67-981B-7E8F4999F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17</xdr:row>
      <xdr:rowOff>5442</xdr:rowOff>
    </xdr:from>
    <xdr:to>
      <xdr:col>9</xdr:col>
      <xdr:colOff>84364</xdr:colOff>
      <xdr:row>35</xdr:row>
      <xdr:rowOff>190499</xdr:rowOff>
    </xdr:to>
    <xdr:graphicFrame macro="">
      <xdr:nvGraphicFramePr>
        <xdr:cNvPr id="26" name="Chart 25">
          <a:extLst>
            <a:ext uri="{FF2B5EF4-FFF2-40B4-BE49-F238E27FC236}">
              <a16:creationId xmlns:a16="http://schemas.microsoft.com/office/drawing/2014/main" id="{0BA56FEC-51A2-4255-ADB3-E8A8AEB70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0</xdr:colOff>
      <xdr:row>3</xdr:row>
      <xdr:rowOff>0</xdr:rowOff>
    </xdr:from>
    <xdr:to>
      <xdr:col>18</xdr:col>
      <xdr:colOff>0</xdr:colOff>
      <xdr:row>16</xdr:row>
      <xdr:rowOff>0</xdr:rowOff>
    </xdr:to>
    <xdr:graphicFrame macro="">
      <xdr:nvGraphicFramePr>
        <xdr:cNvPr id="28" name="Chart 27">
          <a:extLst>
            <a:ext uri="{FF2B5EF4-FFF2-40B4-BE49-F238E27FC236}">
              <a16:creationId xmlns:a16="http://schemas.microsoft.com/office/drawing/2014/main" id="{B9A4FC67-A998-47CD-9F25-DC19FFFE2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142875</xdr:colOff>
      <xdr:row>3</xdr:row>
      <xdr:rowOff>0</xdr:rowOff>
    </xdr:from>
    <xdr:to>
      <xdr:col>22</xdr:col>
      <xdr:colOff>0</xdr:colOff>
      <xdr:row>16</xdr:row>
      <xdr:rowOff>0</xdr:rowOff>
    </xdr:to>
    <xdr:graphicFrame macro="">
      <xdr:nvGraphicFramePr>
        <xdr:cNvPr id="29" name="Chart 28">
          <a:extLst>
            <a:ext uri="{FF2B5EF4-FFF2-40B4-BE49-F238E27FC236}">
              <a16:creationId xmlns:a16="http://schemas.microsoft.com/office/drawing/2014/main" id="{C34C6C78-C102-4201-B6D2-DFCF261F8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667816</xdr:colOff>
      <xdr:row>1</xdr:row>
      <xdr:rowOff>150664</xdr:rowOff>
    </xdr:from>
    <xdr:to>
      <xdr:col>8</xdr:col>
      <xdr:colOff>436461</xdr:colOff>
      <xdr:row>11</xdr:row>
      <xdr:rowOff>40822</xdr:rowOff>
    </xdr:to>
    <mc:AlternateContent xmlns:mc="http://schemas.openxmlformats.org/markup-compatibility/2006">
      <mc:Choice xmlns:a14="http://schemas.microsoft.com/office/drawing/2010/main" Requires="a14">
        <xdr:graphicFrame macro="">
          <xdr:nvGraphicFramePr>
            <xdr:cNvPr id="2" name="Representative 1">
              <a:extLst>
                <a:ext uri="{FF2B5EF4-FFF2-40B4-BE49-F238E27FC236}">
                  <a16:creationId xmlns:a16="http://schemas.microsoft.com/office/drawing/2014/main" id="{2D06A166-4EBC-4E82-A83F-31CB31EB0546}"/>
                </a:ext>
              </a:extLst>
            </xdr:cNvPr>
            <xdr:cNvGraphicFramePr/>
          </xdr:nvGraphicFramePr>
          <xdr:xfrm>
            <a:off x="0" y="0"/>
            <a:ext cx="0" cy="0"/>
          </xdr:xfrm>
          <a:graphic>
            <a:graphicData uri="http://schemas.microsoft.com/office/drawing/2010/slicer">
              <sle:slicer xmlns:sle="http://schemas.microsoft.com/office/drawing/2010/slicer" name="Representative 1"/>
            </a:graphicData>
          </a:graphic>
        </xdr:graphicFrame>
      </mc:Choice>
      <mc:Fallback>
        <xdr:sp macro="" textlink="">
          <xdr:nvSpPr>
            <xdr:cNvPr id="0" name=""/>
            <xdr:cNvSpPr>
              <a:spLocks noTextEdit="1"/>
            </xdr:cNvSpPr>
          </xdr:nvSpPr>
          <xdr:spPr>
            <a:xfrm>
              <a:off x="4518637" y="327557"/>
              <a:ext cx="1809717" cy="16590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28575</xdr:colOff>
      <xdr:row>5</xdr:row>
      <xdr:rowOff>272587</xdr:rowOff>
    </xdr:from>
    <xdr:to>
      <xdr:col>1</xdr:col>
      <xdr:colOff>438225</xdr:colOff>
      <xdr:row>7</xdr:row>
      <xdr:rowOff>15487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14375" y="1606087"/>
          <a:ext cx="409650" cy="39060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9525</xdr:colOff>
      <xdr:row>12</xdr:row>
      <xdr:rowOff>9450</xdr:rowOff>
    </xdr:from>
    <xdr:to>
      <xdr:col>1</xdr:col>
      <xdr:colOff>419175</xdr:colOff>
      <xdr:row>14</xdr:row>
      <xdr:rowOff>28575</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95325" y="2895525"/>
          <a:ext cx="409650" cy="381075"/>
        </a:xfrm>
        <a:prstGeom prst="rect">
          <a:avLst/>
        </a:prstGeom>
      </xdr:spPr>
    </xdr:pic>
    <xdr:clientData/>
  </xdr:twoCellAnchor>
  <xdr:twoCellAnchor editAs="oneCell">
    <xdr:from>
      <xdr:col>1</xdr:col>
      <xdr:colOff>19050</xdr:colOff>
      <xdr:row>4</xdr:row>
      <xdr:rowOff>4106</xdr:rowOff>
    </xdr:from>
    <xdr:to>
      <xdr:col>1</xdr:col>
      <xdr:colOff>428700</xdr:colOff>
      <xdr:row>5</xdr:row>
      <xdr:rowOff>88785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4850" y="1013756"/>
          <a:ext cx="409650" cy="408529"/>
        </a:xfrm>
        <a:prstGeom prst="rect">
          <a:avLst/>
        </a:prstGeom>
      </xdr:spPr>
    </xdr:pic>
    <xdr:clientData/>
  </xdr:twoCellAnchor>
  <xdr:twoCellAnchor editAs="oneCell">
    <xdr:from>
      <xdr:col>1</xdr:col>
      <xdr:colOff>57150</xdr:colOff>
      <xdr:row>8</xdr:row>
      <xdr:rowOff>131493</xdr:rowOff>
    </xdr:from>
    <xdr:to>
      <xdr:col>1</xdr:col>
      <xdr:colOff>466800</xdr:colOff>
      <xdr:row>10</xdr:row>
      <xdr:rowOff>160143</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42950" y="2293668"/>
          <a:ext cx="409650" cy="390600"/>
        </a:xfrm>
        <a:prstGeom prst="rect">
          <a:avLst/>
        </a:prstGeom>
      </xdr:spPr>
    </xdr:pic>
    <xdr:clientData/>
  </xdr:twoCellAnchor>
  <xdr:twoCellAnchor editAs="oneCell">
    <xdr:from>
      <xdr:col>0</xdr:col>
      <xdr:colOff>676274</xdr:colOff>
      <xdr:row>15</xdr:row>
      <xdr:rowOff>21374</xdr:rowOff>
    </xdr:from>
    <xdr:to>
      <xdr:col>1</xdr:col>
      <xdr:colOff>401954</xdr:colOff>
      <xdr:row>17</xdr:row>
      <xdr:rowOff>51854</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676274" y="3450374"/>
          <a:ext cx="411480" cy="392430"/>
        </a:xfrm>
        <a:prstGeom prst="rect">
          <a:avLst/>
        </a:prstGeom>
      </xdr:spPr>
    </xdr:pic>
    <xdr:clientData/>
  </xdr:twoCellAnchor>
  <xdr:twoCellAnchor editAs="oneCell">
    <xdr:from>
      <xdr:col>7</xdr:col>
      <xdr:colOff>500063</xdr:colOff>
      <xdr:row>4</xdr:row>
      <xdr:rowOff>291411</xdr:rowOff>
    </xdr:from>
    <xdr:to>
      <xdr:col>9</xdr:col>
      <xdr:colOff>659119</xdr:colOff>
      <xdr:row>11</xdr:row>
      <xdr:rowOff>107157</xdr:rowOff>
    </xdr:to>
    <xdr:pic>
      <xdr:nvPicPr>
        <xdr:cNvPr id="19" name="Picture 18" descr="Businesswoman explaining">
          <a:extLst>
            <a:ext uri="{FF2B5EF4-FFF2-40B4-BE49-F238E27FC236}">
              <a16:creationId xmlns:a16="http://schemas.microsoft.com/office/drawing/2014/main" id="{62A5BAA9-FE9A-4336-B204-1A29CEAF0337}"/>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21723" r="19090" b="72811"/>
        <a:stretch/>
      </xdr:blipFill>
      <xdr:spPr>
        <a:xfrm>
          <a:off x="5536407" y="1291536"/>
          <a:ext cx="1540181" cy="1494527"/>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w" refreshedDate="45889.842708564815" backgroundQuery="1" createdVersion="8" refreshedVersion="7" minRefreshableVersion="3" recordCount="0" supportSubquery="1" supportAdvancedDrill="1" xr:uid="{C9A1258C-D9CB-4105-9439-2848F57003B5}">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w" refreshedDate="45889.842709606484" backgroundQuery="1" createdVersion="8" refreshedVersion="7" minRefreshableVersion="3" recordCount="0" supportSubquery="1" supportAdvancedDrill="1" xr:uid="{C930F75F-8529-41C7-9346-33D710D3C586}">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w" refreshedDate="45889.842710763885" backgroundQuery="1" createdVersion="8" refreshedVersion="7" minRefreshableVersion="3" recordCount="0" supportSubquery="1" supportAdvancedDrill="1" xr:uid="{69533333-DEC7-47EC-A48E-AB09FDB7000C}">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w" refreshedDate="45889.842711574071" backgroundQuery="1" createdVersion="8" refreshedVersion="7" minRefreshableVersion="3" recordCount="0" supportSubquery="1" supportAdvancedDrill="1" xr:uid="{97A02AE5-3070-4403-86A5-6362731D9B33}">
  <cacheSource type="external" connectionId="1"/>
  <cacheFields count="5">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w" refreshedDate="45890.018936458335" backgroundQuery="1" createdVersion="8" refreshedVersion="7" minRefreshableVersion="3" recordCount="0" supportSubquery="1" supportAdvancedDrill="1" xr:uid="{4EF6D854-BA01-4FB3-A0D9-FA1A327DC7AE}">
  <cacheSource type="external" connectionId="1"/>
  <cacheFields count="6">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w" refreshedDate="45890.018937037035" backgroundQuery="1" createdVersion="8" refreshedVersion="7" minRefreshableVersion="3" recordCount="0" supportSubquery="1" supportAdvancedDrill="1" xr:uid="{1F27338A-FB67-45BE-8D19-0B7498FE7894}">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02-01T00:00:00" count="26">
        <d v="2023-01-01T00:00:00"/>
        <d v="2023-01-02T00:00:00"/>
        <d v="2023-01-03T00:00:00"/>
        <d v="2023-01-04T00:00:00"/>
        <d v="2023-01-05T00:00:00"/>
        <d v="2023-01-06T00:00:00"/>
        <d v="2023-01-07T00:00:00"/>
        <d v="2023-01-08T00:00:00"/>
        <d v="2023-01-09T00:00:00"/>
        <d v="2023-01-10T00:00:00"/>
        <d v="2023-01-12T00:00:00"/>
        <d v="2023-01-15T00:00:00"/>
        <d v="2023-01-17T00:00:00"/>
        <d v="2023-01-18T00:00:00"/>
        <d v="2023-01-19T00:00:00"/>
        <d v="2023-01-20T00:00:00"/>
        <d v="2023-01-21T00:00:00"/>
        <d v="2023-01-22T00:00:00"/>
        <d v="2023-01-23T00:00:00"/>
        <d v="2023-01-24T00:00:00"/>
        <d v="2023-01-25T00:00:00"/>
        <d v="2023-01-26T00:00:00"/>
        <d v="2023-01-27T00:00:00"/>
        <d v="2023-01-28T00:00:00"/>
        <d v="2023-01-30T00:00:00"/>
        <d v="2023-01-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w" refreshedDate="45890.018937499997" backgroundQuery="1" createdVersion="8" refreshedVersion="7" minRefreshableVersion="3" recordCount="0" supportSubquery="1" supportAdvancedDrill="1" xr:uid="{C55B52D5-B54A-4ACB-844B-5DBA3FAFC986}">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w" refreshedDate="45890.018937847221" backgroundQuery="1" createdVersion="8" refreshedVersion="7" minRefreshableVersion="3" recordCount="0" supportSubquery="1" supportAdvancedDrill="1" xr:uid="{69ECF2B1-C717-4112-9552-FC08A99CC6CC}">
  <cacheSource type="external" connectionId="1"/>
  <cacheFields count="1">
    <cacheField name="[calls].[Representative].[Representative]" caption="Representative" numFmtId="0" hierarchy="3" level="1">
      <sharedItems count="1">
        <s v="R02"/>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w" refreshedDate="45890.018938310182" backgroundQuery="1" createdVersion="8" refreshedVersion="7" minRefreshableVersion="3" recordCount="0" supportSubquery="1" supportAdvancedDrill="1" xr:uid="{C7D09BB3-49ED-4FB6-B4B2-EDA17F121407}">
  <cacheSource type="external" connectionId="1"/>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w" refreshedDate="45889.842700694448" backgroundQuery="1" createdVersion="3" refreshedVersion="7" minRefreshableVersion="3" recordCount="0" supportSubquery="1" supportAdvancedDrill="1" xr:uid="{7019AE44-B08A-4063-8883-96814D9C12AF}">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970013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A357A8-E417-4627-99CD-984F7D3EFB9B}" name="summary pivot" cacheId="52" applyNumberFormats="0" applyBorderFormats="0" applyFontFormats="0" applyPatternFormats="0" applyAlignmentFormats="0" applyWidthHeightFormats="1" dataCaption="Values" updatedVersion="7" minRefreshableVersion="3" itemPrintTitles="1" createdVersion="8" indent="0"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65369A8-BF59-42A6-B786-124B29C9742E}" name="rep satisfaction" cacheId="292" applyNumberFormats="0" applyBorderFormats="0" applyFontFormats="0" applyPatternFormats="0" applyAlignmentFormats="0" applyWidthHeightFormats="1" dataCaption="Values" updatedVersion="7" minRefreshableVersion="3" subtotalHiddenItems="1" itemPrintTitles="1" createdVersion="8" indent="0" multipleFieldFilters="0" chartFormat="10">
  <location ref="A89:B95"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9F9C35-4996-4E90-8995-C81557209E46}" name="selected rep" cacheId="289" applyNumberFormats="0" applyBorderFormats="0" applyFontFormats="0" applyPatternFormats="0" applyAlignmentFormats="0" applyWidthHeightFormats="1" dataCaption="Values" updatedVersion="7" minRefreshableVersion="3" subtotalHiddenItems="1" rowGrandTotals="0" colGrandTotals="0" itemPrintTitles="1" createdVersion="8" indent="0" multipleFieldFilters="0">
  <location ref="A65:A66"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1">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9D1421B-6B25-4B80-9BB9-BAB56B809F17}" name="monthly trend" cacheId="283" applyNumberFormats="0" applyBorderFormats="0" applyFontFormats="0" applyPatternFormats="0" applyAlignmentFormats="0" applyWidthHeightFormats="1" dataCaption="Values" updatedVersion="7" minRefreshableVersion="3" subtotalHiddenItems="1" itemPrintTitles="1" createdVersion="8" indent="0" multipleFieldFilters="0" chartFormat="8">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B8D6922-7FAF-4F25-A8E0-C56214890CC5}" name="PivotTable7" cacheId="46" applyNumberFormats="0" applyBorderFormats="0" applyFontFormats="0" applyPatternFormats="0" applyAlignmentFormats="0" applyWidthHeightFormats="1" dataCaption="Values" updatedVersion="7" minRefreshableVersion="3" itemPrintTitles="1" createdVersion="8" indent="0" multipleFieldFilters="0" chartFormat="5">
  <location ref="A77:D8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1EA14AD-4410-404C-82D3-3B6BAF252D81}" name="reps pivot" cacheId="49" applyNumberFormats="0" applyBorderFormats="0" applyFontFormats="0" applyPatternFormats="0" applyAlignmentFormats="0" applyWidthHeightFormats="1" dataCaption="Values" updatedVersion="7" minRefreshableVersion="3" itemPrintTitles="1" createdVersion="8" indent="0" multipleFieldFilters="0" chartFormat="3">
  <location ref="A52:C5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2CD4453-FCF8-486B-9E17-ACDD77A6F064}" name="weekday trend" cacheId="286" applyNumberFormats="0" applyBorderFormats="0" applyFontFormats="0" applyPatternFormats="0" applyAlignmentFormats="0" applyWidthHeightFormats="1" dataCaption="Values" updatedVersion="7" minRefreshableVersion="3" subtotalHiddenItems="1" itemPrintTitles="1" createdVersion="8" indent="0" multipleFieldFilters="0" chartFormat="16">
  <location ref="G24:H32" firstHeaderRow="1" firstDataRow="1" firstDataCol="1"/>
  <pivotFields count="3">
    <pivotField axis="axisRow" allDrilled="1" subtotalTop="0" showAll="0" sortType="ascending" defaultSubtotal="0" defaultAttributeDrillState="1">
      <items count="7">
        <item x="1"/>
        <item x="5"/>
        <item x="6"/>
        <item x="4"/>
        <item x="0"/>
        <item x="2"/>
        <item x="3"/>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C38822C-2C39-404C-97BF-B2D1E464A57F}" name="rep amounts" cacheId="43" applyNumberFormats="0" applyBorderFormats="0" applyFontFormats="0" applyPatternFormats="0" applyAlignmentFormats="0" applyWidthHeightFormats="1" dataCaption="Values" updatedVersion="7" minRefreshableVersion="3" rowGrandTotals="0" itemPrintTitles="1" createdVersion="8" indent="0" multipleFieldFilters="0" chartFormat="10">
  <location ref="A106:G125"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B170B03-18FF-4A20-9608-DFE98DD55073}" name="rep pivot" cacheId="280" applyNumberFormats="0" applyBorderFormats="0" applyFontFormats="0" applyPatternFormats="0" applyAlignmentFormats="0" applyWidthHeightFormats="1" dataCaption="Values" updatedVersion="7" minRefreshableVersion="3" subtotalHiddenItems="1" itemPrintTitles="1" createdVersion="8" indent="0"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6" Type="http://schemas.openxmlformats.org/officeDocument/2006/relationships/image" Target="../media/image6.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7">
  <rv s="0">
    <v>0</v>
    <v>4</v>
    <v>Business woman raising hand</v>
  </rv>
  <rv s="0">
    <v>1</v>
    <v>5</v>
    <v>A person in a skirt and a cardigan
Description automatically generated</v>
  </rv>
  <rv s="0">
    <v>2</v>
    <v>5</v>
    <v>Business woman pointing up</v>
  </rv>
  <rv s="0">
    <v>3</v>
    <v>5</v>
    <v>A person in a suit and tie
Description automatically generated</v>
  </rv>
  <rv s="0">
    <v>0</v>
    <v>5</v>
    <v>Business woman raising hand</v>
  </rv>
  <rv s="0">
    <v>4</v>
    <v>5</v>
    <v>Young businessman writing on notebook</v>
  </rv>
  <rv s="0">
    <v>5</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BF60D69F-2AB2-425B-9FB2-8E923262130E}" sourceName="[calls].[Representative]">
  <pivotTables>
    <pivotTable tabId="6" name="rep pivot"/>
    <pivotTable tabId="6" name="monthly trend"/>
    <pivotTable tabId="6" name="weekday trend"/>
    <pivotTable tabId="6" name="selected rep"/>
    <pivotTable tabId="6" name="rep satisfaction"/>
  </pivotTables>
  <data>
    <olap pivotCacheId="99700134">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2]"/>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B8B92E8E-277A-4A40-B540-933E0C247EFA}" cache="Slicer_Representative" caption="Representative" level="1" style="SlicerStyleDark4"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1" xr10:uid="{75403ADB-B188-4252-822E-987E05C1B6D2}" cache="Slicer_Representative" caption="Representative" level="1" style="SlicerStyleDark5"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headerRowDxfId="2">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6"/>
    <tableColumn id="5" xr3:uid="{5A35565E-8707-4DED-AD15-A0669D67B382}" name="Date of Call" dataDxfId="15"/>
    <tableColumn id="6" xr3:uid="{F2E4F158-B41F-47BC-8DF8-DFCADFEE4E40}" name="Purchase Amount"/>
    <tableColumn id="7" xr3:uid="{04B291B5-47BD-4F78-8FD8-D1551CCA6BD9}" name="Satisfaction Rating"/>
    <tableColumn id="8" xr3:uid="{6E4123C0-0B17-43B8-A142-A1E540CE974C}" name="FY" dataDxfId="14">
      <calculatedColumnFormula>IF(MONTH(calls[[#This Row],[Date of Call]])&lt;=6, YEAR(calls[[#This Row],[Date of Call]]), YEAR(calls[[#This Row],[Date of Call]])+1)</calculatedColumnFormula>
    </tableColumn>
    <tableColumn id="9" xr3:uid="{199FA271-5E9B-46CE-9BC6-2801F92CD17E}" name="Day of week" dataDxfId="13">
      <calculatedColumnFormula>TEXT(calls[[#This Row],[Date of Call]],"DDDD")</calculatedColumnFormula>
    </tableColumn>
    <tableColumn id="10" xr3:uid="{328CDB09-95B8-4D5E-9ED9-EF0D363735A1}" name="Duration Bucket" dataDxfId="12">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1">
      <calculatedColumnFormula>ROUND(calls[[#This Row],[Satisfaction Rating]],0)</calculatedColumnFormula>
    </tableColumn>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0" headerRowBorderDxfId="9" tableBorderDxfId="8" totalsRowBorderDxfId="7">
  <autoFilter ref="Q3:T18" xr:uid="{27158F51-A707-4171-8A04-81FB0AABCBA5}"/>
  <tableColumns count="4">
    <tableColumn id="1" xr3:uid="{02688061-6A8C-4E23-B7FF-D00CD8B58CAC}" name="Customer ID" dataDxfId="6"/>
    <tableColumn id="2" xr3:uid="{771678B6-DB44-426B-9874-B4E421A440D5}" name="Gedner" dataDxfId="5"/>
    <tableColumn id="3" xr3:uid="{B0D41C62-587E-494D-B49A-603F2C05F8D3}" name="Age" dataDxfId="4"/>
    <tableColumn id="4" xr3:uid="{663F92D6-FE31-4D81-9E01-8D066DDC8A88}" name="City" dataDxfId="3"/>
  </tableColumns>
  <tableStyleInfo name="TableStyleLight13"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4">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2.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sheetPr>
    <tabColor theme="8" tint="-0.249977111117893"/>
  </sheetPr>
  <dimension ref="B1:T1003"/>
  <sheetViews>
    <sheetView zoomScaleNormal="100" workbookViewId="0">
      <selection activeCell="L4" sqref="L4"/>
    </sheetView>
  </sheetViews>
  <sheetFormatPr defaultRowHeight="14.25"/>
  <cols>
    <col min="1" max="1" width="3.25" customWidth="1"/>
    <col min="2" max="2" width="13.5" bestFit="1" customWidth="1"/>
    <col min="3" max="3" width="13.875" bestFit="1" customWidth="1"/>
    <col min="4" max="4" width="8.875" customWidth="1"/>
    <col min="5" max="5" width="18.75" bestFit="1" customWidth="1"/>
    <col min="6" max="6" width="15.125" bestFit="1" customWidth="1"/>
    <col min="7" max="7" width="18.5" bestFit="1" customWidth="1"/>
    <col min="8" max="8" width="19.75" bestFit="1" customWidth="1"/>
    <col min="9" max="9" width="5.25" bestFit="1" customWidth="1"/>
    <col min="10" max="10" width="13.5" bestFit="1" customWidth="1"/>
    <col min="11" max="11" width="17.375" bestFit="1" customWidth="1"/>
    <col min="12" max="12" width="16.75" bestFit="1" customWidth="1"/>
    <col min="13" max="16" width="7.5" customWidth="1"/>
    <col min="17" max="17" width="14.625" customWidth="1"/>
    <col min="20" max="20" width="10.625" customWidth="1"/>
  </cols>
  <sheetData>
    <row r="1" spans="2:20" s="29" customFormat="1" ht="48" customHeight="1">
      <c r="B1" s="28" t="s">
        <v>1003</v>
      </c>
    </row>
    <row r="2" spans="2:20">
      <c r="R2" s="1"/>
    </row>
    <row r="3" spans="2:20" ht="15">
      <c r="B3" s="25" t="s">
        <v>25</v>
      </c>
      <c r="C3" s="25" t="s">
        <v>0</v>
      </c>
      <c r="D3" s="26" t="s">
        <v>1</v>
      </c>
      <c r="E3" s="27" t="s">
        <v>3</v>
      </c>
      <c r="F3" s="27" t="s">
        <v>4</v>
      </c>
      <c r="G3" s="25" t="s">
        <v>2</v>
      </c>
      <c r="H3" s="25" t="s">
        <v>994</v>
      </c>
      <c r="I3" s="25" t="s">
        <v>1036</v>
      </c>
      <c r="J3" s="25" t="s">
        <v>1037</v>
      </c>
      <c r="K3" s="25" t="s">
        <v>1038</v>
      </c>
      <c r="L3" s="25" t="s">
        <v>1039</v>
      </c>
      <c r="Q3" s="6" t="s">
        <v>0</v>
      </c>
      <c r="R3" s="7" t="s">
        <v>995</v>
      </c>
      <c r="S3" s="7" t="s">
        <v>996</v>
      </c>
      <c r="T3" s="8" t="s">
        <v>997</v>
      </c>
    </row>
    <row r="4" spans="2:20">
      <c r="B4" t="s">
        <v>26</v>
      </c>
      <c r="C4" t="s">
        <v>20</v>
      </c>
      <c r="D4">
        <v>116</v>
      </c>
      <c r="E4" s="13" t="s">
        <v>10</v>
      </c>
      <c r="F4" s="14">
        <v>45292</v>
      </c>
      <c r="G4">
        <v>128</v>
      </c>
      <c r="H4">
        <v>4.9000000000000004</v>
      </c>
      <c r="I4">
        <f>IF(MONTH(calls[[#This Row],[Date of Call]])&lt;=6, YEAR(calls[[#This Row],[Date of Call]]), YEAR(calls[[#This Row],[Date of Call]])+1)</f>
        <v>2024</v>
      </c>
      <c r="J4" t="str">
        <f>TEXT(calls[[#This Row],[Date of Call]],"DDDD")</f>
        <v>Monday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4" t="s">
        <v>17</v>
      </c>
      <c r="R4" s="3" t="s">
        <v>998</v>
      </c>
      <c r="S4" s="2">
        <v>41</v>
      </c>
      <c r="T4" s="5" t="s">
        <v>1000</v>
      </c>
    </row>
    <row r="5" spans="2:20">
      <c r="B5" t="s">
        <v>27</v>
      </c>
      <c r="C5" t="s">
        <v>12</v>
      </c>
      <c r="D5">
        <v>119</v>
      </c>
      <c r="E5" s="13" t="s">
        <v>10</v>
      </c>
      <c r="F5" s="14">
        <v>45292</v>
      </c>
      <c r="G5">
        <v>135</v>
      </c>
      <c r="H5">
        <v>2.9</v>
      </c>
      <c r="I5">
        <f>IF(MONTH(calls[[#This Row],[Date of Call]])&lt;=6, YEAR(calls[[#This Row],[Date of Call]]), YEAR(calls[[#This Row],[Date of Call]])+1)</f>
        <v>2024</v>
      </c>
      <c r="J5" t="str">
        <f>TEXT(calls[[#This Row],[Date of Call]],"DDDD")</f>
        <v>Monday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4" t="s">
        <v>24</v>
      </c>
      <c r="R5" s="3" t="s">
        <v>998</v>
      </c>
      <c r="S5" s="2">
        <v>31</v>
      </c>
      <c r="T5" s="5" t="s">
        <v>1001</v>
      </c>
    </row>
    <row r="6" spans="2:20">
      <c r="B6" t="s">
        <v>28</v>
      </c>
      <c r="C6" t="s">
        <v>23</v>
      </c>
      <c r="D6">
        <v>68</v>
      </c>
      <c r="E6" s="13" t="s">
        <v>9</v>
      </c>
      <c r="F6" s="14">
        <v>45292</v>
      </c>
      <c r="G6">
        <v>66</v>
      </c>
      <c r="H6">
        <v>4.7</v>
      </c>
      <c r="I6">
        <f>IF(MONTH(calls[[#This Row],[Date of Call]])&lt;=6, YEAR(calls[[#This Row],[Date of Call]]), YEAR(calls[[#This Row],[Date of Call]])+1)</f>
        <v>2024</v>
      </c>
      <c r="J6" t="str">
        <f>TEXT(calls[[#This Row],[Date of Call]],"DDDD")</f>
        <v>Monday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4" t="s">
        <v>20</v>
      </c>
      <c r="R6" s="3" t="s">
        <v>998</v>
      </c>
      <c r="S6" s="2">
        <v>26</v>
      </c>
      <c r="T6" s="5" t="s">
        <v>1002</v>
      </c>
    </row>
    <row r="7" spans="2:20">
      <c r="B7" t="s">
        <v>29</v>
      </c>
      <c r="C7" t="s">
        <v>21</v>
      </c>
      <c r="D7">
        <v>119</v>
      </c>
      <c r="E7" s="13" t="s">
        <v>9</v>
      </c>
      <c r="F7" s="14">
        <v>45292</v>
      </c>
      <c r="G7">
        <v>22</v>
      </c>
      <c r="H7">
        <v>2.9</v>
      </c>
      <c r="I7">
        <f>IF(MONTH(calls[[#This Row],[Date of Call]])&lt;=6, YEAR(calls[[#This Row],[Date of Call]]), YEAR(calls[[#This Row],[Date of Call]])+1)</f>
        <v>2024</v>
      </c>
      <c r="J7" t="str">
        <f>TEXT(calls[[#This Row],[Date of Call]],"DDDD")</f>
        <v>Monday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4" t="s">
        <v>12</v>
      </c>
      <c r="R7" s="3" t="s">
        <v>998</v>
      </c>
      <c r="S7" s="2">
        <v>36</v>
      </c>
      <c r="T7" s="5" t="s">
        <v>1002</v>
      </c>
    </row>
    <row r="8" spans="2:20">
      <c r="B8" t="s">
        <v>30</v>
      </c>
      <c r="C8" t="s">
        <v>8</v>
      </c>
      <c r="D8">
        <v>128</v>
      </c>
      <c r="E8" s="13" t="s">
        <v>11</v>
      </c>
      <c r="F8" s="14">
        <v>45293</v>
      </c>
      <c r="G8">
        <v>31</v>
      </c>
      <c r="H8">
        <v>2.8</v>
      </c>
      <c r="I8">
        <f>IF(MONTH(calls[[#This Row],[Date of Call]])&lt;=6, YEAR(calls[[#This Row],[Date of Call]]), YEAR(calls[[#This Row],[Date of Call]])+1)</f>
        <v>2024</v>
      </c>
      <c r="J8" t="str">
        <f>TEXT(calls[[#This Row],[Date of Call]],"DDDD")</f>
        <v>Tuesday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4" t="s">
        <v>23</v>
      </c>
      <c r="R8" s="3" t="s">
        <v>998</v>
      </c>
      <c r="S8" s="2">
        <v>37</v>
      </c>
      <c r="T8" s="5" t="s">
        <v>1000</v>
      </c>
    </row>
    <row r="9" spans="2:20">
      <c r="B9" t="s">
        <v>31</v>
      </c>
      <c r="C9" t="s">
        <v>8</v>
      </c>
      <c r="D9">
        <v>49</v>
      </c>
      <c r="E9" s="13" t="s">
        <v>9</v>
      </c>
      <c r="F9" s="14">
        <v>45294</v>
      </c>
      <c r="G9">
        <v>135</v>
      </c>
      <c r="H9">
        <v>4.8</v>
      </c>
      <c r="I9">
        <f>IF(MONTH(calls[[#This Row],[Date of Call]])&lt;=6, YEAR(calls[[#This Row],[Date of Call]]), YEAR(calls[[#This Row],[Date of Call]])+1)</f>
        <v>2024</v>
      </c>
      <c r="J9" t="str">
        <f>TEXT(calls[[#This Row],[Date of Call]],"DDDD")</f>
        <v>Wednesday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4" t="s">
        <v>7</v>
      </c>
      <c r="R9" s="3" t="s">
        <v>998</v>
      </c>
      <c r="S9" s="2">
        <v>23</v>
      </c>
      <c r="T9" s="5" t="s">
        <v>1000</v>
      </c>
    </row>
    <row r="10" spans="2:20">
      <c r="B10" t="s">
        <v>32</v>
      </c>
      <c r="C10" t="s">
        <v>15</v>
      </c>
      <c r="D10">
        <v>84</v>
      </c>
      <c r="E10" s="13" t="s">
        <v>10</v>
      </c>
      <c r="F10" s="14">
        <v>45294</v>
      </c>
      <c r="G10">
        <v>60</v>
      </c>
      <c r="H10">
        <v>4.7</v>
      </c>
      <c r="I10">
        <f>IF(MONTH(calls[[#This Row],[Date of Call]])&lt;=6, YEAR(calls[[#This Row],[Date of Call]]), YEAR(calls[[#This Row],[Date of Call]])+1)</f>
        <v>2024</v>
      </c>
      <c r="J10" t="str">
        <f>TEXT(calls[[#This Row],[Date of Call]],"DDDD")</f>
        <v>Wednesday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4" t="s">
        <v>15</v>
      </c>
      <c r="R10" s="3" t="s">
        <v>999</v>
      </c>
      <c r="S10" s="2">
        <v>22</v>
      </c>
      <c r="T10" s="5" t="s">
        <v>1001</v>
      </c>
    </row>
    <row r="11" spans="2:20">
      <c r="B11" t="s">
        <v>33</v>
      </c>
      <c r="C11" t="s">
        <v>20</v>
      </c>
      <c r="D11">
        <v>103</v>
      </c>
      <c r="E11" s="13" t="s">
        <v>13</v>
      </c>
      <c r="F11" s="14">
        <v>45294</v>
      </c>
      <c r="G11">
        <v>148</v>
      </c>
      <c r="H11">
        <v>4.4000000000000004</v>
      </c>
      <c r="I11">
        <f>IF(MONTH(calls[[#This Row],[Date of Call]])&lt;=6, YEAR(calls[[#This Row],[Date of Call]]), YEAR(calls[[#This Row],[Date of Call]])+1)</f>
        <v>2024</v>
      </c>
      <c r="J11" t="str">
        <f>TEXT(calls[[#This Row],[Date of Call]],"DDDD")</f>
        <v>Wednesday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4" t="s">
        <v>5</v>
      </c>
      <c r="R11" s="3" t="s">
        <v>999</v>
      </c>
      <c r="S11" s="2">
        <v>42</v>
      </c>
      <c r="T11" s="5" t="s">
        <v>1001</v>
      </c>
    </row>
    <row r="12" spans="2:20">
      <c r="B12" t="s">
        <v>34</v>
      </c>
      <c r="C12" t="s">
        <v>23</v>
      </c>
      <c r="D12">
        <v>31</v>
      </c>
      <c r="E12" s="13" t="s">
        <v>9</v>
      </c>
      <c r="F12" s="14">
        <v>45294</v>
      </c>
      <c r="G12">
        <v>135</v>
      </c>
      <c r="H12">
        <v>3.6</v>
      </c>
      <c r="I12">
        <f>IF(MONTH(calls[[#This Row],[Date of Call]])&lt;=6, YEAR(calls[[#This Row],[Date of Call]]), YEAR(calls[[#This Row],[Date of Call]])+1)</f>
        <v>2024</v>
      </c>
      <c r="J12" t="str">
        <f>TEXT(calls[[#This Row],[Date of Call]],"DDDD")</f>
        <v>Wednesday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4" t="s">
        <v>22</v>
      </c>
      <c r="R12" s="3" t="s">
        <v>999</v>
      </c>
      <c r="S12" s="2">
        <v>25</v>
      </c>
      <c r="T12" s="5" t="s">
        <v>1000</v>
      </c>
    </row>
    <row r="13" spans="2:20">
      <c r="B13" t="s">
        <v>35</v>
      </c>
      <c r="C13" t="s">
        <v>18</v>
      </c>
      <c r="D13">
        <v>44</v>
      </c>
      <c r="E13" s="13" t="s">
        <v>6</v>
      </c>
      <c r="F13" s="14">
        <v>45294</v>
      </c>
      <c r="G13">
        <v>105</v>
      </c>
      <c r="H13">
        <v>2.9</v>
      </c>
      <c r="I13">
        <f>IF(MONTH(calls[[#This Row],[Date of Call]])&lt;=6, YEAR(calls[[#This Row],[Date of Call]]), YEAR(calls[[#This Row],[Date of Call]])+1)</f>
        <v>2024</v>
      </c>
      <c r="J13" t="str">
        <f>TEXT(calls[[#This Row],[Date of Call]],"DDDD")</f>
        <v>Wednesday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4" t="s">
        <v>18</v>
      </c>
      <c r="R13" s="3" t="s">
        <v>999</v>
      </c>
      <c r="S13" s="2">
        <v>30</v>
      </c>
      <c r="T13" s="5" t="s">
        <v>1001</v>
      </c>
    </row>
    <row r="14" spans="2:20">
      <c r="B14" t="s">
        <v>36</v>
      </c>
      <c r="C14" t="s">
        <v>8</v>
      </c>
      <c r="D14">
        <v>102</v>
      </c>
      <c r="E14" s="13" t="s">
        <v>9</v>
      </c>
      <c r="F14" s="14">
        <v>45294</v>
      </c>
      <c r="G14">
        <v>69</v>
      </c>
      <c r="H14">
        <v>4.9000000000000004</v>
      </c>
      <c r="I14">
        <f>IF(MONTH(calls[[#This Row],[Date of Call]])&lt;=6, YEAR(calls[[#This Row],[Date of Call]]), YEAR(calls[[#This Row],[Date of Call]])+1)</f>
        <v>2024</v>
      </c>
      <c r="J14" t="str">
        <f>TEXT(calls[[#This Row],[Date of Call]],"DDDD")</f>
        <v>Wednesday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4" t="s">
        <v>8</v>
      </c>
      <c r="R14" s="3" t="s">
        <v>999</v>
      </c>
      <c r="S14" s="2">
        <v>30</v>
      </c>
      <c r="T14" s="5" t="s">
        <v>1002</v>
      </c>
    </row>
    <row r="15" spans="2:20">
      <c r="B15" t="s">
        <v>37</v>
      </c>
      <c r="C15" t="s">
        <v>14</v>
      </c>
      <c r="D15">
        <v>135</v>
      </c>
      <c r="E15" s="13" t="s">
        <v>10</v>
      </c>
      <c r="F15" s="14">
        <v>45294</v>
      </c>
      <c r="G15">
        <v>46</v>
      </c>
      <c r="H15">
        <v>3.4</v>
      </c>
      <c r="I15">
        <f>IF(MONTH(calls[[#This Row],[Date of Call]])&lt;=6, YEAR(calls[[#This Row],[Date of Call]]), YEAR(calls[[#This Row],[Date of Call]])+1)</f>
        <v>2024</v>
      </c>
      <c r="J15" t="str">
        <f>TEXT(calls[[#This Row],[Date of Call]],"DDDD")</f>
        <v>Wednesday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4" t="s">
        <v>16</v>
      </c>
      <c r="R15" s="3" t="s">
        <v>999</v>
      </c>
      <c r="S15" s="2">
        <v>28</v>
      </c>
      <c r="T15" s="5" t="s">
        <v>1002</v>
      </c>
    </row>
    <row r="16" spans="2:20">
      <c r="B16" t="s">
        <v>38</v>
      </c>
      <c r="C16" t="s">
        <v>24</v>
      </c>
      <c r="D16">
        <v>98</v>
      </c>
      <c r="E16" s="13" t="s">
        <v>9</v>
      </c>
      <c r="F16" s="14">
        <v>45295</v>
      </c>
      <c r="G16">
        <v>108</v>
      </c>
      <c r="H16">
        <v>3.5</v>
      </c>
      <c r="I16">
        <f>IF(MONTH(calls[[#This Row],[Date of Call]])&lt;=6, YEAR(calls[[#This Row],[Date of Call]]), YEAR(calls[[#This Row],[Date of Call]])+1)</f>
        <v>2024</v>
      </c>
      <c r="J16" t="str">
        <f>TEXT(calls[[#This Row],[Date of Call]],"DDDD")</f>
        <v>Thursday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4" t="s">
        <v>14</v>
      </c>
      <c r="R16" s="3" t="s">
        <v>999</v>
      </c>
      <c r="S16" s="2">
        <v>37</v>
      </c>
      <c r="T16" s="5" t="s">
        <v>1001</v>
      </c>
    </row>
    <row r="17" spans="2:20">
      <c r="B17" t="s">
        <v>39</v>
      </c>
      <c r="C17" t="s">
        <v>18</v>
      </c>
      <c r="D17">
        <v>139</v>
      </c>
      <c r="E17" s="13" t="s">
        <v>9</v>
      </c>
      <c r="F17" s="14">
        <v>45295</v>
      </c>
      <c r="G17">
        <v>96</v>
      </c>
      <c r="H17">
        <v>4</v>
      </c>
      <c r="I17">
        <f>IF(MONTH(calls[[#This Row],[Date of Call]])&lt;=6, YEAR(calls[[#This Row],[Date of Call]]), YEAR(calls[[#This Row],[Date of Call]])+1)</f>
        <v>2024</v>
      </c>
      <c r="J17" t="str">
        <f>TEXT(calls[[#This Row],[Date of Call]],"DDDD")</f>
        <v>Thursday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4" t="s">
        <v>21</v>
      </c>
      <c r="R17" s="3" t="s">
        <v>999</v>
      </c>
      <c r="S17" s="2">
        <v>38</v>
      </c>
      <c r="T17" s="5" t="s">
        <v>1000</v>
      </c>
    </row>
    <row r="18" spans="2:20">
      <c r="B18" t="s">
        <v>40</v>
      </c>
      <c r="C18" t="s">
        <v>14</v>
      </c>
      <c r="D18">
        <v>48</v>
      </c>
      <c r="E18" s="13" t="s">
        <v>11</v>
      </c>
      <c r="F18" s="14">
        <v>45295</v>
      </c>
      <c r="G18">
        <v>68</v>
      </c>
      <c r="H18">
        <v>4.9000000000000004</v>
      </c>
      <c r="I18">
        <f>IF(MONTH(calls[[#This Row],[Date of Call]])&lt;=6, YEAR(calls[[#This Row],[Date of Call]]), YEAR(calls[[#This Row],[Date of Call]])+1)</f>
        <v>2024</v>
      </c>
      <c r="J18" t="str">
        <f>TEXT(calls[[#This Row],[Date of Call]],"DDDD")</f>
        <v>Thursday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9" t="s">
        <v>19</v>
      </c>
      <c r="R18" s="15" t="s">
        <v>999</v>
      </c>
      <c r="S18" s="10">
        <v>43</v>
      </c>
      <c r="T18" s="11" t="s">
        <v>1001</v>
      </c>
    </row>
    <row r="19" spans="2:20">
      <c r="B19" t="s">
        <v>41</v>
      </c>
      <c r="C19" t="s">
        <v>18</v>
      </c>
      <c r="D19">
        <v>176</v>
      </c>
      <c r="E19" s="13" t="s">
        <v>10</v>
      </c>
      <c r="F19" s="14">
        <v>45296</v>
      </c>
      <c r="G19">
        <v>24</v>
      </c>
      <c r="H19">
        <v>4.8</v>
      </c>
      <c r="I19">
        <f>IF(MONTH(calls[[#This Row],[Date of Call]])&lt;=6, YEAR(calls[[#This Row],[Date of Call]]), YEAR(calls[[#This Row],[Date of Call]])+1)</f>
        <v>2024</v>
      </c>
      <c r="J19" t="str">
        <f>TEXT(calls[[#This Row],[Date of Call]],"DDDD")</f>
        <v>Friday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c r="B20" t="s">
        <v>42</v>
      </c>
      <c r="C20" t="s">
        <v>18</v>
      </c>
      <c r="D20">
        <v>99</v>
      </c>
      <c r="E20" s="13" t="s">
        <v>11</v>
      </c>
      <c r="F20" s="14">
        <v>45296</v>
      </c>
      <c r="G20">
        <v>195</v>
      </c>
      <c r="H20">
        <v>3.9</v>
      </c>
      <c r="I20">
        <f>IF(MONTH(calls[[#This Row],[Date of Call]])&lt;=6, YEAR(calls[[#This Row],[Date of Call]]), YEAR(calls[[#This Row],[Date of Call]])+1)</f>
        <v>2024</v>
      </c>
      <c r="J20" t="str">
        <f>TEXT(calls[[#This Row],[Date of Call]],"DDDD")</f>
        <v>Friday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c r="B21" t="s">
        <v>43</v>
      </c>
      <c r="C21" t="s">
        <v>22</v>
      </c>
      <c r="D21">
        <v>28</v>
      </c>
      <c r="E21" s="13" t="s">
        <v>6</v>
      </c>
      <c r="F21" s="14">
        <v>45296</v>
      </c>
      <c r="G21">
        <v>28</v>
      </c>
      <c r="H21">
        <v>3.8</v>
      </c>
      <c r="I21">
        <f>IF(MONTH(calls[[#This Row],[Date of Call]])&lt;=6, YEAR(calls[[#This Row],[Date of Call]]), YEAR(calls[[#This Row],[Date of Call]])+1)</f>
        <v>2024</v>
      </c>
      <c r="J21" t="str">
        <f>TEXT(calls[[#This Row],[Date of Call]],"DDDD")</f>
        <v>Friday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c r="B22" t="s">
        <v>44</v>
      </c>
      <c r="C22" t="s">
        <v>15</v>
      </c>
      <c r="D22">
        <v>54</v>
      </c>
      <c r="E22" s="13" t="s">
        <v>9</v>
      </c>
      <c r="F22" s="14">
        <v>45296</v>
      </c>
      <c r="G22">
        <v>170</v>
      </c>
      <c r="H22">
        <v>4.3</v>
      </c>
      <c r="I22">
        <f>IF(MONTH(calls[[#This Row],[Date of Call]])&lt;=6, YEAR(calls[[#This Row],[Date of Call]]), YEAR(calls[[#This Row],[Date of Call]])+1)</f>
        <v>2024</v>
      </c>
      <c r="J22" t="str">
        <f>TEXT(calls[[#This Row],[Date of Call]],"DDDD")</f>
        <v>Friday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c r="B23" t="s">
        <v>45</v>
      </c>
      <c r="C23" t="s">
        <v>7</v>
      </c>
      <c r="D23">
        <v>48</v>
      </c>
      <c r="E23" s="13" t="s">
        <v>10</v>
      </c>
      <c r="F23" s="14">
        <v>45297</v>
      </c>
      <c r="G23">
        <v>30</v>
      </c>
      <c r="H23">
        <v>4.4000000000000004</v>
      </c>
      <c r="I23">
        <f>IF(MONTH(calls[[#This Row],[Date of Call]])&lt;=6, YEAR(calls[[#This Row],[Date of Call]]), YEAR(calls[[#This Row],[Date of Call]])+1)</f>
        <v>2024</v>
      </c>
      <c r="J23" t="str">
        <f>TEXT(calls[[#This Row],[Date of Call]],"DDDD")</f>
        <v>Saturday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c r="B24" t="s">
        <v>46</v>
      </c>
      <c r="C24" t="s">
        <v>12</v>
      </c>
      <c r="D24">
        <v>128</v>
      </c>
      <c r="E24" s="13" t="s">
        <v>10</v>
      </c>
      <c r="F24" s="14">
        <v>45297</v>
      </c>
      <c r="G24">
        <v>72</v>
      </c>
      <c r="H24">
        <v>5</v>
      </c>
      <c r="I24">
        <f>IF(MONTH(calls[[#This Row],[Date of Call]])&lt;=6, YEAR(calls[[#This Row],[Date of Call]]), YEAR(calls[[#This Row],[Date of Call]])+1)</f>
        <v>2024</v>
      </c>
      <c r="J24" t="str">
        <f>TEXT(calls[[#This Row],[Date of Call]],"DDDD")</f>
        <v>Saturday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c r="B25" t="s">
        <v>47</v>
      </c>
      <c r="C25" t="s">
        <v>12</v>
      </c>
      <c r="D25">
        <v>38</v>
      </c>
      <c r="E25" s="13" t="s">
        <v>13</v>
      </c>
      <c r="F25" s="14">
        <v>45298</v>
      </c>
      <c r="G25">
        <v>92</v>
      </c>
      <c r="H25">
        <v>4.9000000000000004</v>
      </c>
      <c r="I25">
        <f>IF(MONTH(calls[[#This Row],[Date of Call]])&lt;=6, YEAR(calls[[#This Row],[Date of Call]]), YEAR(calls[[#This Row],[Date of Call]])+1)</f>
        <v>2024</v>
      </c>
      <c r="J25" t="str">
        <f>TEXT(calls[[#This Row],[Date of Call]],"DDDD")</f>
        <v>Sunday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c r="B26" t="s">
        <v>48</v>
      </c>
      <c r="C26" t="s">
        <v>20</v>
      </c>
      <c r="D26">
        <v>67</v>
      </c>
      <c r="E26" s="13" t="s">
        <v>13</v>
      </c>
      <c r="F26" s="14">
        <v>45299</v>
      </c>
      <c r="G26">
        <v>165</v>
      </c>
      <c r="H26">
        <v>4.5</v>
      </c>
      <c r="I26">
        <f>IF(MONTH(calls[[#This Row],[Date of Call]])&lt;=6, YEAR(calls[[#This Row],[Date of Call]]), YEAR(calls[[#This Row],[Date of Call]])+1)</f>
        <v>2024</v>
      </c>
      <c r="J26" t="str">
        <f>TEXT(calls[[#This Row],[Date of Call]],"DDDD")</f>
        <v>Monday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c r="B27" t="s">
        <v>49</v>
      </c>
      <c r="C27" t="s">
        <v>19</v>
      </c>
      <c r="D27">
        <v>58</v>
      </c>
      <c r="E27" s="13" t="s">
        <v>9</v>
      </c>
      <c r="F27" s="14">
        <v>45299</v>
      </c>
      <c r="G27">
        <v>140</v>
      </c>
      <c r="H27">
        <v>2.1</v>
      </c>
      <c r="I27">
        <f>IF(MONTH(calls[[#This Row],[Date of Call]])&lt;=6, YEAR(calls[[#This Row],[Date of Call]]), YEAR(calls[[#This Row],[Date of Call]])+1)</f>
        <v>2024</v>
      </c>
      <c r="J27" t="str">
        <f>TEXT(calls[[#This Row],[Date of Call]],"DDDD")</f>
        <v>Monday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c r="B28" t="s">
        <v>50</v>
      </c>
      <c r="C28" t="s">
        <v>18</v>
      </c>
      <c r="D28">
        <v>54</v>
      </c>
      <c r="E28" s="13" t="s">
        <v>11</v>
      </c>
      <c r="F28" s="14">
        <v>45299</v>
      </c>
      <c r="G28">
        <v>111</v>
      </c>
      <c r="H28">
        <v>3.3</v>
      </c>
      <c r="I28">
        <f>IF(MONTH(calls[[#This Row],[Date of Call]])&lt;=6, YEAR(calls[[#This Row],[Date of Call]]), YEAR(calls[[#This Row],[Date of Call]])+1)</f>
        <v>2024</v>
      </c>
      <c r="J28" t="str">
        <f>TEXT(calls[[#This Row],[Date of Call]],"DDDD")</f>
        <v>Monday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c r="B29" t="s">
        <v>51</v>
      </c>
      <c r="C29" t="s">
        <v>16</v>
      </c>
      <c r="D29">
        <v>28</v>
      </c>
      <c r="E29" s="13" t="s">
        <v>10</v>
      </c>
      <c r="F29" s="14">
        <v>45300</v>
      </c>
      <c r="G29">
        <v>63</v>
      </c>
      <c r="H29">
        <v>4.0999999999999996</v>
      </c>
      <c r="I29">
        <f>IF(MONTH(calls[[#This Row],[Date of Call]])&lt;=6, YEAR(calls[[#This Row],[Date of Call]]), YEAR(calls[[#This Row],[Date of Call]])+1)</f>
        <v>2024</v>
      </c>
      <c r="J29" t="str">
        <f>TEXT(calls[[#This Row],[Date of Call]],"DDDD")</f>
        <v>Tuesday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c r="B30" t="s">
        <v>52</v>
      </c>
      <c r="C30" t="s">
        <v>24</v>
      </c>
      <c r="D30">
        <v>73</v>
      </c>
      <c r="E30" s="13" t="s">
        <v>10</v>
      </c>
      <c r="F30" s="14">
        <v>45300</v>
      </c>
      <c r="G30">
        <v>80</v>
      </c>
      <c r="H30">
        <v>4.2</v>
      </c>
      <c r="I30">
        <f>IF(MONTH(calls[[#This Row],[Date of Call]])&lt;=6, YEAR(calls[[#This Row],[Date of Call]]), YEAR(calls[[#This Row],[Date of Call]])+1)</f>
        <v>2024</v>
      </c>
      <c r="J30" t="str">
        <f>TEXT(calls[[#This Row],[Date of Call]],"DDDD")</f>
        <v>Tuesday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c r="B31" t="s">
        <v>53</v>
      </c>
      <c r="C31" t="s">
        <v>8</v>
      </c>
      <c r="D31">
        <v>81</v>
      </c>
      <c r="E31" s="13" t="s">
        <v>10</v>
      </c>
      <c r="F31" s="14">
        <v>45301</v>
      </c>
      <c r="G31">
        <v>50</v>
      </c>
      <c r="H31">
        <v>4.5999999999999996</v>
      </c>
      <c r="I31">
        <f>IF(MONTH(calls[[#This Row],[Date of Call]])&lt;=6, YEAR(calls[[#This Row],[Date of Call]]), YEAR(calls[[#This Row],[Date of Call]])+1)</f>
        <v>2024</v>
      </c>
      <c r="J31" t="str">
        <f>TEXT(calls[[#This Row],[Date of Call]],"DDDD")</f>
        <v>Wednesday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c r="B32" t="s">
        <v>54</v>
      </c>
      <c r="C32" t="s">
        <v>22</v>
      </c>
      <c r="D32">
        <v>31</v>
      </c>
      <c r="E32" s="13" t="s">
        <v>13</v>
      </c>
      <c r="F32" s="14">
        <v>45301</v>
      </c>
      <c r="G32">
        <v>123</v>
      </c>
      <c r="H32">
        <v>2.9</v>
      </c>
      <c r="I32">
        <f>IF(MONTH(calls[[#This Row],[Date of Call]])&lt;=6, YEAR(calls[[#This Row],[Date of Call]]), YEAR(calls[[#This Row],[Date of Call]])+1)</f>
        <v>2024</v>
      </c>
      <c r="J32" t="str">
        <f>TEXT(calls[[#This Row],[Date of Call]],"DDDD")</f>
        <v>Wednesday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c r="B33" t="s">
        <v>55</v>
      </c>
      <c r="C33" t="s">
        <v>19</v>
      </c>
      <c r="D33">
        <v>155</v>
      </c>
      <c r="E33" s="13" t="s">
        <v>11</v>
      </c>
      <c r="F33" s="14">
        <v>45301</v>
      </c>
      <c r="G33">
        <v>110</v>
      </c>
      <c r="H33">
        <v>4.8</v>
      </c>
      <c r="I33">
        <f>IF(MONTH(calls[[#This Row],[Date of Call]])&lt;=6, YEAR(calls[[#This Row],[Date of Call]]), YEAR(calls[[#This Row],[Date of Call]])+1)</f>
        <v>2024</v>
      </c>
      <c r="J33" t="str">
        <f>TEXT(calls[[#This Row],[Date of Call]],"DDDD")</f>
        <v>Wednesday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c r="B34" t="s">
        <v>56</v>
      </c>
      <c r="C34" t="s">
        <v>22</v>
      </c>
      <c r="D34">
        <v>80</v>
      </c>
      <c r="E34" s="13" t="s">
        <v>10</v>
      </c>
      <c r="F34" s="14">
        <v>45301</v>
      </c>
      <c r="G34">
        <v>140</v>
      </c>
      <c r="H34">
        <v>4.2</v>
      </c>
      <c r="I34">
        <f>IF(MONTH(calls[[#This Row],[Date of Call]])&lt;=6, YEAR(calls[[#This Row],[Date of Call]]), YEAR(calls[[#This Row],[Date of Call]])+1)</f>
        <v>2024</v>
      </c>
      <c r="J34" t="str">
        <f>TEXT(calls[[#This Row],[Date of Call]],"DDDD")</f>
        <v>Wednesday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c r="B35" t="s">
        <v>57</v>
      </c>
      <c r="C35" t="s">
        <v>8</v>
      </c>
      <c r="D35">
        <v>82</v>
      </c>
      <c r="E35" s="13" t="s">
        <v>10</v>
      </c>
      <c r="F35" s="14">
        <v>45303</v>
      </c>
      <c r="G35">
        <v>42</v>
      </c>
      <c r="H35">
        <v>3.7</v>
      </c>
      <c r="I35">
        <f>IF(MONTH(calls[[#This Row],[Date of Call]])&lt;=6, YEAR(calls[[#This Row],[Date of Call]]), YEAR(calls[[#This Row],[Date of Call]])+1)</f>
        <v>2024</v>
      </c>
      <c r="J35" t="str">
        <f>TEXT(calls[[#This Row],[Date of Call]],"DDDD")</f>
        <v>Friday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c r="B36" t="s">
        <v>58</v>
      </c>
      <c r="C36" t="s">
        <v>8</v>
      </c>
      <c r="D36">
        <v>29</v>
      </c>
      <c r="E36" s="13" t="s">
        <v>11</v>
      </c>
      <c r="F36" s="14">
        <v>45303</v>
      </c>
      <c r="G36">
        <v>170</v>
      </c>
      <c r="H36">
        <v>5</v>
      </c>
      <c r="I36">
        <f>IF(MONTH(calls[[#This Row],[Date of Call]])&lt;=6, YEAR(calls[[#This Row],[Date of Call]]), YEAR(calls[[#This Row],[Date of Call]])+1)</f>
        <v>2024</v>
      </c>
      <c r="J36" t="str">
        <f>TEXT(calls[[#This Row],[Date of Call]],"DDDD")</f>
        <v>Friday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c r="B37" t="s">
        <v>59</v>
      </c>
      <c r="C37" t="s">
        <v>7</v>
      </c>
      <c r="D37">
        <v>160</v>
      </c>
      <c r="E37" s="13" t="s">
        <v>9</v>
      </c>
      <c r="F37" s="14">
        <v>45305</v>
      </c>
      <c r="G37">
        <v>105</v>
      </c>
      <c r="H37">
        <v>5</v>
      </c>
      <c r="I37">
        <f>IF(MONTH(calls[[#This Row],[Date of Call]])&lt;=6, YEAR(calls[[#This Row],[Date of Call]]), YEAR(calls[[#This Row],[Date of Call]])+1)</f>
        <v>2024</v>
      </c>
      <c r="J37" t="str">
        <f>TEXT(calls[[#This Row],[Date of Call]],"DDDD")</f>
        <v>Sunday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c r="B38" t="s">
        <v>60</v>
      </c>
      <c r="C38" t="s">
        <v>17</v>
      </c>
      <c r="D38">
        <v>105</v>
      </c>
      <c r="E38" s="13" t="s">
        <v>10</v>
      </c>
      <c r="F38" s="14">
        <v>45306</v>
      </c>
      <c r="G38">
        <v>125</v>
      </c>
      <c r="H38">
        <v>4.8</v>
      </c>
      <c r="I38">
        <f>IF(MONTH(calls[[#This Row],[Date of Call]])&lt;=6, YEAR(calls[[#This Row],[Date of Call]]), YEAR(calls[[#This Row],[Date of Call]])+1)</f>
        <v>2024</v>
      </c>
      <c r="J38" t="str">
        <f>TEXT(calls[[#This Row],[Date of Call]],"DDDD")</f>
        <v>Monday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c r="B39" t="s">
        <v>61</v>
      </c>
      <c r="C39" t="s">
        <v>22</v>
      </c>
      <c r="D39">
        <v>75</v>
      </c>
      <c r="E39" s="13" t="s">
        <v>6</v>
      </c>
      <c r="F39" s="14">
        <v>45306</v>
      </c>
      <c r="G39">
        <v>26</v>
      </c>
      <c r="H39">
        <v>2.4</v>
      </c>
      <c r="I39">
        <f>IF(MONTH(calls[[#This Row],[Date of Call]])&lt;=6, YEAR(calls[[#This Row],[Date of Call]]), YEAR(calls[[#This Row],[Date of Call]])+1)</f>
        <v>2024</v>
      </c>
      <c r="J39" t="str">
        <f>TEXT(calls[[#This Row],[Date of Call]],"DDDD")</f>
        <v>Monday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c r="B40" t="s">
        <v>62</v>
      </c>
      <c r="C40" t="s">
        <v>19</v>
      </c>
      <c r="D40">
        <v>94</v>
      </c>
      <c r="E40" s="13" t="s">
        <v>6</v>
      </c>
      <c r="F40" s="14">
        <v>45307</v>
      </c>
      <c r="G40">
        <v>120</v>
      </c>
      <c r="H40">
        <v>3.1</v>
      </c>
      <c r="I40">
        <f>IF(MONTH(calls[[#This Row],[Date of Call]])&lt;=6, YEAR(calls[[#This Row],[Date of Call]]), YEAR(calls[[#This Row],[Date of Call]])+1)</f>
        <v>2024</v>
      </c>
      <c r="J40" t="str">
        <f>TEXT(calls[[#This Row],[Date of Call]],"DDDD")</f>
        <v>Tuesday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c r="B41" t="s">
        <v>63</v>
      </c>
      <c r="C41" t="s">
        <v>12</v>
      </c>
      <c r="D41">
        <v>90</v>
      </c>
      <c r="E41" s="13" t="s">
        <v>9</v>
      </c>
      <c r="F41" s="14">
        <v>45307</v>
      </c>
      <c r="G41">
        <v>132</v>
      </c>
      <c r="H41">
        <v>3.2</v>
      </c>
      <c r="I41">
        <f>IF(MONTH(calls[[#This Row],[Date of Call]])&lt;=6, YEAR(calls[[#This Row],[Date of Call]]), YEAR(calls[[#This Row],[Date of Call]])+1)</f>
        <v>2024</v>
      </c>
      <c r="J41" t="str">
        <f>TEXT(calls[[#This Row],[Date of Call]],"DDDD")</f>
        <v>Tuesday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c r="B42" t="s">
        <v>64</v>
      </c>
      <c r="C42" t="s">
        <v>19</v>
      </c>
      <c r="D42">
        <v>81</v>
      </c>
      <c r="E42" s="13" t="s">
        <v>13</v>
      </c>
      <c r="F42" s="14">
        <v>45308</v>
      </c>
      <c r="G42">
        <v>86</v>
      </c>
      <c r="H42">
        <v>2.4</v>
      </c>
      <c r="I42">
        <f>IF(MONTH(calls[[#This Row],[Date of Call]])&lt;=6, YEAR(calls[[#This Row],[Date of Call]]), YEAR(calls[[#This Row],[Date of Call]])+1)</f>
        <v>2024</v>
      </c>
      <c r="J42" t="str">
        <f>TEXT(calls[[#This Row],[Date of Call]],"DDDD")</f>
        <v>Wednesday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c r="B43" t="s">
        <v>65</v>
      </c>
      <c r="C43" t="s">
        <v>22</v>
      </c>
      <c r="D43">
        <v>106</v>
      </c>
      <c r="E43" s="13" t="s">
        <v>10</v>
      </c>
      <c r="F43" s="14">
        <v>45308</v>
      </c>
      <c r="G43">
        <v>108</v>
      </c>
      <c r="H43">
        <v>5</v>
      </c>
      <c r="I43">
        <f>IF(MONTH(calls[[#This Row],[Date of Call]])&lt;=6, YEAR(calls[[#This Row],[Date of Call]]), YEAR(calls[[#This Row],[Date of Call]])+1)</f>
        <v>2024</v>
      </c>
      <c r="J43" t="str">
        <f>TEXT(calls[[#This Row],[Date of Call]],"DDDD")</f>
        <v>Wednesday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c r="B44" t="s">
        <v>66</v>
      </c>
      <c r="C44" t="s">
        <v>12</v>
      </c>
      <c r="D44">
        <v>74</v>
      </c>
      <c r="E44" s="13" t="s">
        <v>13</v>
      </c>
      <c r="F44" s="14">
        <v>45308</v>
      </c>
      <c r="G44">
        <v>96</v>
      </c>
      <c r="H44">
        <v>4.7</v>
      </c>
      <c r="I44">
        <f>IF(MONTH(calls[[#This Row],[Date of Call]])&lt;=6, YEAR(calls[[#This Row],[Date of Call]]), YEAR(calls[[#This Row],[Date of Call]])+1)</f>
        <v>2024</v>
      </c>
      <c r="J44" t="str">
        <f>TEXT(calls[[#This Row],[Date of Call]],"DDDD")</f>
        <v>Wednesday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c r="B45" t="s">
        <v>67</v>
      </c>
      <c r="C45" t="s">
        <v>18</v>
      </c>
      <c r="D45">
        <v>105</v>
      </c>
      <c r="E45" s="13" t="s">
        <v>9</v>
      </c>
      <c r="F45" s="14">
        <v>45309</v>
      </c>
      <c r="G45">
        <v>80</v>
      </c>
      <c r="H45">
        <v>4.7</v>
      </c>
      <c r="I45">
        <f>IF(MONTH(calls[[#This Row],[Date of Call]])&lt;=6, YEAR(calls[[#This Row],[Date of Call]]), YEAR(calls[[#This Row],[Date of Call]])+1)</f>
        <v>2024</v>
      </c>
      <c r="J45" t="str">
        <f>TEXT(calls[[#This Row],[Date of Call]],"DDDD")</f>
        <v>Thursday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c r="B46" t="s">
        <v>68</v>
      </c>
      <c r="C46" t="s">
        <v>22</v>
      </c>
      <c r="D46">
        <v>89</v>
      </c>
      <c r="E46" s="13" t="s">
        <v>10</v>
      </c>
      <c r="F46" s="14">
        <v>45309</v>
      </c>
      <c r="G46">
        <v>155</v>
      </c>
      <c r="H46">
        <v>4.0999999999999996</v>
      </c>
      <c r="I46">
        <f>IF(MONTH(calls[[#This Row],[Date of Call]])&lt;=6, YEAR(calls[[#This Row],[Date of Call]]), YEAR(calls[[#This Row],[Date of Call]])+1)</f>
        <v>2024</v>
      </c>
      <c r="J46" t="str">
        <f>TEXT(calls[[#This Row],[Date of Call]],"DDDD")</f>
        <v>Thursday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c r="B47" t="s">
        <v>69</v>
      </c>
      <c r="C47" t="s">
        <v>14</v>
      </c>
      <c r="D47">
        <v>132</v>
      </c>
      <c r="E47" s="13" t="s">
        <v>6</v>
      </c>
      <c r="F47" s="14">
        <v>45309</v>
      </c>
      <c r="G47">
        <v>168</v>
      </c>
      <c r="H47">
        <v>4.0999999999999996</v>
      </c>
      <c r="I47">
        <f>IF(MONTH(calls[[#This Row],[Date of Call]])&lt;=6, YEAR(calls[[#This Row],[Date of Call]]), YEAR(calls[[#This Row],[Date of Call]])+1)</f>
        <v>2024</v>
      </c>
      <c r="J47" t="str">
        <f>TEXT(calls[[#This Row],[Date of Call]],"DDDD")</f>
        <v>Thursday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c r="B48" t="s">
        <v>70</v>
      </c>
      <c r="C48" t="s">
        <v>17</v>
      </c>
      <c r="D48">
        <v>105</v>
      </c>
      <c r="E48" s="13" t="s">
        <v>11</v>
      </c>
      <c r="F48" s="14">
        <v>45309</v>
      </c>
      <c r="G48">
        <v>56</v>
      </c>
      <c r="H48">
        <v>3.6</v>
      </c>
      <c r="I48">
        <f>IF(MONTH(calls[[#This Row],[Date of Call]])&lt;=6, YEAR(calls[[#This Row],[Date of Call]]), YEAR(calls[[#This Row],[Date of Call]])+1)</f>
        <v>2024</v>
      </c>
      <c r="J48" t="str">
        <f>TEXT(calls[[#This Row],[Date of Call]],"DDDD")</f>
        <v>Thursday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c r="B49" t="s">
        <v>71</v>
      </c>
      <c r="C49" t="s">
        <v>8</v>
      </c>
      <c r="D49">
        <v>13</v>
      </c>
      <c r="E49" s="13" t="s">
        <v>6</v>
      </c>
      <c r="F49" s="14">
        <v>45310</v>
      </c>
      <c r="G49">
        <v>32</v>
      </c>
      <c r="H49">
        <v>4.4000000000000004</v>
      </c>
      <c r="I49">
        <f>IF(MONTH(calls[[#This Row],[Date of Call]])&lt;=6, YEAR(calls[[#This Row],[Date of Call]]), YEAR(calls[[#This Row],[Date of Call]])+1)</f>
        <v>2024</v>
      </c>
      <c r="J49" t="str">
        <f>TEXT(calls[[#This Row],[Date of Call]],"DDDD")</f>
        <v>Friday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c r="B50" t="s">
        <v>72</v>
      </c>
      <c r="C50" t="s">
        <v>21</v>
      </c>
      <c r="D50">
        <v>131</v>
      </c>
      <c r="E50" s="13" t="s">
        <v>11</v>
      </c>
      <c r="F50" s="14">
        <v>45310</v>
      </c>
      <c r="G50">
        <v>78</v>
      </c>
      <c r="H50">
        <v>4.4000000000000004</v>
      </c>
      <c r="I50">
        <f>IF(MONTH(calls[[#This Row],[Date of Call]])&lt;=6, YEAR(calls[[#This Row],[Date of Call]]), YEAR(calls[[#This Row],[Date of Call]])+1)</f>
        <v>2024</v>
      </c>
      <c r="J50" t="str">
        <f>TEXT(calls[[#This Row],[Date of Call]],"DDDD")</f>
        <v>Friday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c r="B51" t="s">
        <v>73</v>
      </c>
      <c r="C51" t="s">
        <v>12</v>
      </c>
      <c r="D51">
        <v>104</v>
      </c>
      <c r="E51" s="13" t="s">
        <v>10</v>
      </c>
      <c r="F51" s="14">
        <v>45310</v>
      </c>
      <c r="G51">
        <v>86</v>
      </c>
      <c r="H51">
        <v>4</v>
      </c>
      <c r="I51">
        <f>IF(MONTH(calls[[#This Row],[Date of Call]])&lt;=6, YEAR(calls[[#This Row],[Date of Call]]), YEAR(calls[[#This Row],[Date of Call]])+1)</f>
        <v>2024</v>
      </c>
      <c r="J51" t="str">
        <f>TEXT(calls[[#This Row],[Date of Call]],"DDDD")</f>
        <v>Friday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c r="B52" t="s">
        <v>74</v>
      </c>
      <c r="C52" t="s">
        <v>20</v>
      </c>
      <c r="D52">
        <v>90</v>
      </c>
      <c r="E52" s="13" t="s">
        <v>9</v>
      </c>
      <c r="F52" s="14">
        <v>45311</v>
      </c>
      <c r="G52">
        <v>64</v>
      </c>
      <c r="H52">
        <v>3.8</v>
      </c>
      <c r="I52">
        <f>IF(MONTH(calls[[#This Row],[Date of Call]])&lt;=6, YEAR(calls[[#This Row],[Date of Call]]), YEAR(calls[[#This Row],[Date of Call]])+1)</f>
        <v>2024</v>
      </c>
      <c r="J52" t="str">
        <f>TEXT(calls[[#This Row],[Date of Call]],"DDDD")</f>
        <v>Saturday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c r="B53" t="s">
        <v>75</v>
      </c>
      <c r="C53" t="s">
        <v>16</v>
      </c>
      <c r="D53">
        <v>37</v>
      </c>
      <c r="E53" s="13" t="s">
        <v>9</v>
      </c>
      <c r="F53" s="14">
        <v>45311</v>
      </c>
      <c r="G53">
        <v>96</v>
      </c>
      <c r="H53">
        <v>3.6</v>
      </c>
      <c r="I53">
        <f>IF(MONTH(calls[[#This Row],[Date of Call]])&lt;=6, YEAR(calls[[#This Row],[Date of Call]]), YEAR(calls[[#This Row],[Date of Call]])+1)</f>
        <v>2024</v>
      </c>
      <c r="J53" t="str">
        <f>TEXT(calls[[#This Row],[Date of Call]],"DDDD")</f>
        <v>Saturday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c r="B54" t="s">
        <v>76</v>
      </c>
      <c r="C54" t="s">
        <v>24</v>
      </c>
      <c r="D54">
        <v>149</v>
      </c>
      <c r="E54" s="13" t="s">
        <v>11</v>
      </c>
      <c r="F54" s="14">
        <v>45311</v>
      </c>
      <c r="G54">
        <v>72</v>
      </c>
      <c r="H54">
        <v>4.3</v>
      </c>
      <c r="I54">
        <f>IF(MONTH(calls[[#This Row],[Date of Call]])&lt;=6, YEAR(calls[[#This Row],[Date of Call]]), YEAR(calls[[#This Row],[Date of Call]])+1)</f>
        <v>2024</v>
      </c>
      <c r="J54" t="str">
        <f>TEXT(calls[[#This Row],[Date of Call]],"DDDD")</f>
        <v>Saturday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c r="B55" t="s">
        <v>77</v>
      </c>
      <c r="C55" t="s">
        <v>14</v>
      </c>
      <c r="D55">
        <v>100</v>
      </c>
      <c r="E55" s="13" t="s">
        <v>13</v>
      </c>
      <c r="F55" s="14">
        <v>45312</v>
      </c>
      <c r="G55">
        <v>135</v>
      </c>
      <c r="H55">
        <v>3.8</v>
      </c>
      <c r="I55">
        <f>IF(MONTH(calls[[#This Row],[Date of Call]])&lt;=6, YEAR(calls[[#This Row],[Date of Call]]), YEAR(calls[[#This Row],[Date of Call]])+1)</f>
        <v>2024</v>
      </c>
      <c r="J55" t="str">
        <f>TEXT(calls[[#This Row],[Date of Call]],"DDDD")</f>
        <v>Sunday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c r="B56" t="s">
        <v>78</v>
      </c>
      <c r="C56" t="s">
        <v>14</v>
      </c>
      <c r="D56">
        <v>79</v>
      </c>
      <c r="E56" s="13" t="s">
        <v>6</v>
      </c>
      <c r="F56" s="14">
        <v>45312</v>
      </c>
      <c r="G56">
        <v>140</v>
      </c>
      <c r="H56">
        <v>4.5</v>
      </c>
      <c r="I56">
        <f>IF(MONTH(calls[[#This Row],[Date of Call]])&lt;=6, YEAR(calls[[#This Row],[Date of Call]]), YEAR(calls[[#This Row],[Date of Call]])+1)</f>
        <v>2024</v>
      </c>
      <c r="J56" t="str">
        <f>TEXT(calls[[#This Row],[Date of Call]],"DDDD")</f>
        <v>Sunday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c r="B57" t="s">
        <v>79</v>
      </c>
      <c r="C57" t="s">
        <v>5</v>
      </c>
      <c r="D57">
        <v>157</v>
      </c>
      <c r="E57" s="13" t="s">
        <v>11</v>
      </c>
      <c r="F57" s="14">
        <v>45312</v>
      </c>
      <c r="G57">
        <v>69</v>
      </c>
      <c r="H57">
        <v>4.5</v>
      </c>
      <c r="I57">
        <f>IF(MONTH(calls[[#This Row],[Date of Call]])&lt;=6, YEAR(calls[[#This Row],[Date of Call]]), YEAR(calls[[#This Row],[Date of Call]])+1)</f>
        <v>2024</v>
      </c>
      <c r="J57" t="str">
        <f>TEXT(calls[[#This Row],[Date of Call]],"DDDD")</f>
        <v>Sunday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c r="B58" t="s">
        <v>80</v>
      </c>
      <c r="C58" t="s">
        <v>14</v>
      </c>
      <c r="D58">
        <v>59</v>
      </c>
      <c r="E58" s="13" t="s">
        <v>10</v>
      </c>
      <c r="F58" s="14">
        <v>45313</v>
      </c>
      <c r="G58">
        <v>136</v>
      </c>
      <c r="H58">
        <v>4.5999999999999996</v>
      </c>
      <c r="I58">
        <f>IF(MONTH(calls[[#This Row],[Date of Call]])&lt;=6, YEAR(calls[[#This Row],[Date of Call]]), YEAR(calls[[#This Row],[Date of Call]])+1)</f>
        <v>2024</v>
      </c>
      <c r="J58" t="str">
        <f>TEXT(calls[[#This Row],[Date of Call]],"DDDD")</f>
        <v>Monday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c r="B59" t="s">
        <v>81</v>
      </c>
      <c r="C59" t="s">
        <v>16</v>
      </c>
      <c r="D59">
        <v>83</v>
      </c>
      <c r="E59" s="13" t="s">
        <v>11</v>
      </c>
      <c r="F59" s="14">
        <v>45313</v>
      </c>
      <c r="G59">
        <v>28</v>
      </c>
      <c r="H59">
        <v>4.5</v>
      </c>
      <c r="I59">
        <f>IF(MONTH(calls[[#This Row],[Date of Call]])&lt;=6, YEAR(calls[[#This Row],[Date of Call]]), YEAR(calls[[#This Row],[Date of Call]])+1)</f>
        <v>2024</v>
      </c>
      <c r="J59" t="str">
        <f>TEXT(calls[[#This Row],[Date of Call]],"DDDD")</f>
        <v>Monday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c r="B60" t="s">
        <v>82</v>
      </c>
      <c r="C60" t="s">
        <v>5</v>
      </c>
      <c r="D60">
        <v>58</v>
      </c>
      <c r="E60" s="13" t="s">
        <v>9</v>
      </c>
      <c r="F60" s="14">
        <v>45314</v>
      </c>
      <c r="G60">
        <v>135</v>
      </c>
      <c r="H60">
        <v>3.3</v>
      </c>
      <c r="I60">
        <f>IF(MONTH(calls[[#This Row],[Date of Call]])&lt;=6, YEAR(calls[[#This Row],[Date of Call]]), YEAR(calls[[#This Row],[Date of Call]])+1)</f>
        <v>2024</v>
      </c>
      <c r="J60" t="str">
        <f>TEXT(calls[[#This Row],[Date of Call]],"DDDD")</f>
        <v>Tuesday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c r="B61" t="s">
        <v>83</v>
      </c>
      <c r="C61" t="s">
        <v>19</v>
      </c>
      <c r="D61">
        <v>118</v>
      </c>
      <c r="E61" s="13" t="s">
        <v>9</v>
      </c>
      <c r="F61" s="14">
        <v>45314</v>
      </c>
      <c r="G61">
        <v>126</v>
      </c>
      <c r="H61">
        <v>2.2999999999999998</v>
      </c>
      <c r="I61">
        <f>IF(MONTH(calls[[#This Row],[Date of Call]])&lt;=6, YEAR(calls[[#This Row],[Date of Call]]), YEAR(calls[[#This Row],[Date of Call]])+1)</f>
        <v>2024</v>
      </c>
      <c r="J61" t="str">
        <f>TEXT(calls[[#This Row],[Date of Call]],"DDDD")</f>
        <v>Tuesday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c r="B62" t="s">
        <v>84</v>
      </c>
      <c r="C62" t="s">
        <v>8</v>
      </c>
      <c r="D62">
        <v>63</v>
      </c>
      <c r="E62" s="13" t="s">
        <v>10</v>
      </c>
      <c r="F62" s="14">
        <v>45314</v>
      </c>
      <c r="G62">
        <v>160</v>
      </c>
      <c r="H62">
        <v>4.3</v>
      </c>
      <c r="I62">
        <f>IF(MONTH(calls[[#This Row],[Date of Call]])&lt;=6, YEAR(calls[[#This Row],[Date of Call]]), YEAR(calls[[#This Row],[Date of Call]])+1)</f>
        <v>2024</v>
      </c>
      <c r="J62" t="str">
        <f>TEXT(calls[[#This Row],[Date of Call]],"DDDD")</f>
        <v>Tuesday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c r="B63" t="s">
        <v>85</v>
      </c>
      <c r="C63" t="s">
        <v>5</v>
      </c>
      <c r="D63">
        <v>95</v>
      </c>
      <c r="E63" s="13" t="s">
        <v>9</v>
      </c>
      <c r="F63" s="14">
        <v>45315</v>
      </c>
      <c r="G63">
        <v>48</v>
      </c>
      <c r="H63">
        <v>4.5999999999999996</v>
      </c>
      <c r="I63">
        <f>IF(MONTH(calls[[#This Row],[Date of Call]])&lt;=6, YEAR(calls[[#This Row],[Date of Call]]), YEAR(calls[[#This Row],[Date of Call]])+1)</f>
        <v>2024</v>
      </c>
      <c r="J63" t="str">
        <f>TEXT(calls[[#This Row],[Date of Call]],"DDDD")</f>
        <v>Wednesday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c r="B64" t="s">
        <v>86</v>
      </c>
      <c r="C64" t="s">
        <v>14</v>
      </c>
      <c r="D64">
        <v>74</v>
      </c>
      <c r="E64" s="13" t="s">
        <v>11</v>
      </c>
      <c r="F64" s="14">
        <v>45315</v>
      </c>
      <c r="G64">
        <v>66</v>
      </c>
      <c r="H64">
        <v>4</v>
      </c>
      <c r="I64">
        <f>IF(MONTH(calls[[#This Row],[Date of Call]])&lt;=6, YEAR(calls[[#This Row],[Date of Call]]), YEAR(calls[[#This Row],[Date of Call]])+1)</f>
        <v>2024</v>
      </c>
      <c r="J64" t="str">
        <f>TEXT(calls[[#This Row],[Date of Call]],"DDDD")</f>
        <v>Wednesday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c r="B65" t="s">
        <v>87</v>
      </c>
      <c r="C65" t="s">
        <v>18</v>
      </c>
      <c r="D65">
        <v>130</v>
      </c>
      <c r="E65" s="13" t="s">
        <v>13</v>
      </c>
      <c r="F65" s="14">
        <v>45315</v>
      </c>
      <c r="G65">
        <v>126</v>
      </c>
      <c r="H65">
        <v>2.5</v>
      </c>
      <c r="I65">
        <f>IF(MONTH(calls[[#This Row],[Date of Call]])&lt;=6, YEAR(calls[[#This Row],[Date of Call]]), YEAR(calls[[#This Row],[Date of Call]])+1)</f>
        <v>2024</v>
      </c>
      <c r="J65" t="str">
        <f>TEXT(calls[[#This Row],[Date of Call]],"DDDD")</f>
        <v>Wednesday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c r="B66" t="s">
        <v>88</v>
      </c>
      <c r="C66" t="s">
        <v>19</v>
      </c>
      <c r="D66">
        <v>110</v>
      </c>
      <c r="E66" s="13" t="s">
        <v>6</v>
      </c>
      <c r="F66" s="14">
        <v>45315</v>
      </c>
      <c r="G66">
        <v>96</v>
      </c>
      <c r="H66">
        <v>5</v>
      </c>
      <c r="I66">
        <f>IF(MONTH(calls[[#This Row],[Date of Call]])&lt;=6, YEAR(calls[[#This Row],[Date of Call]]), YEAR(calls[[#This Row],[Date of Call]])+1)</f>
        <v>2024</v>
      </c>
      <c r="J66" t="str">
        <f>TEXT(calls[[#This Row],[Date of Call]],"DDDD")</f>
        <v>Wednesday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c r="B67" t="s">
        <v>89</v>
      </c>
      <c r="C67" t="s">
        <v>14</v>
      </c>
      <c r="D67">
        <v>71</v>
      </c>
      <c r="E67" s="13" t="s">
        <v>10</v>
      </c>
      <c r="F67" s="14">
        <v>45316</v>
      </c>
      <c r="G67">
        <v>90</v>
      </c>
      <c r="H67">
        <v>3.8</v>
      </c>
      <c r="I67">
        <f>IF(MONTH(calls[[#This Row],[Date of Call]])&lt;=6, YEAR(calls[[#This Row],[Date of Call]]), YEAR(calls[[#This Row],[Date of Call]])+1)</f>
        <v>2024</v>
      </c>
      <c r="J67" t="str">
        <f>TEXT(calls[[#This Row],[Date of Call]],"DDDD")</f>
        <v>Thursday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c r="B68" t="s">
        <v>90</v>
      </c>
      <c r="C68" t="s">
        <v>17</v>
      </c>
      <c r="D68">
        <v>147</v>
      </c>
      <c r="E68" s="13" t="s">
        <v>13</v>
      </c>
      <c r="F68" s="14">
        <v>45316</v>
      </c>
      <c r="G68">
        <v>105</v>
      </c>
      <c r="H68">
        <v>4.4000000000000004</v>
      </c>
      <c r="I68">
        <f>IF(MONTH(calls[[#This Row],[Date of Call]])&lt;=6, YEAR(calls[[#This Row],[Date of Call]]), YEAR(calls[[#This Row],[Date of Call]])+1)</f>
        <v>2024</v>
      </c>
      <c r="J68" t="str">
        <f>TEXT(calls[[#This Row],[Date of Call]],"DDDD")</f>
        <v>Thursday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c r="B69" t="s">
        <v>91</v>
      </c>
      <c r="C69" t="s">
        <v>12</v>
      </c>
      <c r="D69">
        <v>69</v>
      </c>
      <c r="E69" s="13" t="s">
        <v>9</v>
      </c>
      <c r="F69" s="14">
        <v>45317</v>
      </c>
      <c r="G69">
        <v>40</v>
      </c>
      <c r="H69">
        <v>3.8</v>
      </c>
      <c r="I69">
        <f>IF(MONTH(calls[[#This Row],[Date of Call]])&lt;=6, YEAR(calls[[#This Row],[Date of Call]]), YEAR(calls[[#This Row],[Date of Call]])+1)</f>
        <v>2024</v>
      </c>
      <c r="J69" t="str">
        <f>TEXT(calls[[#This Row],[Date of Call]],"DDDD")</f>
        <v>Friday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c r="B70" t="s">
        <v>92</v>
      </c>
      <c r="C70" t="s">
        <v>19</v>
      </c>
      <c r="D70">
        <v>50</v>
      </c>
      <c r="E70" s="13" t="s">
        <v>10</v>
      </c>
      <c r="F70" s="14">
        <v>45317</v>
      </c>
      <c r="G70">
        <v>60</v>
      </c>
      <c r="H70">
        <v>2</v>
      </c>
      <c r="I70">
        <f>IF(MONTH(calls[[#This Row],[Date of Call]])&lt;=6, YEAR(calls[[#This Row],[Date of Call]]), YEAR(calls[[#This Row],[Date of Call]])+1)</f>
        <v>2024</v>
      </c>
      <c r="J70" t="str">
        <f>TEXT(calls[[#This Row],[Date of Call]],"DDDD")</f>
        <v>Friday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c r="B71" t="s">
        <v>93</v>
      </c>
      <c r="C71" t="s">
        <v>18</v>
      </c>
      <c r="D71">
        <v>124</v>
      </c>
      <c r="E71" s="13" t="s">
        <v>13</v>
      </c>
      <c r="F71" s="14">
        <v>45318</v>
      </c>
      <c r="G71">
        <v>215</v>
      </c>
      <c r="H71">
        <v>4.0999999999999996</v>
      </c>
      <c r="I71">
        <f>IF(MONTH(calls[[#This Row],[Date of Call]])&lt;=6, YEAR(calls[[#This Row],[Date of Call]]), YEAR(calls[[#This Row],[Date of Call]])+1)</f>
        <v>2024</v>
      </c>
      <c r="J71" t="str">
        <f>TEXT(calls[[#This Row],[Date of Call]],"DDDD")</f>
        <v>Saturday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c r="B72" t="s">
        <v>94</v>
      </c>
      <c r="C72" t="s">
        <v>23</v>
      </c>
      <c r="D72">
        <v>81</v>
      </c>
      <c r="E72" s="13" t="s">
        <v>11</v>
      </c>
      <c r="F72" s="14">
        <v>45318</v>
      </c>
      <c r="G72">
        <v>156</v>
      </c>
      <c r="H72">
        <v>2.6</v>
      </c>
      <c r="I72">
        <f>IF(MONTH(calls[[#This Row],[Date of Call]])&lt;=6, YEAR(calls[[#This Row],[Date of Call]]), YEAR(calls[[#This Row],[Date of Call]])+1)</f>
        <v>2024</v>
      </c>
      <c r="J72" t="str">
        <f>TEXT(calls[[#This Row],[Date of Call]],"DDDD")</f>
        <v>Saturday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c r="B73" t="s">
        <v>95</v>
      </c>
      <c r="C73" t="s">
        <v>7</v>
      </c>
      <c r="D73">
        <v>141</v>
      </c>
      <c r="E73" s="13" t="s">
        <v>6</v>
      </c>
      <c r="F73" s="14">
        <v>45318</v>
      </c>
      <c r="G73">
        <v>54</v>
      </c>
      <c r="H73">
        <v>0</v>
      </c>
      <c r="I73">
        <f>IF(MONTH(calls[[#This Row],[Date of Call]])&lt;=6, YEAR(calls[[#This Row],[Date of Call]]), YEAR(calls[[#This Row],[Date of Call]])+1)</f>
        <v>2024</v>
      </c>
      <c r="J73" t="str">
        <f>TEXT(calls[[#This Row],[Date of Call]],"DDDD")</f>
        <v>Saturday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c r="B74" t="s">
        <v>96</v>
      </c>
      <c r="C74" t="s">
        <v>7</v>
      </c>
      <c r="D74">
        <v>168</v>
      </c>
      <c r="E74" s="13" t="s">
        <v>6</v>
      </c>
      <c r="F74" s="14">
        <v>45319</v>
      </c>
      <c r="G74">
        <v>160</v>
      </c>
      <c r="H74">
        <v>3.9</v>
      </c>
      <c r="I74">
        <f>IF(MONTH(calls[[#This Row],[Date of Call]])&lt;=6, YEAR(calls[[#This Row],[Date of Call]]), YEAR(calls[[#This Row],[Date of Call]])+1)</f>
        <v>2024</v>
      </c>
      <c r="J74" t="str">
        <f>TEXT(calls[[#This Row],[Date of Call]],"DDDD")</f>
        <v>Sunday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c r="B75" t="s">
        <v>97</v>
      </c>
      <c r="C75" t="s">
        <v>17</v>
      </c>
      <c r="D75">
        <v>101</v>
      </c>
      <c r="E75" s="13" t="s">
        <v>11</v>
      </c>
      <c r="F75" s="14">
        <v>45319</v>
      </c>
      <c r="G75">
        <v>80</v>
      </c>
      <c r="H75">
        <v>4.8</v>
      </c>
      <c r="I75">
        <f>IF(MONTH(calls[[#This Row],[Date of Call]])&lt;=6, YEAR(calls[[#This Row],[Date of Call]]), YEAR(calls[[#This Row],[Date of Call]])+1)</f>
        <v>2024</v>
      </c>
      <c r="J75" t="str">
        <f>TEXT(calls[[#This Row],[Date of Call]],"DDDD")</f>
        <v>Sunday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c r="B76" t="s">
        <v>98</v>
      </c>
      <c r="C76" t="s">
        <v>14</v>
      </c>
      <c r="D76">
        <v>67</v>
      </c>
      <c r="E76" s="13" t="s">
        <v>11</v>
      </c>
      <c r="F76" s="14">
        <v>45319</v>
      </c>
      <c r="G76">
        <v>168</v>
      </c>
      <c r="H76">
        <v>2.6</v>
      </c>
      <c r="I76">
        <f>IF(MONTH(calls[[#This Row],[Date of Call]])&lt;=6, YEAR(calls[[#This Row],[Date of Call]]), YEAR(calls[[#This Row],[Date of Call]])+1)</f>
        <v>2024</v>
      </c>
      <c r="J76" t="str">
        <f>TEXT(calls[[#This Row],[Date of Call]],"DDDD")</f>
        <v>Sunday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c r="B77" t="s">
        <v>99</v>
      </c>
      <c r="C77" t="s">
        <v>5</v>
      </c>
      <c r="D77">
        <v>114</v>
      </c>
      <c r="E77" s="13" t="s">
        <v>6</v>
      </c>
      <c r="F77" s="14">
        <v>45321</v>
      </c>
      <c r="G77">
        <v>42</v>
      </c>
      <c r="H77">
        <v>2.6</v>
      </c>
      <c r="I77">
        <f>IF(MONTH(calls[[#This Row],[Date of Call]])&lt;=6, YEAR(calls[[#This Row],[Date of Call]]), YEAR(calls[[#This Row],[Date of Call]])+1)</f>
        <v>2024</v>
      </c>
      <c r="J77" t="str">
        <f>TEXT(calls[[#This Row],[Date of Call]],"DDDD")</f>
        <v>Tuesday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c r="B78" t="s">
        <v>100</v>
      </c>
      <c r="C78" t="s">
        <v>23</v>
      </c>
      <c r="D78">
        <v>42</v>
      </c>
      <c r="E78" s="13" t="s">
        <v>11</v>
      </c>
      <c r="F78" s="14">
        <v>45321</v>
      </c>
      <c r="G78">
        <v>205</v>
      </c>
      <c r="H78">
        <v>3.6</v>
      </c>
      <c r="I78">
        <f>IF(MONTH(calls[[#This Row],[Date of Call]])&lt;=6, YEAR(calls[[#This Row],[Date of Call]]), YEAR(calls[[#This Row],[Date of Call]])+1)</f>
        <v>2024</v>
      </c>
      <c r="J78" t="str">
        <f>TEXT(calls[[#This Row],[Date of Call]],"DDDD")</f>
        <v>Tuesday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c r="B79" t="s">
        <v>101</v>
      </c>
      <c r="C79" t="s">
        <v>8</v>
      </c>
      <c r="D79">
        <v>69</v>
      </c>
      <c r="E79" s="13" t="s">
        <v>6</v>
      </c>
      <c r="F79" s="14">
        <v>45321</v>
      </c>
      <c r="G79">
        <v>108</v>
      </c>
      <c r="H79">
        <v>3.3</v>
      </c>
      <c r="I79">
        <f>IF(MONTH(calls[[#This Row],[Date of Call]])&lt;=6, YEAR(calls[[#This Row],[Date of Call]]), YEAR(calls[[#This Row],[Date of Call]])+1)</f>
        <v>2024</v>
      </c>
      <c r="J79" t="str">
        <f>TEXT(calls[[#This Row],[Date of Call]],"DDDD")</f>
        <v>Tuesday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c r="B80" t="s">
        <v>102</v>
      </c>
      <c r="C80" t="s">
        <v>18</v>
      </c>
      <c r="D80">
        <v>145</v>
      </c>
      <c r="E80" s="13" t="s">
        <v>9</v>
      </c>
      <c r="F80" s="14">
        <v>45321</v>
      </c>
      <c r="G80">
        <v>78</v>
      </c>
      <c r="H80">
        <v>1.9</v>
      </c>
      <c r="I80">
        <f>IF(MONTH(calls[[#This Row],[Date of Call]])&lt;=6, YEAR(calls[[#This Row],[Date of Call]]), YEAR(calls[[#This Row],[Date of Call]])+1)</f>
        <v>2024</v>
      </c>
      <c r="J80" t="str">
        <f>TEXT(calls[[#This Row],[Date of Call]],"DDDD")</f>
        <v>Tuesday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c r="B81" t="s">
        <v>103</v>
      </c>
      <c r="C81" t="s">
        <v>12</v>
      </c>
      <c r="D81">
        <v>43</v>
      </c>
      <c r="E81" s="13" t="s">
        <v>6</v>
      </c>
      <c r="F81" s="14">
        <v>45321</v>
      </c>
      <c r="G81">
        <v>23</v>
      </c>
      <c r="H81">
        <v>4.9000000000000004</v>
      </c>
      <c r="I81">
        <f>IF(MONTH(calls[[#This Row],[Date of Call]])&lt;=6, YEAR(calls[[#This Row],[Date of Call]]), YEAR(calls[[#This Row],[Date of Call]])+1)</f>
        <v>2024</v>
      </c>
      <c r="J81" t="str">
        <f>TEXT(calls[[#This Row],[Date of Call]],"DDDD")</f>
        <v>Tuesday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c r="B82" t="s">
        <v>104</v>
      </c>
      <c r="C82" t="s">
        <v>8</v>
      </c>
      <c r="D82">
        <v>62</v>
      </c>
      <c r="E82" s="13" t="s">
        <v>10</v>
      </c>
      <c r="F82" s="14">
        <v>45322</v>
      </c>
      <c r="G82">
        <v>99</v>
      </c>
      <c r="H82">
        <v>3.6</v>
      </c>
      <c r="I82">
        <f>IF(MONTH(calls[[#This Row],[Date of Call]])&lt;=6, YEAR(calls[[#This Row],[Date of Call]]), YEAR(calls[[#This Row],[Date of Call]])+1)</f>
        <v>2024</v>
      </c>
      <c r="J82" t="str">
        <f>TEXT(calls[[#This Row],[Date of Call]],"DDDD")</f>
        <v>Wednesday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c r="B83" t="s">
        <v>105</v>
      </c>
      <c r="C83" t="s">
        <v>22</v>
      </c>
      <c r="D83">
        <v>79</v>
      </c>
      <c r="E83" s="13" t="s">
        <v>6</v>
      </c>
      <c r="F83" s="14">
        <v>45323</v>
      </c>
      <c r="G83">
        <v>148</v>
      </c>
      <c r="H83">
        <v>4.5</v>
      </c>
      <c r="I83">
        <f>IF(MONTH(calls[[#This Row],[Date of Call]])&lt;=6, YEAR(calls[[#This Row],[Date of Call]]), YEAR(calls[[#This Row],[Date of Call]])+1)</f>
        <v>2024</v>
      </c>
      <c r="J83" t="str">
        <f>TEXT(calls[[#This Row],[Date of Call]],"DDDD")</f>
        <v>Thursday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c r="B84" t="s">
        <v>106</v>
      </c>
      <c r="C84" t="s">
        <v>18</v>
      </c>
      <c r="D84">
        <v>45</v>
      </c>
      <c r="E84" s="13" t="s">
        <v>13</v>
      </c>
      <c r="F84" s="14">
        <v>45323</v>
      </c>
      <c r="G84">
        <v>34</v>
      </c>
      <c r="H84">
        <v>3.7</v>
      </c>
      <c r="I84">
        <f>IF(MONTH(calls[[#This Row],[Date of Call]])&lt;=6, YEAR(calls[[#This Row],[Date of Call]]), YEAR(calls[[#This Row],[Date of Call]])+1)</f>
        <v>2024</v>
      </c>
      <c r="J84" t="str">
        <f>TEXT(calls[[#This Row],[Date of Call]],"DDDD")</f>
        <v>Thursday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c r="B85" t="s">
        <v>107</v>
      </c>
      <c r="C85" t="s">
        <v>8</v>
      </c>
      <c r="D85">
        <v>137</v>
      </c>
      <c r="E85" s="13" t="s">
        <v>6</v>
      </c>
      <c r="F85" s="14">
        <v>45323</v>
      </c>
      <c r="G85">
        <v>86</v>
      </c>
      <c r="H85">
        <v>4.8</v>
      </c>
      <c r="I85">
        <f>IF(MONTH(calls[[#This Row],[Date of Call]])&lt;=6, YEAR(calls[[#This Row],[Date of Call]]), YEAR(calls[[#This Row],[Date of Call]])+1)</f>
        <v>2024</v>
      </c>
      <c r="J85" t="str">
        <f>TEXT(calls[[#This Row],[Date of Call]],"DDDD")</f>
        <v>Thursday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c r="B86" t="s">
        <v>108</v>
      </c>
      <c r="C86" t="s">
        <v>5</v>
      </c>
      <c r="D86">
        <v>109</v>
      </c>
      <c r="E86" s="13" t="s">
        <v>10</v>
      </c>
      <c r="F86" s="14">
        <v>45323</v>
      </c>
      <c r="G86">
        <v>105</v>
      </c>
      <c r="H86">
        <v>3.3</v>
      </c>
      <c r="I86">
        <f>IF(MONTH(calls[[#This Row],[Date of Call]])&lt;=6, YEAR(calls[[#This Row],[Date of Call]]), YEAR(calls[[#This Row],[Date of Call]])+1)</f>
        <v>2024</v>
      </c>
      <c r="J86" t="str">
        <f>TEXT(calls[[#This Row],[Date of Call]],"DDDD")</f>
        <v>Thursday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c r="B87" t="s">
        <v>109</v>
      </c>
      <c r="C87" t="s">
        <v>12</v>
      </c>
      <c r="D87">
        <v>78</v>
      </c>
      <c r="E87" s="13" t="s">
        <v>10</v>
      </c>
      <c r="F87" s="14">
        <v>45323</v>
      </c>
      <c r="G87">
        <v>62</v>
      </c>
      <c r="H87">
        <v>3.1</v>
      </c>
      <c r="I87">
        <f>IF(MONTH(calls[[#This Row],[Date of Call]])&lt;=6, YEAR(calls[[#This Row],[Date of Call]]), YEAR(calls[[#This Row],[Date of Call]])+1)</f>
        <v>2024</v>
      </c>
      <c r="J87" t="str">
        <f>TEXT(calls[[#This Row],[Date of Call]],"DDDD")</f>
        <v>Thursday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c r="B88" t="s">
        <v>110</v>
      </c>
      <c r="C88" t="s">
        <v>8</v>
      </c>
      <c r="D88">
        <v>137</v>
      </c>
      <c r="E88" s="13" t="s">
        <v>13</v>
      </c>
      <c r="F88" s="14">
        <v>45323</v>
      </c>
      <c r="G88">
        <v>90</v>
      </c>
      <c r="H88">
        <v>4.0999999999999996</v>
      </c>
      <c r="I88">
        <f>IF(MONTH(calls[[#This Row],[Date of Call]])&lt;=6, YEAR(calls[[#This Row],[Date of Call]]), YEAR(calls[[#This Row],[Date of Call]])+1)</f>
        <v>2024</v>
      </c>
      <c r="J88" t="str">
        <f>TEXT(calls[[#This Row],[Date of Call]],"DDDD")</f>
        <v>Thursday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c r="B89" t="s">
        <v>111</v>
      </c>
      <c r="C89" t="s">
        <v>21</v>
      </c>
      <c r="D89">
        <v>99</v>
      </c>
      <c r="E89" s="13" t="s">
        <v>10</v>
      </c>
      <c r="F89" s="14">
        <v>45324</v>
      </c>
      <c r="G89">
        <v>112</v>
      </c>
      <c r="H89">
        <v>4.9000000000000004</v>
      </c>
      <c r="I89">
        <f>IF(MONTH(calls[[#This Row],[Date of Call]])&lt;=6, YEAR(calls[[#This Row],[Date of Call]]), YEAR(calls[[#This Row],[Date of Call]])+1)</f>
        <v>2024</v>
      </c>
      <c r="J89" t="str">
        <f>TEXT(calls[[#This Row],[Date of Call]],"DDDD")</f>
        <v>Friday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c r="B90" t="s">
        <v>112</v>
      </c>
      <c r="C90" t="s">
        <v>19</v>
      </c>
      <c r="D90">
        <v>100</v>
      </c>
      <c r="E90" s="13" t="s">
        <v>10</v>
      </c>
      <c r="F90" s="14">
        <v>45324</v>
      </c>
      <c r="G90">
        <v>135</v>
      </c>
      <c r="H90">
        <v>4</v>
      </c>
      <c r="I90">
        <f>IF(MONTH(calls[[#This Row],[Date of Call]])&lt;=6, YEAR(calls[[#This Row],[Date of Call]]), YEAR(calls[[#This Row],[Date of Call]])+1)</f>
        <v>2024</v>
      </c>
      <c r="J90" t="str">
        <f>TEXT(calls[[#This Row],[Date of Call]],"DDDD")</f>
        <v>Friday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c r="B91" t="s">
        <v>113</v>
      </c>
      <c r="C91" t="s">
        <v>12</v>
      </c>
      <c r="D91">
        <v>47</v>
      </c>
      <c r="E91" s="13" t="s">
        <v>9</v>
      </c>
      <c r="F91" s="14">
        <v>45324</v>
      </c>
      <c r="G91">
        <v>34</v>
      </c>
      <c r="H91">
        <v>2.1</v>
      </c>
      <c r="I91">
        <f>IF(MONTH(calls[[#This Row],[Date of Call]])&lt;=6, YEAR(calls[[#This Row],[Date of Call]]), YEAR(calls[[#This Row],[Date of Call]])+1)</f>
        <v>2024</v>
      </c>
      <c r="J91" t="str">
        <f>TEXT(calls[[#This Row],[Date of Call]],"DDDD")</f>
        <v>Friday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c r="B92" t="s">
        <v>114</v>
      </c>
      <c r="C92" t="s">
        <v>5</v>
      </c>
      <c r="D92">
        <v>87</v>
      </c>
      <c r="E92" s="13" t="s">
        <v>11</v>
      </c>
      <c r="F92" s="14">
        <v>45324</v>
      </c>
      <c r="G92">
        <v>155</v>
      </c>
      <c r="H92">
        <v>4.5</v>
      </c>
      <c r="I92">
        <f>IF(MONTH(calls[[#This Row],[Date of Call]])&lt;=6, YEAR(calls[[#This Row],[Date of Call]]), YEAR(calls[[#This Row],[Date of Call]])+1)</f>
        <v>2024</v>
      </c>
      <c r="J92" t="str">
        <f>TEXT(calls[[#This Row],[Date of Call]],"DDDD")</f>
        <v>Friday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c r="B93" t="s">
        <v>115</v>
      </c>
      <c r="C93" t="s">
        <v>21</v>
      </c>
      <c r="D93">
        <v>143</v>
      </c>
      <c r="E93" s="13" t="s">
        <v>11</v>
      </c>
      <c r="F93" s="14">
        <v>45326</v>
      </c>
      <c r="G93">
        <v>124</v>
      </c>
      <c r="H93">
        <v>4.9000000000000004</v>
      </c>
      <c r="I93">
        <f>IF(MONTH(calls[[#This Row],[Date of Call]])&lt;=6, YEAR(calls[[#This Row],[Date of Call]]), YEAR(calls[[#This Row],[Date of Call]])+1)</f>
        <v>2024</v>
      </c>
      <c r="J93" t="str">
        <f>TEXT(calls[[#This Row],[Date of Call]],"DDDD")</f>
        <v>Sunday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c r="B94" t="s">
        <v>116</v>
      </c>
      <c r="C94" t="s">
        <v>19</v>
      </c>
      <c r="D94">
        <v>84</v>
      </c>
      <c r="E94" s="13" t="s">
        <v>10</v>
      </c>
      <c r="F94" s="14">
        <v>45326</v>
      </c>
      <c r="G94">
        <v>195</v>
      </c>
      <c r="H94">
        <v>4.0999999999999996</v>
      </c>
      <c r="I94">
        <f>IF(MONTH(calls[[#This Row],[Date of Call]])&lt;=6, YEAR(calls[[#This Row],[Date of Call]]), YEAR(calls[[#This Row],[Date of Call]])+1)</f>
        <v>2024</v>
      </c>
      <c r="J94" t="str">
        <f>TEXT(calls[[#This Row],[Date of Call]],"DDDD")</f>
        <v>Sunday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c r="B95" t="s">
        <v>117</v>
      </c>
      <c r="C95" t="s">
        <v>17</v>
      </c>
      <c r="D95">
        <v>55</v>
      </c>
      <c r="E95" s="13" t="s">
        <v>11</v>
      </c>
      <c r="F95" s="14">
        <v>45327</v>
      </c>
      <c r="G95">
        <v>78</v>
      </c>
      <c r="H95">
        <v>4.5</v>
      </c>
      <c r="I95">
        <f>IF(MONTH(calls[[#This Row],[Date of Call]])&lt;=6, YEAR(calls[[#This Row],[Date of Call]]), YEAR(calls[[#This Row],[Date of Call]])+1)</f>
        <v>2024</v>
      </c>
      <c r="J95" t="str">
        <f>TEXT(calls[[#This Row],[Date of Call]],"DDDD")</f>
        <v>Monday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c r="B96" t="s">
        <v>118</v>
      </c>
      <c r="C96" t="s">
        <v>15</v>
      </c>
      <c r="D96">
        <v>135</v>
      </c>
      <c r="E96" s="13" t="s">
        <v>13</v>
      </c>
      <c r="F96" s="14">
        <v>45329</v>
      </c>
      <c r="G96">
        <v>35</v>
      </c>
      <c r="H96">
        <v>4.8</v>
      </c>
      <c r="I96">
        <f>IF(MONTH(calls[[#This Row],[Date of Call]])&lt;=6, YEAR(calls[[#This Row],[Date of Call]]), YEAR(calls[[#This Row],[Date of Call]])+1)</f>
        <v>2024</v>
      </c>
      <c r="J96" t="str">
        <f>TEXT(calls[[#This Row],[Date of Call]],"DDDD")</f>
        <v>Wednesday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c r="B97" t="s">
        <v>119</v>
      </c>
      <c r="C97" t="s">
        <v>16</v>
      </c>
      <c r="D97">
        <v>152</v>
      </c>
      <c r="E97" s="13" t="s">
        <v>9</v>
      </c>
      <c r="F97" s="14">
        <v>45329</v>
      </c>
      <c r="G97">
        <v>123</v>
      </c>
      <c r="H97">
        <v>4.5999999999999996</v>
      </c>
      <c r="I97">
        <f>IF(MONTH(calls[[#This Row],[Date of Call]])&lt;=6, YEAR(calls[[#This Row],[Date of Call]]), YEAR(calls[[#This Row],[Date of Call]])+1)</f>
        <v>2024</v>
      </c>
      <c r="J97" t="str">
        <f>TEXT(calls[[#This Row],[Date of Call]],"DDDD")</f>
        <v>Wednesday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c r="B98" t="s">
        <v>120</v>
      </c>
      <c r="C98" t="s">
        <v>23</v>
      </c>
      <c r="D98">
        <v>132</v>
      </c>
      <c r="E98" s="13" t="s">
        <v>9</v>
      </c>
      <c r="F98" s="14">
        <v>45329</v>
      </c>
      <c r="G98">
        <v>43</v>
      </c>
      <c r="H98">
        <v>4.5999999999999996</v>
      </c>
      <c r="I98">
        <f>IF(MONTH(calls[[#This Row],[Date of Call]])&lt;=6, YEAR(calls[[#This Row],[Date of Call]]), YEAR(calls[[#This Row],[Date of Call]])+1)</f>
        <v>2024</v>
      </c>
      <c r="J98" t="str">
        <f>TEXT(calls[[#This Row],[Date of Call]],"DDDD")</f>
        <v>Wednesday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c r="B99" t="s">
        <v>121</v>
      </c>
      <c r="C99" t="s">
        <v>7</v>
      </c>
      <c r="D99">
        <v>60</v>
      </c>
      <c r="E99" s="13" t="s">
        <v>10</v>
      </c>
      <c r="F99" s="14">
        <v>45330</v>
      </c>
      <c r="G99">
        <v>69</v>
      </c>
      <c r="H99">
        <v>4.3</v>
      </c>
      <c r="I99">
        <f>IF(MONTH(calls[[#This Row],[Date of Call]])&lt;=6, YEAR(calls[[#This Row],[Date of Call]]), YEAR(calls[[#This Row],[Date of Call]])+1)</f>
        <v>2024</v>
      </c>
      <c r="J99" t="str">
        <f>TEXT(calls[[#This Row],[Date of Call]],"DDDD")</f>
        <v>Thursday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c r="B100" t="s">
        <v>122</v>
      </c>
      <c r="C100" t="s">
        <v>16</v>
      </c>
      <c r="D100">
        <v>95</v>
      </c>
      <c r="E100" s="13" t="s">
        <v>9</v>
      </c>
      <c r="F100" s="14">
        <v>45330</v>
      </c>
      <c r="G100">
        <v>130</v>
      </c>
      <c r="H100">
        <v>5</v>
      </c>
      <c r="I100">
        <f>IF(MONTH(calls[[#This Row],[Date of Call]])&lt;=6, YEAR(calls[[#This Row],[Date of Call]]), YEAR(calls[[#This Row],[Date of Call]])+1)</f>
        <v>2024</v>
      </c>
      <c r="J100" t="str">
        <f>TEXT(calls[[#This Row],[Date of Call]],"DDDD")</f>
        <v>Thursday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c r="B101" t="s">
        <v>123</v>
      </c>
      <c r="C101" t="s">
        <v>20</v>
      </c>
      <c r="D101">
        <v>96</v>
      </c>
      <c r="E101" s="13" t="s">
        <v>6</v>
      </c>
      <c r="F101" s="14">
        <v>45330</v>
      </c>
      <c r="G101">
        <v>120</v>
      </c>
      <c r="H101">
        <v>4</v>
      </c>
      <c r="I101">
        <f>IF(MONTH(calls[[#This Row],[Date of Call]])&lt;=6, YEAR(calls[[#This Row],[Date of Call]]), YEAR(calls[[#This Row],[Date of Call]])+1)</f>
        <v>2024</v>
      </c>
      <c r="J101" t="str">
        <f>TEXT(calls[[#This Row],[Date of Call]],"DDDD")</f>
        <v>Thursday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c r="B102" t="s">
        <v>124</v>
      </c>
      <c r="C102" t="s">
        <v>17</v>
      </c>
      <c r="D102">
        <v>45</v>
      </c>
      <c r="E102" s="13" t="s">
        <v>10</v>
      </c>
      <c r="F102" s="14">
        <v>45331</v>
      </c>
      <c r="G102">
        <v>84</v>
      </c>
      <c r="H102">
        <v>4.5999999999999996</v>
      </c>
      <c r="I102">
        <f>IF(MONTH(calls[[#This Row],[Date of Call]])&lt;=6, YEAR(calls[[#This Row],[Date of Call]]), YEAR(calls[[#This Row],[Date of Call]])+1)</f>
        <v>2024</v>
      </c>
      <c r="J102" t="str">
        <f>TEXT(calls[[#This Row],[Date of Call]],"DDDD")</f>
        <v>Friday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c r="B103" t="s">
        <v>125</v>
      </c>
      <c r="C103" t="s">
        <v>20</v>
      </c>
      <c r="D103">
        <v>132</v>
      </c>
      <c r="E103" s="13" t="s">
        <v>6</v>
      </c>
      <c r="F103" s="14">
        <v>45332</v>
      </c>
      <c r="G103">
        <v>112</v>
      </c>
      <c r="H103">
        <v>4.5</v>
      </c>
      <c r="I103">
        <f>IF(MONTH(calls[[#This Row],[Date of Call]])&lt;=6, YEAR(calls[[#This Row],[Date of Call]]), YEAR(calls[[#This Row],[Date of Call]])+1)</f>
        <v>2024</v>
      </c>
      <c r="J103" t="str">
        <f>TEXT(calls[[#This Row],[Date of Call]],"DDDD")</f>
        <v>Saturday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c r="B104" t="s">
        <v>126</v>
      </c>
      <c r="C104" t="s">
        <v>14</v>
      </c>
      <c r="D104">
        <v>95</v>
      </c>
      <c r="E104" s="13" t="s">
        <v>10</v>
      </c>
      <c r="F104" s="14">
        <v>45332</v>
      </c>
      <c r="G104">
        <v>66</v>
      </c>
      <c r="H104">
        <v>4.5999999999999996</v>
      </c>
      <c r="I104">
        <f>IF(MONTH(calls[[#This Row],[Date of Call]])&lt;=6, YEAR(calls[[#This Row],[Date of Call]]), YEAR(calls[[#This Row],[Date of Call]])+1)</f>
        <v>2024</v>
      </c>
      <c r="J104" t="str">
        <f>TEXT(calls[[#This Row],[Date of Call]],"DDDD")</f>
        <v>Saturday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c r="B105" t="s">
        <v>127</v>
      </c>
      <c r="C105" t="s">
        <v>16</v>
      </c>
      <c r="D105">
        <v>131</v>
      </c>
      <c r="E105" s="13" t="s">
        <v>11</v>
      </c>
      <c r="F105" s="14">
        <v>45332</v>
      </c>
      <c r="G105">
        <v>172</v>
      </c>
      <c r="H105">
        <v>2.6</v>
      </c>
      <c r="I105">
        <f>IF(MONTH(calls[[#This Row],[Date of Call]])&lt;=6, YEAR(calls[[#This Row],[Date of Call]]), YEAR(calls[[#This Row],[Date of Call]])+1)</f>
        <v>2024</v>
      </c>
      <c r="J105" t="str">
        <f>TEXT(calls[[#This Row],[Date of Call]],"DDDD")</f>
        <v>Saturday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c r="B106" t="s">
        <v>128</v>
      </c>
      <c r="C106" t="s">
        <v>22</v>
      </c>
      <c r="D106">
        <v>67</v>
      </c>
      <c r="E106" s="13" t="s">
        <v>13</v>
      </c>
      <c r="F106" s="14">
        <v>45333</v>
      </c>
      <c r="G106">
        <v>24</v>
      </c>
      <c r="H106">
        <v>4.3</v>
      </c>
      <c r="I106">
        <f>IF(MONTH(calls[[#This Row],[Date of Call]])&lt;=6, YEAR(calls[[#This Row],[Date of Call]]), YEAR(calls[[#This Row],[Date of Call]])+1)</f>
        <v>2024</v>
      </c>
      <c r="J106" t="str">
        <f>TEXT(calls[[#This Row],[Date of Call]],"DDDD")</f>
        <v>Sunday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c r="B107" t="s">
        <v>129</v>
      </c>
      <c r="C107" t="s">
        <v>21</v>
      </c>
      <c r="D107">
        <v>111</v>
      </c>
      <c r="E107" s="13" t="s">
        <v>11</v>
      </c>
      <c r="F107" s="14">
        <v>45334</v>
      </c>
      <c r="G107">
        <v>43</v>
      </c>
      <c r="H107">
        <v>3.9</v>
      </c>
      <c r="I107">
        <f>IF(MONTH(calls[[#This Row],[Date of Call]])&lt;=6, YEAR(calls[[#This Row],[Date of Call]]), YEAR(calls[[#This Row],[Date of Call]])+1)</f>
        <v>2024</v>
      </c>
      <c r="J107" t="str">
        <f>TEXT(calls[[#This Row],[Date of Call]],"DDDD")</f>
        <v>Monday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c r="B108" t="s">
        <v>130</v>
      </c>
      <c r="C108" t="s">
        <v>23</v>
      </c>
      <c r="D108">
        <v>78</v>
      </c>
      <c r="E108" s="13" t="s">
        <v>9</v>
      </c>
      <c r="F108" s="14">
        <v>45334</v>
      </c>
      <c r="G108">
        <v>23</v>
      </c>
      <c r="H108">
        <v>5</v>
      </c>
      <c r="I108">
        <f>IF(MONTH(calls[[#This Row],[Date of Call]])&lt;=6, YEAR(calls[[#This Row],[Date of Call]]), YEAR(calls[[#This Row],[Date of Call]])+1)</f>
        <v>2024</v>
      </c>
      <c r="J108" t="str">
        <f>TEXT(calls[[#This Row],[Date of Call]],"DDDD")</f>
        <v>Monday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c r="B109" t="s">
        <v>131</v>
      </c>
      <c r="C109" t="s">
        <v>24</v>
      </c>
      <c r="D109">
        <v>28</v>
      </c>
      <c r="E109" s="13" t="s">
        <v>6</v>
      </c>
      <c r="F109" s="14">
        <v>45334</v>
      </c>
      <c r="G109">
        <v>74</v>
      </c>
      <c r="H109">
        <v>3.5</v>
      </c>
      <c r="I109">
        <f>IF(MONTH(calls[[#This Row],[Date of Call]])&lt;=6, YEAR(calls[[#This Row],[Date of Call]]), YEAR(calls[[#This Row],[Date of Call]])+1)</f>
        <v>2024</v>
      </c>
      <c r="J109" t="str">
        <f>TEXT(calls[[#This Row],[Date of Call]],"DDDD")</f>
        <v>Monday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c r="B110" t="s">
        <v>132</v>
      </c>
      <c r="C110" t="s">
        <v>12</v>
      </c>
      <c r="D110">
        <v>127</v>
      </c>
      <c r="E110" s="13" t="s">
        <v>13</v>
      </c>
      <c r="F110" s="14">
        <v>45335</v>
      </c>
      <c r="G110">
        <v>165</v>
      </c>
      <c r="H110">
        <v>4.7</v>
      </c>
      <c r="I110">
        <f>IF(MONTH(calls[[#This Row],[Date of Call]])&lt;=6, YEAR(calls[[#This Row],[Date of Call]]), YEAR(calls[[#This Row],[Date of Call]])+1)</f>
        <v>2024</v>
      </c>
      <c r="J110" t="str">
        <f>TEXT(calls[[#This Row],[Date of Call]],"DDDD")</f>
        <v>Tuesday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c r="B111" t="s">
        <v>133</v>
      </c>
      <c r="C111" t="s">
        <v>19</v>
      </c>
      <c r="D111">
        <v>137</v>
      </c>
      <c r="E111" s="13" t="s">
        <v>11</v>
      </c>
      <c r="F111" s="14">
        <v>45335</v>
      </c>
      <c r="G111">
        <v>34</v>
      </c>
      <c r="H111">
        <v>2.9</v>
      </c>
      <c r="I111">
        <f>IF(MONTH(calls[[#This Row],[Date of Call]])&lt;=6, YEAR(calls[[#This Row],[Date of Call]]), YEAR(calls[[#This Row],[Date of Call]])+1)</f>
        <v>2024</v>
      </c>
      <c r="J111" t="str">
        <f>TEXT(calls[[#This Row],[Date of Call]],"DDDD")</f>
        <v>Tuesday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c r="B112" t="s">
        <v>134</v>
      </c>
      <c r="C112" t="s">
        <v>12</v>
      </c>
      <c r="D112">
        <v>76</v>
      </c>
      <c r="E112" s="13" t="s">
        <v>6</v>
      </c>
      <c r="F112" s="14">
        <v>45335</v>
      </c>
      <c r="G112">
        <v>64</v>
      </c>
      <c r="H112">
        <v>3.4</v>
      </c>
      <c r="I112">
        <f>IF(MONTH(calls[[#This Row],[Date of Call]])&lt;=6, YEAR(calls[[#This Row],[Date of Call]]), YEAR(calls[[#This Row],[Date of Call]])+1)</f>
        <v>2024</v>
      </c>
      <c r="J112" t="str">
        <f>TEXT(calls[[#This Row],[Date of Call]],"DDDD")</f>
        <v>Tuesday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c r="B113" t="s">
        <v>135</v>
      </c>
      <c r="C113" t="s">
        <v>23</v>
      </c>
      <c r="D113">
        <v>80</v>
      </c>
      <c r="E113" s="13" t="s">
        <v>13</v>
      </c>
      <c r="F113" s="14">
        <v>45336</v>
      </c>
      <c r="G113">
        <v>155</v>
      </c>
      <c r="H113">
        <v>3.2</v>
      </c>
      <c r="I113">
        <f>IF(MONTH(calls[[#This Row],[Date of Call]])&lt;=6, YEAR(calls[[#This Row],[Date of Call]]), YEAR(calls[[#This Row],[Date of Call]])+1)</f>
        <v>2024</v>
      </c>
      <c r="J113" t="str">
        <f>TEXT(calls[[#This Row],[Date of Call]],"DDDD")</f>
        <v>Wednesday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c r="B114" t="s">
        <v>136</v>
      </c>
      <c r="C114" t="s">
        <v>12</v>
      </c>
      <c r="D114">
        <v>95</v>
      </c>
      <c r="E114" s="13" t="s">
        <v>9</v>
      </c>
      <c r="F114" s="14">
        <v>45337</v>
      </c>
      <c r="G114">
        <v>120</v>
      </c>
      <c r="H114">
        <v>4.8</v>
      </c>
      <c r="I114">
        <f>IF(MONTH(calls[[#This Row],[Date of Call]])&lt;=6, YEAR(calls[[#This Row],[Date of Call]]), YEAR(calls[[#This Row],[Date of Call]])+1)</f>
        <v>2024</v>
      </c>
      <c r="J114" t="str">
        <f>TEXT(calls[[#This Row],[Date of Call]],"DDDD")</f>
        <v>Thursday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c r="B115" t="s">
        <v>137</v>
      </c>
      <c r="C115" t="s">
        <v>7</v>
      </c>
      <c r="D115">
        <v>30</v>
      </c>
      <c r="E115" s="13" t="s">
        <v>6</v>
      </c>
      <c r="F115" s="14">
        <v>45337</v>
      </c>
      <c r="G115">
        <v>105</v>
      </c>
      <c r="H115">
        <v>3.6</v>
      </c>
      <c r="I115">
        <f>IF(MONTH(calls[[#This Row],[Date of Call]])&lt;=6, YEAR(calls[[#This Row],[Date of Call]]), YEAR(calls[[#This Row],[Date of Call]])+1)</f>
        <v>2024</v>
      </c>
      <c r="J115" t="str">
        <f>TEXT(calls[[#This Row],[Date of Call]],"DDDD")</f>
        <v>Thursday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c r="B116" t="s">
        <v>138</v>
      </c>
      <c r="C116" t="s">
        <v>8</v>
      </c>
      <c r="D116">
        <v>19</v>
      </c>
      <c r="E116" s="13" t="s">
        <v>11</v>
      </c>
      <c r="F116" s="14">
        <v>45337</v>
      </c>
      <c r="G116">
        <v>28</v>
      </c>
      <c r="H116">
        <v>4.9000000000000004</v>
      </c>
      <c r="I116">
        <f>IF(MONTH(calls[[#This Row],[Date of Call]])&lt;=6, YEAR(calls[[#This Row],[Date of Call]]), YEAR(calls[[#This Row],[Date of Call]])+1)</f>
        <v>2024</v>
      </c>
      <c r="J116" t="str">
        <f>TEXT(calls[[#This Row],[Date of Call]],"DDDD")</f>
        <v>Thursday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c r="B117" t="s">
        <v>139</v>
      </c>
      <c r="C117" t="s">
        <v>18</v>
      </c>
      <c r="D117">
        <v>38</v>
      </c>
      <c r="E117" s="13" t="s">
        <v>13</v>
      </c>
      <c r="F117" s="14">
        <v>45337</v>
      </c>
      <c r="G117">
        <v>100</v>
      </c>
      <c r="H117">
        <v>4.8</v>
      </c>
      <c r="I117">
        <f>IF(MONTH(calls[[#This Row],[Date of Call]])&lt;=6, YEAR(calls[[#This Row],[Date of Call]]), YEAR(calls[[#This Row],[Date of Call]])+1)</f>
        <v>2024</v>
      </c>
      <c r="J117" t="str">
        <f>TEXT(calls[[#This Row],[Date of Call]],"DDDD")</f>
        <v>Thursday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c r="B118" t="s">
        <v>140</v>
      </c>
      <c r="C118" t="s">
        <v>14</v>
      </c>
      <c r="D118">
        <v>55</v>
      </c>
      <c r="E118" s="13" t="s">
        <v>11</v>
      </c>
      <c r="F118" s="14">
        <v>45337</v>
      </c>
      <c r="G118">
        <v>23</v>
      </c>
      <c r="H118">
        <v>3.6</v>
      </c>
      <c r="I118">
        <f>IF(MONTH(calls[[#This Row],[Date of Call]])&lt;=6, YEAR(calls[[#This Row],[Date of Call]]), YEAR(calls[[#This Row],[Date of Call]])+1)</f>
        <v>2024</v>
      </c>
      <c r="J118" t="str">
        <f>TEXT(calls[[#This Row],[Date of Call]],"DDDD")</f>
        <v>Thursday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c r="B119" t="s">
        <v>141</v>
      </c>
      <c r="C119" t="s">
        <v>22</v>
      </c>
      <c r="D119">
        <v>27</v>
      </c>
      <c r="E119" s="13" t="s">
        <v>6</v>
      </c>
      <c r="F119" s="14">
        <v>45338</v>
      </c>
      <c r="G119">
        <v>70</v>
      </c>
      <c r="H119">
        <v>3.9</v>
      </c>
      <c r="I119">
        <f>IF(MONTH(calls[[#This Row],[Date of Call]])&lt;=6, YEAR(calls[[#This Row],[Date of Call]]), YEAR(calls[[#This Row],[Date of Call]])+1)</f>
        <v>2024</v>
      </c>
      <c r="J119" t="str">
        <f>TEXT(calls[[#This Row],[Date of Call]],"DDDD")</f>
        <v>Friday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c r="B120" t="s">
        <v>142</v>
      </c>
      <c r="C120" t="s">
        <v>22</v>
      </c>
      <c r="D120">
        <v>32</v>
      </c>
      <c r="E120" s="13" t="s">
        <v>6</v>
      </c>
      <c r="F120" s="14">
        <v>45338</v>
      </c>
      <c r="G120">
        <v>37</v>
      </c>
      <c r="H120">
        <v>1.9</v>
      </c>
      <c r="I120">
        <f>IF(MONTH(calls[[#This Row],[Date of Call]])&lt;=6, YEAR(calls[[#This Row],[Date of Call]]), YEAR(calls[[#This Row],[Date of Call]])+1)</f>
        <v>2024</v>
      </c>
      <c r="J120" t="str">
        <f>TEXT(calls[[#This Row],[Date of Call]],"DDDD")</f>
        <v>Friday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c r="B121" t="s">
        <v>143</v>
      </c>
      <c r="C121" t="s">
        <v>24</v>
      </c>
      <c r="D121">
        <v>116</v>
      </c>
      <c r="E121" s="13" t="s">
        <v>10</v>
      </c>
      <c r="F121" s="14">
        <v>45338</v>
      </c>
      <c r="G121">
        <v>140</v>
      </c>
      <c r="H121">
        <v>3.6</v>
      </c>
      <c r="I121">
        <f>IF(MONTH(calls[[#This Row],[Date of Call]])&lt;=6, YEAR(calls[[#This Row],[Date of Call]]), YEAR(calls[[#This Row],[Date of Call]])+1)</f>
        <v>2024</v>
      </c>
      <c r="J121" t="str">
        <f>TEXT(calls[[#This Row],[Date of Call]],"DDDD")</f>
        <v>Friday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c r="B122" t="s">
        <v>144</v>
      </c>
      <c r="C122" t="s">
        <v>20</v>
      </c>
      <c r="D122">
        <v>99</v>
      </c>
      <c r="E122" s="13" t="s">
        <v>9</v>
      </c>
      <c r="F122" s="14">
        <v>45338</v>
      </c>
      <c r="G122">
        <v>78</v>
      </c>
      <c r="H122">
        <v>4.0999999999999996</v>
      </c>
      <c r="I122">
        <f>IF(MONTH(calls[[#This Row],[Date of Call]])&lt;=6, YEAR(calls[[#This Row],[Date of Call]]), YEAR(calls[[#This Row],[Date of Call]])+1)</f>
        <v>2024</v>
      </c>
      <c r="J122" t="str">
        <f>TEXT(calls[[#This Row],[Date of Call]],"DDDD")</f>
        <v>Friday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c r="B123" t="s">
        <v>145</v>
      </c>
      <c r="C123" t="s">
        <v>12</v>
      </c>
      <c r="D123">
        <v>75</v>
      </c>
      <c r="E123" s="13" t="s">
        <v>6</v>
      </c>
      <c r="F123" s="14">
        <v>45339</v>
      </c>
      <c r="G123">
        <v>21</v>
      </c>
      <c r="H123">
        <v>4.2</v>
      </c>
      <c r="I123">
        <f>IF(MONTH(calls[[#This Row],[Date of Call]])&lt;=6, YEAR(calls[[#This Row],[Date of Call]]), YEAR(calls[[#This Row],[Date of Call]])+1)</f>
        <v>2024</v>
      </c>
      <c r="J123" t="str">
        <f>TEXT(calls[[#This Row],[Date of Call]],"DDDD")</f>
        <v>Saturday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c r="B124" t="s">
        <v>146</v>
      </c>
      <c r="C124" t="s">
        <v>23</v>
      </c>
      <c r="D124">
        <v>57</v>
      </c>
      <c r="E124" s="13" t="s">
        <v>10</v>
      </c>
      <c r="F124" s="14">
        <v>45339</v>
      </c>
      <c r="G124">
        <v>88</v>
      </c>
      <c r="H124">
        <v>4.3</v>
      </c>
      <c r="I124">
        <f>IF(MONTH(calls[[#This Row],[Date of Call]])&lt;=6, YEAR(calls[[#This Row],[Date of Call]]), YEAR(calls[[#This Row],[Date of Call]])+1)</f>
        <v>2024</v>
      </c>
      <c r="J124" t="str">
        <f>TEXT(calls[[#This Row],[Date of Call]],"DDDD")</f>
        <v>Saturday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c r="B125" t="s">
        <v>147</v>
      </c>
      <c r="C125" t="s">
        <v>15</v>
      </c>
      <c r="D125">
        <v>155</v>
      </c>
      <c r="E125" s="13" t="s">
        <v>10</v>
      </c>
      <c r="F125" s="14">
        <v>45340</v>
      </c>
      <c r="G125">
        <v>180</v>
      </c>
      <c r="H125">
        <v>2.2000000000000002</v>
      </c>
      <c r="I125">
        <f>IF(MONTH(calls[[#This Row],[Date of Call]])&lt;=6, YEAR(calls[[#This Row],[Date of Call]]), YEAR(calls[[#This Row],[Date of Call]])+1)</f>
        <v>2024</v>
      </c>
      <c r="J125" t="str">
        <f>TEXT(calls[[#This Row],[Date of Call]],"DDDD")</f>
        <v>Sunday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c r="B126" t="s">
        <v>148</v>
      </c>
      <c r="C126" t="s">
        <v>20</v>
      </c>
      <c r="D126">
        <v>68</v>
      </c>
      <c r="E126" s="13" t="s">
        <v>9</v>
      </c>
      <c r="F126" s="14">
        <v>45340</v>
      </c>
      <c r="G126">
        <v>22</v>
      </c>
      <c r="H126">
        <v>3.3</v>
      </c>
      <c r="I126">
        <f>IF(MONTH(calls[[#This Row],[Date of Call]])&lt;=6, YEAR(calls[[#This Row],[Date of Call]]), YEAR(calls[[#This Row],[Date of Call]])+1)</f>
        <v>2024</v>
      </c>
      <c r="J126" t="str">
        <f>TEXT(calls[[#This Row],[Date of Call]],"DDDD")</f>
        <v>Sunday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c r="B127" t="s">
        <v>149</v>
      </c>
      <c r="C127" t="s">
        <v>18</v>
      </c>
      <c r="D127">
        <v>95</v>
      </c>
      <c r="E127" s="13" t="s">
        <v>9</v>
      </c>
      <c r="F127" s="14">
        <v>45340</v>
      </c>
      <c r="G127">
        <v>52</v>
      </c>
      <c r="H127">
        <v>4.8</v>
      </c>
      <c r="I127">
        <f>IF(MONTH(calls[[#This Row],[Date of Call]])&lt;=6, YEAR(calls[[#This Row],[Date of Call]]), YEAR(calls[[#This Row],[Date of Call]])+1)</f>
        <v>2024</v>
      </c>
      <c r="J127" t="str">
        <f>TEXT(calls[[#This Row],[Date of Call]],"DDDD")</f>
        <v>Sunday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c r="B128" t="s">
        <v>150</v>
      </c>
      <c r="C128" t="s">
        <v>19</v>
      </c>
      <c r="D128">
        <v>65</v>
      </c>
      <c r="E128" s="13" t="s">
        <v>10</v>
      </c>
      <c r="F128" s="14">
        <v>45341</v>
      </c>
      <c r="G128">
        <v>80</v>
      </c>
      <c r="H128">
        <v>4</v>
      </c>
      <c r="I128">
        <f>IF(MONTH(calls[[#This Row],[Date of Call]])&lt;=6, YEAR(calls[[#This Row],[Date of Call]]), YEAR(calls[[#This Row],[Date of Call]])+1)</f>
        <v>2024</v>
      </c>
      <c r="J128" t="str">
        <f>TEXT(calls[[#This Row],[Date of Call]],"DDDD")</f>
        <v>Monday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c r="B129" t="s">
        <v>151</v>
      </c>
      <c r="C129" t="s">
        <v>8</v>
      </c>
      <c r="D129">
        <v>114</v>
      </c>
      <c r="E129" s="13" t="s">
        <v>11</v>
      </c>
      <c r="F129" s="14">
        <v>45341</v>
      </c>
      <c r="G129">
        <v>54</v>
      </c>
      <c r="H129">
        <v>1.1000000000000001</v>
      </c>
      <c r="I129">
        <f>IF(MONTH(calls[[#This Row],[Date of Call]])&lt;=6, YEAR(calls[[#This Row],[Date of Call]]), YEAR(calls[[#This Row],[Date of Call]])+1)</f>
        <v>2024</v>
      </c>
      <c r="J129" t="str">
        <f>TEXT(calls[[#This Row],[Date of Call]],"DDDD")</f>
        <v>Monday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c r="B130" t="s">
        <v>152</v>
      </c>
      <c r="C130" t="s">
        <v>12</v>
      </c>
      <c r="D130">
        <v>155</v>
      </c>
      <c r="E130" s="13" t="s">
        <v>11</v>
      </c>
      <c r="F130" s="14">
        <v>45342</v>
      </c>
      <c r="G130">
        <v>80</v>
      </c>
      <c r="H130">
        <v>3.9</v>
      </c>
      <c r="I130">
        <f>IF(MONTH(calls[[#This Row],[Date of Call]])&lt;=6, YEAR(calls[[#This Row],[Date of Call]]), YEAR(calls[[#This Row],[Date of Call]])+1)</f>
        <v>2024</v>
      </c>
      <c r="J130" t="str">
        <f>TEXT(calls[[#This Row],[Date of Call]],"DDDD")</f>
        <v>Tuesday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c r="B131" t="s">
        <v>153</v>
      </c>
      <c r="C131" t="s">
        <v>19</v>
      </c>
      <c r="D131">
        <v>114</v>
      </c>
      <c r="E131" s="13" t="s">
        <v>10</v>
      </c>
      <c r="F131" s="14">
        <v>45343</v>
      </c>
      <c r="G131">
        <v>120</v>
      </c>
      <c r="H131">
        <v>1.8</v>
      </c>
      <c r="I131">
        <f>IF(MONTH(calls[[#This Row],[Date of Call]])&lt;=6, YEAR(calls[[#This Row],[Date of Call]]), YEAR(calls[[#This Row],[Date of Call]])+1)</f>
        <v>2024</v>
      </c>
      <c r="J131" t="str">
        <f>TEXT(calls[[#This Row],[Date of Call]],"DDDD")</f>
        <v>Wednesday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c r="B132" t="s">
        <v>154</v>
      </c>
      <c r="C132" t="s">
        <v>15</v>
      </c>
      <c r="D132">
        <v>130</v>
      </c>
      <c r="E132" s="13" t="s">
        <v>13</v>
      </c>
      <c r="F132" s="14">
        <v>45343</v>
      </c>
      <c r="G132">
        <v>150</v>
      </c>
      <c r="H132">
        <v>1</v>
      </c>
      <c r="I132">
        <f>IF(MONTH(calls[[#This Row],[Date of Call]])&lt;=6, YEAR(calls[[#This Row],[Date of Call]]), YEAR(calls[[#This Row],[Date of Call]])+1)</f>
        <v>2024</v>
      </c>
      <c r="J132" t="str">
        <f>TEXT(calls[[#This Row],[Date of Call]],"DDDD")</f>
        <v>Wednesday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c r="B133" t="s">
        <v>155</v>
      </c>
      <c r="C133" t="s">
        <v>12</v>
      </c>
      <c r="D133">
        <v>89</v>
      </c>
      <c r="E133" s="13" t="s">
        <v>10</v>
      </c>
      <c r="F133" s="14">
        <v>45343</v>
      </c>
      <c r="G133">
        <v>90</v>
      </c>
      <c r="H133">
        <v>4.3</v>
      </c>
      <c r="I133">
        <f>IF(MONTH(calls[[#This Row],[Date of Call]])&lt;=6, YEAR(calls[[#This Row],[Date of Call]]), YEAR(calls[[#This Row],[Date of Call]])+1)</f>
        <v>2024</v>
      </c>
      <c r="J133" t="str">
        <f>TEXT(calls[[#This Row],[Date of Call]],"DDDD")</f>
        <v>Wednesday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c r="B134" t="s">
        <v>156</v>
      </c>
      <c r="C134" t="s">
        <v>17</v>
      </c>
      <c r="D134">
        <v>61</v>
      </c>
      <c r="E134" s="13" t="s">
        <v>6</v>
      </c>
      <c r="F134" s="14">
        <v>45344</v>
      </c>
      <c r="G134">
        <v>140</v>
      </c>
      <c r="H134">
        <v>3.4</v>
      </c>
      <c r="I134">
        <f>IF(MONTH(calls[[#This Row],[Date of Call]])&lt;=6, YEAR(calls[[#This Row],[Date of Call]]), YEAR(calls[[#This Row],[Date of Call]])+1)</f>
        <v>2024</v>
      </c>
      <c r="J134" t="str">
        <f>TEXT(calls[[#This Row],[Date of Call]],"DDDD")</f>
        <v>Thursday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c r="B135" t="s">
        <v>157</v>
      </c>
      <c r="C135" t="s">
        <v>18</v>
      </c>
      <c r="D135">
        <v>154</v>
      </c>
      <c r="E135" s="13" t="s">
        <v>11</v>
      </c>
      <c r="F135" s="14">
        <v>45344</v>
      </c>
      <c r="G135">
        <v>22</v>
      </c>
      <c r="H135">
        <v>3.4</v>
      </c>
      <c r="I135">
        <f>IF(MONTH(calls[[#This Row],[Date of Call]])&lt;=6, YEAR(calls[[#This Row],[Date of Call]]), YEAR(calls[[#This Row],[Date of Call]])+1)</f>
        <v>2024</v>
      </c>
      <c r="J135" t="str">
        <f>TEXT(calls[[#This Row],[Date of Call]],"DDDD")</f>
        <v>Thursday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c r="B136" t="s">
        <v>158</v>
      </c>
      <c r="C136" t="s">
        <v>19</v>
      </c>
      <c r="D136">
        <v>115</v>
      </c>
      <c r="E136" s="13" t="s">
        <v>13</v>
      </c>
      <c r="F136" s="14">
        <v>45345</v>
      </c>
      <c r="G136">
        <v>150</v>
      </c>
      <c r="H136">
        <v>4.0999999999999996</v>
      </c>
      <c r="I136">
        <f>IF(MONTH(calls[[#This Row],[Date of Call]])&lt;=6, YEAR(calls[[#This Row],[Date of Call]]), YEAR(calls[[#This Row],[Date of Call]])+1)</f>
        <v>2024</v>
      </c>
      <c r="J136" t="str">
        <f>TEXT(calls[[#This Row],[Date of Call]],"DDDD")</f>
        <v>Friday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c r="B137" t="s">
        <v>159</v>
      </c>
      <c r="C137" t="s">
        <v>5</v>
      </c>
      <c r="D137">
        <v>138</v>
      </c>
      <c r="E137" s="13" t="s">
        <v>9</v>
      </c>
      <c r="F137" s="14">
        <v>45346</v>
      </c>
      <c r="G137">
        <v>35</v>
      </c>
      <c r="H137">
        <v>4.8</v>
      </c>
      <c r="I137">
        <f>IF(MONTH(calls[[#This Row],[Date of Call]])&lt;=6, YEAR(calls[[#This Row],[Date of Call]]), YEAR(calls[[#This Row],[Date of Call]])+1)</f>
        <v>2024</v>
      </c>
      <c r="J137" t="str">
        <f>TEXT(calls[[#This Row],[Date of Call]],"DDDD")</f>
        <v>Saturday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c r="B138" t="s">
        <v>160</v>
      </c>
      <c r="C138" t="s">
        <v>21</v>
      </c>
      <c r="D138">
        <v>153</v>
      </c>
      <c r="E138" s="13" t="s">
        <v>10</v>
      </c>
      <c r="F138" s="14">
        <v>45346</v>
      </c>
      <c r="G138">
        <v>200</v>
      </c>
      <c r="H138">
        <v>2</v>
      </c>
      <c r="I138">
        <f>IF(MONTH(calls[[#This Row],[Date of Call]])&lt;=6, YEAR(calls[[#This Row],[Date of Call]]), YEAR(calls[[#This Row],[Date of Call]])+1)</f>
        <v>2024</v>
      </c>
      <c r="J138" t="str">
        <f>TEXT(calls[[#This Row],[Date of Call]],"DDDD")</f>
        <v>Saturday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c r="B139" t="s">
        <v>161</v>
      </c>
      <c r="C139" t="s">
        <v>19</v>
      </c>
      <c r="D139">
        <v>61</v>
      </c>
      <c r="E139" s="13" t="s">
        <v>6</v>
      </c>
      <c r="F139" s="14">
        <v>45347</v>
      </c>
      <c r="G139">
        <v>150</v>
      </c>
      <c r="H139">
        <v>4.5999999999999996</v>
      </c>
      <c r="I139">
        <f>IF(MONTH(calls[[#This Row],[Date of Call]])&lt;=6, YEAR(calls[[#This Row],[Date of Call]]), YEAR(calls[[#This Row],[Date of Call]])+1)</f>
        <v>2024</v>
      </c>
      <c r="J139" t="str">
        <f>TEXT(calls[[#This Row],[Date of Call]],"DDDD")</f>
        <v>Sunday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c r="B140" t="s">
        <v>162</v>
      </c>
      <c r="C140" t="s">
        <v>22</v>
      </c>
      <c r="D140">
        <v>62</v>
      </c>
      <c r="E140" s="13" t="s">
        <v>10</v>
      </c>
      <c r="F140" s="14">
        <v>45347</v>
      </c>
      <c r="G140">
        <v>21</v>
      </c>
      <c r="H140">
        <v>2.6</v>
      </c>
      <c r="I140">
        <f>IF(MONTH(calls[[#This Row],[Date of Call]])&lt;=6, YEAR(calls[[#This Row],[Date of Call]]), YEAR(calls[[#This Row],[Date of Call]])+1)</f>
        <v>2024</v>
      </c>
      <c r="J140" t="str">
        <f>TEXT(calls[[#This Row],[Date of Call]],"DDDD")</f>
        <v>Sunday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c r="B141" t="s">
        <v>163</v>
      </c>
      <c r="C141" t="s">
        <v>17</v>
      </c>
      <c r="D141">
        <v>151</v>
      </c>
      <c r="E141" s="13" t="s">
        <v>13</v>
      </c>
      <c r="F141" s="14">
        <v>45348</v>
      </c>
      <c r="G141">
        <v>46</v>
      </c>
      <c r="H141">
        <v>4.9000000000000004</v>
      </c>
      <c r="I141">
        <f>IF(MONTH(calls[[#This Row],[Date of Call]])&lt;=6, YEAR(calls[[#This Row],[Date of Call]]), YEAR(calls[[#This Row],[Date of Call]])+1)</f>
        <v>2024</v>
      </c>
      <c r="J141" t="str">
        <f>TEXT(calls[[#This Row],[Date of Call]],"DDDD")</f>
        <v>Monday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c r="B142" t="s">
        <v>164</v>
      </c>
      <c r="C142" t="s">
        <v>16</v>
      </c>
      <c r="D142">
        <v>102</v>
      </c>
      <c r="E142" s="13" t="s">
        <v>11</v>
      </c>
      <c r="F142" s="14">
        <v>45348</v>
      </c>
      <c r="G142">
        <v>165</v>
      </c>
      <c r="H142">
        <v>2.7</v>
      </c>
      <c r="I142">
        <f>IF(MONTH(calls[[#This Row],[Date of Call]])&lt;=6, YEAR(calls[[#This Row],[Date of Call]]), YEAR(calls[[#This Row],[Date of Call]])+1)</f>
        <v>2024</v>
      </c>
      <c r="J142" t="str">
        <f>TEXT(calls[[#This Row],[Date of Call]],"DDDD")</f>
        <v>Monday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c r="B143" t="s">
        <v>165</v>
      </c>
      <c r="C143" t="s">
        <v>7</v>
      </c>
      <c r="D143">
        <v>64</v>
      </c>
      <c r="E143" s="13" t="s">
        <v>10</v>
      </c>
      <c r="F143" s="14">
        <v>45348</v>
      </c>
      <c r="G143">
        <v>84</v>
      </c>
      <c r="H143">
        <v>4.0999999999999996</v>
      </c>
      <c r="I143">
        <f>IF(MONTH(calls[[#This Row],[Date of Call]])&lt;=6, YEAR(calls[[#This Row],[Date of Call]]), YEAR(calls[[#This Row],[Date of Call]])+1)</f>
        <v>2024</v>
      </c>
      <c r="J143" t="str">
        <f>TEXT(calls[[#This Row],[Date of Call]],"DDDD")</f>
        <v>Monday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c r="B144" t="s">
        <v>166</v>
      </c>
      <c r="C144" t="s">
        <v>12</v>
      </c>
      <c r="D144">
        <v>6</v>
      </c>
      <c r="E144" s="13" t="s">
        <v>11</v>
      </c>
      <c r="F144" s="14">
        <v>45349</v>
      </c>
      <c r="G144">
        <v>102</v>
      </c>
      <c r="H144">
        <v>4.4000000000000004</v>
      </c>
      <c r="I144">
        <f>IF(MONTH(calls[[#This Row],[Date of Call]])&lt;=6, YEAR(calls[[#This Row],[Date of Call]]), YEAR(calls[[#This Row],[Date of Call]])+1)</f>
        <v>2024</v>
      </c>
      <c r="J144" t="str">
        <f>TEXT(calls[[#This Row],[Date of Call]],"DDDD")</f>
        <v>Tuesday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c r="B145" t="s">
        <v>167</v>
      </c>
      <c r="C145" t="s">
        <v>7</v>
      </c>
      <c r="D145">
        <v>129</v>
      </c>
      <c r="E145" s="13" t="s">
        <v>10</v>
      </c>
      <c r="F145" s="14">
        <v>45349</v>
      </c>
      <c r="G145">
        <v>180</v>
      </c>
      <c r="H145">
        <v>4.8</v>
      </c>
      <c r="I145">
        <f>IF(MONTH(calls[[#This Row],[Date of Call]])&lt;=6, YEAR(calls[[#This Row],[Date of Call]]), YEAR(calls[[#This Row],[Date of Call]])+1)</f>
        <v>2024</v>
      </c>
      <c r="J145" t="str">
        <f>TEXT(calls[[#This Row],[Date of Call]],"DDDD")</f>
        <v>Tuesday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c r="B146" t="s">
        <v>168</v>
      </c>
      <c r="C146" t="s">
        <v>22</v>
      </c>
      <c r="D146">
        <v>42</v>
      </c>
      <c r="E146" s="13" t="s">
        <v>13</v>
      </c>
      <c r="F146" s="14">
        <v>45350</v>
      </c>
      <c r="G146">
        <v>111</v>
      </c>
      <c r="H146">
        <v>3</v>
      </c>
      <c r="I146">
        <f>IF(MONTH(calls[[#This Row],[Date of Call]])&lt;=6, YEAR(calls[[#This Row],[Date of Call]]), YEAR(calls[[#This Row],[Date of Call]])+1)</f>
        <v>2024</v>
      </c>
      <c r="J146" t="str">
        <f>TEXT(calls[[#This Row],[Date of Call]],"DDDD")</f>
        <v>Wednesday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c r="B147" t="s">
        <v>169</v>
      </c>
      <c r="C147" t="s">
        <v>22</v>
      </c>
      <c r="D147">
        <v>71</v>
      </c>
      <c r="E147" s="13" t="s">
        <v>6</v>
      </c>
      <c r="F147" s="14">
        <v>45350</v>
      </c>
      <c r="G147">
        <v>104</v>
      </c>
      <c r="H147">
        <v>3.1</v>
      </c>
      <c r="I147">
        <f>IF(MONTH(calls[[#This Row],[Date of Call]])&lt;=6, YEAR(calls[[#This Row],[Date of Call]]), YEAR(calls[[#This Row],[Date of Call]])+1)</f>
        <v>2024</v>
      </c>
      <c r="J147" t="str">
        <f>TEXT(calls[[#This Row],[Date of Call]],"DDDD")</f>
        <v>Wednesday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c r="B148" t="s">
        <v>170</v>
      </c>
      <c r="C148" t="s">
        <v>23</v>
      </c>
      <c r="D148">
        <v>53</v>
      </c>
      <c r="E148" s="13" t="s">
        <v>11</v>
      </c>
      <c r="F148" s="14">
        <v>45350</v>
      </c>
      <c r="G148">
        <v>80</v>
      </c>
      <c r="H148">
        <v>2.6</v>
      </c>
      <c r="I148">
        <f>IF(MONTH(calls[[#This Row],[Date of Call]])&lt;=6, YEAR(calls[[#This Row],[Date of Call]]), YEAR(calls[[#This Row],[Date of Call]])+1)</f>
        <v>2024</v>
      </c>
      <c r="J148" t="str">
        <f>TEXT(calls[[#This Row],[Date of Call]],"DDDD")</f>
        <v>Wednesday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c r="B149" t="s">
        <v>171</v>
      </c>
      <c r="C149" t="s">
        <v>8</v>
      </c>
      <c r="D149">
        <v>155</v>
      </c>
      <c r="E149" s="13" t="s">
        <v>6</v>
      </c>
      <c r="F149" s="14">
        <v>45352</v>
      </c>
      <c r="G149">
        <v>132</v>
      </c>
      <c r="H149">
        <v>4.5999999999999996</v>
      </c>
      <c r="I149">
        <f>IF(MONTH(calls[[#This Row],[Date of Call]])&lt;=6, YEAR(calls[[#This Row],[Date of Call]]), YEAR(calls[[#This Row],[Date of Call]])+1)</f>
        <v>2024</v>
      </c>
      <c r="J149" t="str">
        <f>TEXT(calls[[#This Row],[Date of Call]],"DDDD")</f>
        <v>Friday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c r="B150" t="s">
        <v>172</v>
      </c>
      <c r="C150" t="s">
        <v>8</v>
      </c>
      <c r="D150">
        <v>90</v>
      </c>
      <c r="E150" s="13" t="s">
        <v>13</v>
      </c>
      <c r="F150" s="14">
        <v>45352</v>
      </c>
      <c r="G150">
        <v>170</v>
      </c>
      <c r="H150">
        <v>3.7</v>
      </c>
      <c r="I150">
        <f>IF(MONTH(calls[[#This Row],[Date of Call]])&lt;=6, YEAR(calls[[#This Row],[Date of Call]]), YEAR(calls[[#This Row],[Date of Call]])+1)</f>
        <v>2024</v>
      </c>
      <c r="J150" t="str">
        <f>TEXT(calls[[#This Row],[Date of Call]],"DDDD")</f>
        <v>Friday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c r="B151" t="s">
        <v>173</v>
      </c>
      <c r="C151" t="s">
        <v>7</v>
      </c>
      <c r="D151">
        <v>166</v>
      </c>
      <c r="E151" s="13" t="s">
        <v>9</v>
      </c>
      <c r="F151" s="14">
        <v>45352</v>
      </c>
      <c r="G151">
        <v>36</v>
      </c>
      <c r="H151">
        <v>3.8</v>
      </c>
      <c r="I151">
        <f>IF(MONTH(calls[[#This Row],[Date of Call]])&lt;=6, YEAR(calls[[#This Row],[Date of Call]]), YEAR(calls[[#This Row],[Date of Call]])+1)</f>
        <v>2024</v>
      </c>
      <c r="J151" t="str">
        <f>TEXT(calls[[#This Row],[Date of Call]],"DDDD")</f>
        <v>Friday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c r="B152" t="s">
        <v>174</v>
      </c>
      <c r="C152" t="s">
        <v>24</v>
      </c>
      <c r="D152">
        <v>89</v>
      </c>
      <c r="E152" s="13" t="s">
        <v>6</v>
      </c>
      <c r="F152" s="14">
        <v>45352</v>
      </c>
      <c r="G152">
        <v>126</v>
      </c>
      <c r="H152">
        <v>3.6</v>
      </c>
      <c r="I152">
        <f>IF(MONTH(calls[[#This Row],[Date of Call]])&lt;=6, YEAR(calls[[#This Row],[Date of Call]]), YEAR(calls[[#This Row],[Date of Call]])+1)</f>
        <v>2024</v>
      </c>
      <c r="J152" t="str">
        <f>TEXT(calls[[#This Row],[Date of Call]],"DDDD")</f>
        <v>Friday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c r="B153" t="s">
        <v>175</v>
      </c>
      <c r="C153" t="s">
        <v>19</v>
      </c>
      <c r="D153">
        <v>152</v>
      </c>
      <c r="E153" s="13" t="s">
        <v>11</v>
      </c>
      <c r="F153" s="14">
        <v>45352</v>
      </c>
      <c r="G153">
        <v>215</v>
      </c>
      <c r="H153">
        <v>4.4000000000000004</v>
      </c>
      <c r="I153">
        <f>IF(MONTH(calls[[#This Row],[Date of Call]])&lt;=6, YEAR(calls[[#This Row],[Date of Call]]), YEAR(calls[[#This Row],[Date of Call]])+1)</f>
        <v>2024</v>
      </c>
      <c r="J153" t="str">
        <f>TEXT(calls[[#This Row],[Date of Call]],"DDDD")</f>
        <v>Friday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c r="B154" t="s">
        <v>176</v>
      </c>
      <c r="C154" t="s">
        <v>24</v>
      </c>
      <c r="D154">
        <v>137</v>
      </c>
      <c r="E154" s="13" t="s">
        <v>13</v>
      </c>
      <c r="F154" s="14">
        <v>45352</v>
      </c>
      <c r="G154">
        <v>114</v>
      </c>
      <c r="H154">
        <v>3.2</v>
      </c>
      <c r="I154">
        <f>IF(MONTH(calls[[#This Row],[Date of Call]])&lt;=6, YEAR(calls[[#This Row],[Date of Call]]), YEAR(calls[[#This Row],[Date of Call]])+1)</f>
        <v>2024</v>
      </c>
      <c r="J154" t="str">
        <f>TEXT(calls[[#This Row],[Date of Call]],"DDDD")</f>
        <v>Friday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c r="B155" t="s">
        <v>177</v>
      </c>
      <c r="C155" t="s">
        <v>24</v>
      </c>
      <c r="D155">
        <v>43</v>
      </c>
      <c r="E155" s="13" t="s">
        <v>13</v>
      </c>
      <c r="F155" s="14">
        <v>45352</v>
      </c>
      <c r="G155">
        <v>99</v>
      </c>
      <c r="H155">
        <v>4.7</v>
      </c>
      <c r="I155">
        <f>IF(MONTH(calls[[#This Row],[Date of Call]])&lt;=6, YEAR(calls[[#This Row],[Date of Call]]), YEAR(calls[[#This Row],[Date of Call]])+1)</f>
        <v>2024</v>
      </c>
      <c r="J155" t="str">
        <f>TEXT(calls[[#This Row],[Date of Call]],"DDDD")</f>
        <v>Friday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c r="B156" t="s">
        <v>178</v>
      </c>
      <c r="C156" t="s">
        <v>18</v>
      </c>
      <c r="D156">
        <v>114</v>
      </c>
      <c r="E156" s="13" t="s">
        <v>13</v>
      </c>
      <c r="F156" s="14">
        <v>45353</v>
      </c>
      <c r="G156">
        <v>23</v>
      </c>
      <c r="H156">
        <v>4.8</v>
      </c>
      <c r="I156">
        <f>IF(MONTH(calls[[#This Row],[Date of Call]])&lt;=6, YEAR(calls[[#This Row],[Date of Call]]), YEAR(calls[[#This Row],[Date of Call]])+1)</f>
        <v>2024</v>
      </c>
      <c r="J156" t="str">
        <f>TEXT(calls[[#This Row],[Date of Call]],"DDDD")</f>
        <v>Saturday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c r="B157" t="s">
        <v>179</v>
      </c>
      <c r="C157" t="s">
        <v>21</v>
      </c>
      <c r="D157">
        <v>103</v>
      </c>
      <c r="E157" s="13" t="s">
        <v>6</v>
      </c>
      <c r="F157" s="14">
        <v>45353</v>
      </c>
      <c r="G157">
        <v>75</v>
      </c>
      <c r="H157">
        <v>2.7</v>
      </c>
      <c r="I157">
        <f>IF(MONTH(calls[[#This Row],[Date of Call]])&lt;=6, YEAR(calls[[#This Row],[Date of Call]]), YEAR(calls[[#This Row],[Date of Call]])+1)</f>
        <v>2024</v>
      </c>
      <c r="J157" t="str">
        <f>TEXT(calls[[#This Row],[Date of Call]],"DDDD")</f>
        <v>Saturday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c r="B158" t="s">
        <v>180</v>
      </c>
      <c r="C158" t="s">
        <v>24</v>
      </c>
      <c r="D158">
        <v>98</v>
      </c>
      <c r="E158" s="13" t="s">
        <v>11</v>
      </c>
      <c r="F158" s="14">
        <v>45353</v>
      </c>
      <c r="G158">
        <v>100</v>
      </c>
      <c r="H158">
        <v>3.8</v>
      </c>
      <c r="I158">
        <f>IF(MONTH(calls[[#This Row],[Date of Call]])&lt;=6, YEAR(calls[[#This Row],[Date of Call]]), YEAR(calls[[#This Row],[Date of Call]])+1)</f>
        <v>2024</v>
      </c>
      <c r="J158" t="str">
        <f>TEXT(calls[[#This Row],[Date of Call]],"DDDD")</f>
        <v>Saturday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c r="B159" t="s">
        <v>181</v>
      </c>
      <c r="C159" t="s">
        <v>7</v>
      </c>
      <c r="D159">
        <v>106</v>
      </c>
      <c r="E159" s="13" t="s">
        <v>9</v>
      </c>
      <c r="F159" s="14">
        <v>45353</v>
      </c>
      <c r="G159">
        <v>108</v>
      </c>
      <c r="H159">
        <v>4.3</v>
      </c>
      <c r="I159">
        <f>IF(MONTH(calls[[#This Row],[Date of Call]])&lt;=6, YEAR(calls[[#This Row],[Date of Call]]), YEAR(calls[[#This Row],[Date of Call]])+1)</f>
        <v>2024</v>
      </c>
      <c r="J159" t="str">
        <f>TEXT(calls[[#This Row],[Date of Call]],"DDDD")</f>
        <v>Saturday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c r="B160" t="s">
        <v>182</v>
      </c>
      <c r="C160" t="s">
        <v>12</v>
      </c>
      <c r="D160">
        <v>96</v>
      </c>
      <c r="E160" s="13" t="s">
        <v>9</v>
      </c>
      <c r="F160" s="14">
        <v>45353</v>
      </c>
      <c r="G160">
        <v>108</v>
      </c>
      <c r="H160">
        <v>5</v>
      </c>
      <c r="I160">
        <f>IF(MONTH(calls[[#This Row],[Date of Call]])&lt;=6, YEAR(calls[[#This Row],[Date of Call]]), YEAR(calls[[#This Row],[Date of Call]])+1)</f>
        <v>2024</v>
      </c>
      <c r="J160" t="str">
        <f>TEXT(calls[[#This Row],[Date of Call]],"DDDD")</f>
        <v>Saturday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c r="B161" t="s">
        <v>183</v>
      </c>
      <c r="C161" t="s">
        <v>21</v>
      </c>
      <c r="D161">
        <v>70</v>
      </c>
      <c r="E161" s="13" t="s">
        <v>9</v>
      </c>
      <c r="F161" s="14">
        <v>45353</v>
      </c>
      <c r="G161">
        <v>28</v>
      </c>
      <c r="H161">
        <v>4.8</v>
      </c>
      <c r="I161">
        <f>IF(MONTH(calls[[#This Row],[Date of Call]])&lt;=6, YEAR(calls[[#This Row],[Date of Call]]), YEAR(calls[[#This Row],[Date of Call]])+1)</f>
        <v>2024</v>
      </c>
      <c r="J161" t="str">
        <f>TEXT(calls[[#This Row],[Date of Call]],"DDDD")</f>
        <v>Saturday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c r="B162" t="s">
        <v>184</v>
      </c>
      <c r="C162" t="s">
        <v>22</v>
      </c>
      <c r="D162">
        <v>86</v>
      </c>
      <c r="E162" s="13" t="s">
        <v>10</v>
      </c>
      <c r="F162" s="14">
        <v>45354</v>
      </c>
      <c r="G162">
        <v>70</v>
      </c>
      <c r="H162">
        <v>4.9000000000000004</v>
      </c>
      <c r="I162">
        <f>IF(MONTH(calls[[#This Row],[Date of Call]])&lt;=6, YEAR(calls[[#This Row],[Date of Call]]), YEAR(calls[[#This Row],[Date of Call]])+1)</f>
        <v>2024</v>
      </c>
      <c r="J162" t="str">
        <f>TEXT(calls[[#This Row],[Date of Call]],"DDDD")</f>
        <v>Sunday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c r="B163" t="s">
        <v>185</v>
      </c>
      <c r="C163" t="s">
        <v>23</v>
      </c>
      <c r="D163">
        <v>64</v>
      </c>
      <c r="E163" s="13" t="s">
        <v>10</v>
      </c>
      <c r="F163" s="14">
        <v>45354</v>
      </c>
      <c r="G163">
        <v>172</v>
      </c>
      <c r="H163">
        <v>4.0999999999999996</v>
      </c>
      <c r="I163">
        <f>IF(MONTH(calls[[#This Row],[Date of Call]])&lt;=6, YEAR(calls[[#This Row],[Date of Call]]), YEAR(calls[[#This Row],[Date of Call]])+1)</f>
        <v>2024</v>
      </c>
      <c r="J163" t="str">
        <f>TEXT(calls[[#This Row],[Date of Call]],"DDDD")</f>
        <v>Sunday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c r="B164" t="s">
        <v>186</v>
      </c>
      <c r="C164" t="s">
        <v>12</v>
      </c>
      <c r="D164">
        <v>113</v>
      </c>
      <c r="E164" s="13" t="s">
        <v>11</v>
      </c>
      <c r="F164" s="14">
        <v>45354</v>
      </c>
      <c r="G164">
        <v>123</v>
      </c>
      <c r="H164">
        <v>4.4000000000000004</v>
      </c>
      <c r="I164">
        <f>IF(MONTH(calls[[#This Row],[Date of Call]])&lt;=6, YEAR(calls[[#This Row],[Date of Call]]), YEAR(calls[[#This Row],[Date of Call]])+1)</f>
        <v>2024</v>
      </c>
      <c r="J164" t="str">
        <f>TEXT(calls[[#This Row],[Date of Call]],"DDDD")</f>
        <v>Sunday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c r="B165" t="s">
        <v>187</v>
      </c>
      <c r="C165" t="s">
        <v>12</v>
      </c>
      <c r="D165">
        <v>21</v>
      </c>
      <c r="E165" s="13" t="s">
        <v>9</v>
      </c>
      <c r="F165" s="14">
        <v>45354</v>
      </c>
      <c r="G165">
        <v>93</v>
      </c>
      <c r="H165">
        <v>3.4</v>
      </c>
      <c r="I165">
        <f>IF(MONTH(calls[[#This Row],[Date of Call]])&lt;=6, YEAR(calls[[#This Row],[Date of Call]]), YEAR(calls[[#This Row],[Date of Call]])+1)</f>
        <v>2024</v>
      </c>
      <c r="J165" t="str">
        <f>TEXT(calls[[#This Row],[Date of Call]],"DDDD")</f>
        <v>Sunday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c r="B166" t="s">
        <v>188</v>
      </c>
      <c r="C166" t="s">
        <v>16</v>
      </c>
      <c r="D166">
        <v>107</v>
      </c>
      <c r="E166" s="13" t="s">
        <v>10</v>
      </c>
      <c r="F166" s="14">
        <v>45354</v>
      </c>
      <c r="G166">
        <v>66</v>
      </c>
      <c r="H166">
        <v>4</v>
      </c>
      <c r="I166">
        <f>IF(MONTH(calls[[#This Row],[Date of Call]])&lt;=6, YEAR(calls[[#This Row],[Date of Call]]), YEAR(calls[[#This Row],[Date of Call]])+1)</f>
        <v>2024</v>
      </c>
      <c r="J166" t="str">
        <f>TEXT(calls[[#This Row],[Date of Call]],"DDDD")</f>
        <v>Sunday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c r="B167" t="s">
        <v>189</v>
      </c>
      <c r="C167" t="s">
        <v>16</v>
      </c>
      <c r="D167">
        <v>131</v>
      </c>
      <c r="E167" s="13" t="s">
        <v>9</v>
      </c>
      <c r="F167" s="14">
        <v>45354</v>
      </c>
      <c r="G167">
        <v>39</v>
      </c>
      <c r="H167">
        <v>2.4</v>
      </c>
      <c r="I167">
        <f>IF(MONTH(calls[[#This Row],[Date of Call]])&lt;=6, YEAR(calls[[#This Row],[Date of Call]]), YEAR(calls[[#This Row],[Date of Call]])+1)</f>
        <v>2024</v>
      </c>
      <c r="J167" t="str">
        <f>TEXT(calls[[#This Row],[Date of Call]],"DDDD")</f>
        <v>Sunday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c r="B168" t="s">
        <v>190</v>
      </c>
      <c r="C168" t="s">
        <v>20</v>
      </c>
      <c r="D168">
        <v>11</v>
      </c>
      <c r="E168" s="13" t="s">
        <v>6</v>
      </c>
      <c r="F168" s="14">
        <v>45354</v>
      </c>
      <c r="G168">
        <v>25</v>
      </c>
      <c r="H168">
        <v>2.1</v>
      </c>
      <c r="I168">
        <f>IF(MONTH(calls[[#This Row],[Date of Call]])&lt;=6, YEAR(calls[[#This Row],[Date of Call]]), YEAR(calls[[#This Row],[Date of Call]])+1)</f>
        <v>2024</v>
      </c>
      <c r="J168" t="str">
        <f>TEXT(calls[[#This Row],[Date of Call]],"DDDD")</f>
        <v>Sunday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c r="B169" t="s">
        <v>191</v>
      </c>
      <c r="C169" t="s">
        <v>17</v>
      </c>
      <c r="D169">
        <v>86</v>
      </c>
      <c r="E169" s="13" t="s">
        <v>11</v>
      </c>
      <c r="F169" s="14">
        <v>45354</v>
      </c>
      <c r="G169">
        <v>68</v>
      </c>
      <c r="H169">
        <v>3</v>
      </c>
      <c r="I169">
        <f>IF(MONTH(calls[[#This Row],[Date of Call]])&lt;=6, YEAR(calls[[#This Row],[Date of Call]]), YEAR(calls[[#This Row],[Date of Call]])+1)</f>
        <v>2024</v>
      </c>
      <c r="J169" t="str">
        <f>TEXT(calls[[#This Row],[Date of Call]],"DDDD")</f>
        <v>Sunday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c r="B170" t="s">
        <v>192</v>
      </c>
      <c r="C170" t="s">
        <v>23</v>
      </c>
      <c r="D170">
        <v>28</v>
      </c>
      <c r="E170" s="13" t="s">
        <v>6</v>
      </c>
      <c r="F170" s="14">
        <v>45354</v>
      </c>
      <c r="G170">
        <v>84</v>
      </c>
      <c r="H170">
        <v>3.2</v>
      </c>
      <c r="I170">
        <f>IF(MONTH(calls[[#This Row],[Date of Call]])&lt;=6, YEAR(calls[[#This Row],[Date of Call]]), YEAR(calls[[#This Row],[Date of Call]])+1)</f>
        <v>2024</v>
      </c>
      <c r="J170" t="str">
        <f>TEXT(calls[[#This Row],[Date of Call]],"DDDD")</f>
        <v>Sunday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c r="B171" t="s">
        <v>193</v>
      </c>
      <c r="C171" t="s">
        <v>8</v>
      </c>
      <c r="D171">
        <v>139</v>
      </c>
      <c r="E171" s="13" t="s">
        <v>9</v>
      </c>
      <c r="F171" s="14">
        <v>45355</v>
      </c>
      <c r="G171">
        <v>88</v>
      </c>
      <c r="H171">
        <v>3.4</v>
      </c>
      <c r="I171">
        <f>IF(MONTH(calls[[#This Row],[Date of Call]])&lt;=6, YEAR(calls[[#This Row],[Date of Call]]), YEAR(calls[[#This Row],[Date of Call]])+1)</f>
        <v>2024</v>
      </c>
      <c r="J171" t="str">
        <f>TEXT(calls[[#This Row],[Date of Call]],"DDDD")</f>
        <v>Monday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c r="B172" t="s">
        <v>194</v>
      </c>
      <c r="C172" t="s">
        <v>7</v>
      </c>
      <c r="D172">
        <v>82</v>
      </c>
      <c r="E172" s="13" t="s">
        <v>11</v>
      </c>
      <c r="F172" s="14">
        <v>45355</v>
      </c>
      <c r="G172">
        <v>93</v>
      </c>
      <c r="H172">
        <v>2.7</v>
      </c>
      <c r="I172">
        <f>IF(MONTH(calls[[#This Row],[Date of Call]])&lt;=6, YEAR(calls[[#This Row],[Date of Call]]), YEAR(calls[[#This Row],[Date of Call]])+1)</f>
        <v>2024</v>
      </c>
      <c r="J172" t="str">
        <f>TEXT(calls[[#This Row],[Date of Call]],"DDDD")</f>
        <v>Monday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c r="B173" t="s">
        <v>195</v>
      </c>
      <c r="C173" t="s">
        <v>12</v>
      </c>
      <c r="D173">
        <v>101</v>
      </c>
      <c r="E173" s="13" t="s">
        <v>6</v>
      </c>
      <c r="F173" s="14">
        <v>45355</v>
      </c>
      <c r="G173">
        <v>128</v>
      </c>
      <c r="H173">
        <v>5</v>
      </c>
      <c r="I173">
        <f>IF(MONTH(calls[[#This Row],[Date of Call]])&lt;=6, YEAR(calls[[#This Row],[Date of Call]]), YEAR(calls[[#This Row],[Date of Call]])+1)</f>
        <v>2024</v>
      </c>
      <c r="J173" t="str">
        <f>TEXT(calls[[#This Row],[Date of Call]],"DDDD")</f>
        <v>Monday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c r="B174" t="s">
        <v>196</v>
      </c>
      <c r="C174" t="s">
        <v>23</v>
      </c>
      <c r="D174">
        <v>75</v>
      </c>
      <c r="E174" s="13" t="s">
        <v>13</v>
      </c>
      <c r="F174" s="14">
        <v>45355</v>
      </c>
      <c r="G174">
        <v>40</v>
      </c>
      <c r="H174">
        <v>3.4</v>
      </c>
      <c r="I174">
        <f>IF(MONTH(calls[[#This Row],[Date of Call]])&lt;=6, YEAR(calls[[#This Row],[Date of Call]]), YEAR(calls[[#This Row],[Date of Call]])+1)</f>
        <v>2024</v>
      </c>
      <c r="J174" t="str">
        <f>TEXT(calls[[#This Row],[Date of Call]],"DDDD")</f>
        <v>Monday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c r="B175" t="s">
        <v>197</v>
      </c>
      <c r="C175" t="s">
        <v>18</v>
      </c>
      <c r="D175">
        <v>40</v>
      </c>
      <c r="E175" s="13" t="s">
        <v>6</v>
      </c>
      <c r="F175" s="14">
        <v>45356</v>
      </c>
      <c r="G175">
        <v>92</v>
      </c>
      <c r="H175">
        <v>4.7</v>
      </c>
      <c r="I175">
        <f>IF(MONTH(calls[[#This Row],[Date of Call]])&lt;=6, YEAR(calls[[#This Row],[Date of Call]]), YEAR(calls[[#This Row],[Date of Call]])+1)</f>
        <v>2024</v>
      </c>
      <c r="J175" t="str">
        <f>TEXT(calls[[#This Row],[Date of Call]],"DDDD")</f>
        <v>Tuesday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c r="B176" t="s">
        <v>198</v>
      </c>
      <c r="C176" t="s">
        <v>24</v>
      </c>
      <c r="D176">
        <v>86</v>
      </c>
      <c r="E176" s="13" t="s">
        <v>9</v>
      </c>
      <c r="F176" s="14">
        <v>45356</v>
      </c>
      <c r="G176">
        <v>27</v>
      </c>
      <c r="H176">
        <v>4.5</v>
      </c>
      <c r="I176">
        <f>IF(MONTH(calls[[#This Row],[Date of Call]])&lt;=6, YEAR(calls[[#This Row],[Date of Call]]), YEAR(calls[[#This Row],[Date of Call]])+1)</f>
        <v>2024</v>
      </c>
      <c r="J176" t="str">
        <f>TEXT(calls[[#This Row],[Date of Call]],"DDDD")</f>
        <v>Tuesday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c r="B177" t="s">
        <v>199</v>
      </c>
      <c r="C177" t="s">
        <v>15</v>
      </c>
      <c r="D177">
        <v>131</v>
      </c>
      <c r="E177" s="13" t="s">
        <v>10</v>
      </c>
      <c r="F177" s="14">
        <v>45356</v>
      </c>
      <c r="G177">
        <v>140</v>
      </c>
      <c r="H177">
        <v>4.0999999999999996</v>
      </c>
      <c r="I177">
        <f>IF(MONTH(calls[[#This Row],[Date of Call]])&lt;=6, YEAR(calls[[#This Row],[Date of Call]]), YEAR(calls[[#This Row],[Date of Call]])+1)</f>
        <v>2024</v>
      </c>
      <c r="J177" t="str">
        <f>TEXT(calls[[#This Row],[Date of Call]],"DDDD")</f>
        <v>Tuesday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c r="B178" t="s">
        <v>200</v>
      </c>
      <c r="C178" t="s">
        <v>16</v>
      </c>
      <c r="D178">
        <v>67</v>
      </c>
      <c r="E178" s="13" t="s">
        <v>11</v>
      </c>
      <c r="F178" s="14">
        <v>45356</v>
      </c>
      <c r="G178">
        <v>40</v>
      </c>
      <c r="H178">
        <v>5</v>
      </c>
      <c r="I178">
        <f>IF(MONTH(calls[[#This Row],[Date of Call]])&lt;=6, YEAR(calls[[#This Row],[Date of Call]]), YEAR(calls[[#This Row],[Date of Call]])+1)</f>
        <v>2024</v>
      </c>
      <c r="J178" t="str">
        <f>TEXT(calls[[#This Row],[Date of Call]],"DDDD")</f>
        <v>Tuesday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c r="B179" t="s">
        <v>201</v>
      </c>
      <c r="C179" t="s">
        <v>5</v>
      </c>
      <c r="D179">
        <v>71</v>
      </c>
      <c r="E179" s="13" t="s">
        <v>6</v>
      </c>
      <c r="F179" s="14">
        <v>45356</v>
      </c>
      <c r="G179">
        <v>102</v>
      </c>
      <c r="H179">
        <v>4.7</v>
      </c>
      <c r="I179">
        <f>IF(MONTH(calls[[#This Row],[Date of Call]])&lt;=6, YEAR(calls[[#This Row],[Date of Call]]), YEAR(calls[[#This Row],[Date of Call]])+1)</f>
        <v>2024</v>
      </c>
      <c r="J179" t="str">
        <f>TEXT(calls[[#This Row],[Date of Call]],"DDDD")</f>
        <v>Tuesday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c r="B180" t="s">
        <v>202</v>
      </c>
      <c r="C180" t="s">
        <v>15</v>
      </c>
      <c r="D180">
        <v>113</v>
      </c>
      <c r="E180" s="13" t="s">
        <v>10</v>
      </c>
      <c r="F180" s="14">
        <v>45356</v>
      </c>
      <c r="G180">
        <v>42</v>
      </c>
      <c r="H180">
        <v>4.2</v>
      </c>
      <c r="I180">
        <f>IF(MONTH(calls[[#This Row],[Date of Call]])&lt;=6, YEAR(calls[[#This Row],[Date of Call]]), YEAR(calls[[#This Row],[Date of Call]])+1)</f>
        <v>2024</v>
      </c>
      <c r="J180" t="str">
        <f>TEXT(calls[[#This Row],[Date of Call]],"DDDD")</f>
        <v>Tuesday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c r="B181" t="s">
        <v>203</v>
      </c>
      <c r="C181" t="s">
        <v>7</v>
      </c>
      <c r="D181">
        <v>53</v>
      </c>
      <c r="E181" s="13" t="s">
        <v>9</v>
      </c>
      <c r="F181" s="14">
        <v>45357</v>
      </c>
      <c r="G181">
        <v>210</v>
      </c>
      <c r="H181">
        <v>3.9</v>
      </c>
      <c r="I181">
        <f>IF(MONTH(calls[[#This Row],[Date of Call]])&lt;=6, YEAR(calls[[#This Row],[Date of Call]]), YEAR(calls[[#This Row],[Date of Call]])+1)</f>
        <v>2024</v>
      </c>
      <c r="J181" t="str">
        <f>TEXT(calls[[#This Row],[Date of Call]],"DDDD")</f>
        <v>Wednesday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c r="B182" t="s">
        <v>204</v>
      </c>
      <c r="C182" t="s">
        <v>15</v>
      </c>
      <c r="D182">
        <v>153</v>
      </c>
      <c r="E182" s="13" t="s">
        <v>11</v>
      </c>
      <c r="F182" s="14">
        <v>45357</v>
      </c>
      <c r="G182">
        <v>34</v>
      </c>
      <c r="H182">
        <v>3</v>
      </c>
      <c r="I182">
        <f>IF(MONTH(calls[[#This Row],[Date of Call]])&lt;=6, YEAR(calls[[#This Row],[Date of Call]]), YEAR(calls[[#This Row],[Date of Call]])+1)</f>
        <v>2024</v>
      </c>
      <c r="J182" t="str">
        <f>TEXT(calls[[#This Row],[Date of Call]],"DDDD")</f>
        <v>Wednesday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c r="B183" t="s">
        <v>205</v>
      </c>
      <c r="C183" t="s">
        <v>16</v>
      </c>
      <c r="D183">
        <v>73</v>
      </c>
      <c r="E183" s="13" t="s">
        <v>13</v>
      </c>
      <c r="F183" s="14">
        <v>45357</v>
      </c>
      <c r="G183">
        <v>215</v>
      </c>
      <c r="H183">
        <v>3.6</v>
      </c>
      <c r="I183">
        <f>IF(MONTH(calls[[#This Row],[Date of Call]])&lt;=6, YEAR(calls[[#This Row],[Date of Call]]), YEAR(calls[[#This Row],[Date of Call]])+1)</f>
        <v>2024</v>
      </c>
      <c r="J183" t="str">
        <f>TEXT(calls[[#This Row],[Date of Call]],"DDDD")</f>
        <v>Wednesday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c r="B184" t="s">
        <v>206</v>
      </c>
      <c r="C184" t="s">
        <v>22</v>
      </c>
      <c r="D184">
        <v>62</v>
      </c>
      <c r="E184" s="13" t="s">
        <v>13</v>
      </c>
      <c r="F184" s="14">
        <v>45357</v>
      </c>
      <c r="G184">
        <v>32</v>
      </c>
      <c r="H184">
        <v>0.7</v>
      </c>
      <c r="I184">
        <f>IF(MONTH(calls[[#This Row],[Date of Call]])&lt;=6, YEAR(calls[[#This Row],[Date of Call]]), YEAR(calls[[#This Row],[Date of Call]])+1)</f>
        <v>2024</v>
      </c>
      <c r="J184" t="str">
        <f>TEXT(calls[[#This Row],[Date of Call]],"DDDD")</f>
        <v>Wednesday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c r="B185" t="s">
        <v>207</v>
      </c>
      <c r="C185" t="s">
        <v>8</v>
      </c>
      <c r="D185">
        <v>115</v>
      </c>
      <c r="E185" s="13" t="s">
        <v>9</v>
      </c>
      <c r="F185" s="14">
        <v>45358</v>
      </c>
      <c r="G185">
        <v>48</v>
      </c>
      <c r="H185">
        <v>4.7</v>
      </c>
      <c r="I185">
        <f>IF(MONTH(calls[[#This Row],[Date of Call]])&lt;=6, YEAR(calls[[#This Row],[Date of Call]]), YEAR(calls[[#This Row],[Date of Call]])+1)</f>
        <v>2024</v>
      </c>
      <c r="J185" t="str">
        <f>TEXT(calls[[#This Row],[Date of Call]],"DDDD")</f>
        <v>Thursday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c r="B186" t="s">
        <v>208</v>
      </c>
      <c r="C186" t="s">
        <v>15</v>
      </c>
      <c r="D186">
        <v>69</v>
      </c>
      <c r="E186" s="13" t="s">
        <v>9</v>
      </c>
      <c r="F186" s="14">
        <v>45358</v>
      </c>
      <c r="G186">
        <v>132</v>
      </c>
      <c r="H186">
        <v>4.5</v>
      </c>
      <c r="I186">
        <f>IF(MONTH(calls[[#This Row],[Date of Call]])&lt;=6, YEAR(calls[[#This Row],[Date of Call]]), YEAR(calls[[#This Row],[Date of Call]])+1)</f>
        <v>2024</v>
      </c>
      <c r="J186" t="str">
        <f>TEXT(calls[[#This Row],[Date of Call]],"DDDD")</f>
        <v>Thursday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c r="B187" t="s">
        <v>209</v>
      </c>
      <c r="C187" t="s">
        <v>24</v>
      </c>
      <c r="D187">
        <v>103</v>
      </c>
      <c r="E187" s="13" t="s">
        <v>10</v>
      </c>
      <c r="F187" s="14">
        <v>45358</v>
      </c>
      <c r="G187">
        <v>172</v>
      </c>
      <c r="H187">
        <v>4.3</v>
      </c>
      <c r="I187">
        <f>IF(MONTH(calls[[#This Row],[Date of Call]])&lt;=6, YEAR(calls[[#This Row],[Date of Call]]), YEAR(calls[[#This Row],[Date of Call]])+1)</f>
        <v>2024</v>
      </c>
      <c r="J187" t="str">
        <f>TEXT(calls[[#This Row],[Date of Call]],"DDDD")</f>
        <v>Thursday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c r="B188" t="s">
        <v>210</v>
      </c>
      <c r="C188" t="s">
        <v>24</v>
      </c>
      <c r="D188">
        <v>75</v>
      </c>
      <c r="E188" s="13" t="s">
        <v>10</v>
      </c>
      <c r="F188" s="14">
        <v>45358</v>
      </c>
      <c r="G188">
        <v>111</v>
      </c>
      <c r="H188">
        <v>3.4</v>
      </c>
      <c r="I188">
        <f>IF(MONTH(calls[[#This Row],[Date of Call]])&lt;=6, YEAR(calls[[#This Row],[Date of Call]]), YEAR(calls[[#This Row],[Date of Call]])+1)</f>
        <v>2024</v>
      </c>
      <c r="J188" t="str">
        <f>TEXT(calls[[#This Row],[Date of Call]],"DDDD")</f>
        <v>Thursday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c r="B189" t="s">
        <v>211</v>
      </c>
      <c r="C189" t="s">
        <v>14</v>
      </c>
      <c r="D189">
        <v>92</v>
      </c>
      <c r="E189" s="13" t="s">
        <v>10</v>
      </c>
      <c r="F189" s="14">
        <v>45358</v>
      </c>
      <c r="G189">
        <v>58</v>
      </c>
      <c r="H189">
        <v>3.6</v>
      </c>
      <c r="I189">
        <f>IF(MONTH(calls[[#This Row],[Date of Call]])&lt;=6, YEAR(calls[[#This Row],[Date of Call]]), YEAR(calls[[#This Row],[Date of Call]])+1)</f>
        <v>2024</v>
      </c>
      <c r="J189" t="str">
        <f>TEXT(calls[[#This Row],[Date of Call]],"DDDD")</f>
        <v>Thursday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c r="B190" t="s">
        <v>212</v>
      </c>
      <c r="C190" t="s">
        <v>14</v>
      </c>
      <c r="D190">
        <v>41</v>
      </c>
      <c r="E190" s="13" t="s">
        <v>13</v>
      </c>
      <c r="F190" s="14">
        <v>45358</v>
      </c>
      <c r="G190">
        <v>68</v>
      </c>
      <c r="H190">
        <v>4</v>
      </c>
      <c r="I190">
        <f>IF(MONTH(calls[[#This Row],[Date of Call]])&lt;=6, YEAR(calls[[#This Row],[Date of Call]]), YEAR(calls[[#This Row],[Date of Call]])+1)</f>
        <v>2024</v>
      </c>
      <c r="J190" t="str">
        <f>TEXT(calls[[#This Row],[Date of Call]],"DDDD")</f>
        <v>Thursday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c r="B191" t="s">
        <v>213</v>
      </c>
      <c r="C191" t="s">
        <v>24</v>
      </c>
      <c r="D191">
        <v>134</v>
      </c>
      <c r="E191" s="13" t="s">
        <v>11</v>
      </c>
      <c r="F191" s="14">
        <v>45358</v>
      </c>
      <c r="G191">
        <v>160</v>
      </c>
      <c r="H191">
        <v>4.5</v>
      </c>
      <c r="I191">
        <f>IF(MONTH(calls[[#This Row],[Date of Call]])&lt;=6, YEAR(calls[[#This Row],[Date of Call]]), YEAR(calls[[#This Row],[Date of Call]])+1)</f>
        <v>2024</v>
      </c>
      <c r="J191" t="str">
        <f>TEXT(calls[[#This Row],[Date of Call]],"DDDD")</f>
        <v>Thursday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c r="B192" t="s">
        <v>214</v>
      </c>
      <c r="C192" t="s">
        <v>17</v>
      </c>
      <c r="D192">
        <v>80</v>
      </c>
      <c r="E192" s="13" t="s">
        <v>6</v>
      </c>
      <c r="F192" s="14">
        <v>45358</v>
      </c>
      <c r="G192">
        <v>45</v>
      </c>
      <c r="H192">
        <v>3</v>
      </c>
      <c r="I192">
        <f>IF(MONTH(calls[[#This Row],[Date of Call]])&lt;=6, YEAR(calls[[#This Row],[Date of Call]]), YEAR(calls[[#This Row],[Date of Call]])+1)</f>
        <v>2024</v>
      </c>
      <c r="J192" t="str">
        <f>TEXT(calls[[#This Row],[Date of Call]],"DDDD")</f>
        <v>Thursday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c r="B193" t="s">
        <v>215</v>
      </c>
      <c r="C193" t="s">
        <v>5</v>
      </c>
      <c r="D193">
        <v>103</v>
      </c>
      <c r="E193" s="13" t="s">
        <v>9</v>
      </c>
      <c r="F193" s="14">
        <v>45359</v>
      </c>
      <c r="G193">
        <v>117</v>
      </c>
      <c r="H193">
        <v>3</v>
      </c>
      <c r="I193">
        <f>IF(MONTH(calls[[#This Row],[Date of Call]])&lt;=6, YEAR(calls[[#This Row],[Date of Call]]), YEAR(calls[[#This Row],[Date of Call]])+1)</f>
        <v>2024</v>
      </c>
      <c r="J193" t="str">
        <f>TEXT(calls[[#This Row],[Date of Call]],"DDDD")</f>
        <v>Friday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c r="B194" t="s">
        <v>216</v>
      </c>
      <c r="C194" t="s">
        <v>7</v>
      </c>
      <c r="D194">
        <v>20</v>
      </c>
      <c r="E194" s="13" t="s">
        <v>10</v>
      </c>
      <c r="F194" s="14">
        <v>45360</v>
      </c>
      <c r="G194">
        <v>22</v>
      </c>
      <c r="H194">
        <v>1.6</v>
      </c>
      <c r="I194">
        <f>IF(MONTH(calls[[#This Row],[Date of Call]])&lt;=6, YEAR(calls[[#This Row],[Date of Call]]), YEAR(calls[[#This Row],[Date of Call]])+1)</f>
        <v>2024</v>
      </c>
      <c r="J194" t="str">
        <f>TEXT(calls[[#This Row],[Date of Call]],"DDDD")</f>
        <v>Saturday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c r="B195" t="s">
        <v>217</v>
      </c>
      <c r="C195" t="s">
        <v>5</v>
      </c>
      <c r="D195">
        <v>75</v>
      </c>
      <c r="E195" s="13" t="s">
        <v>6</v>
      </c>
      <c r="F195" s="14">
        <v>45360</v>
      </c>
      <c r="G195">
        <v>195</v>
      </c>
      <c r="H195">
        <v>3</v>
      </c>
      <c r="I195">
        <f>IF(MONTH(calls[[#This Row],[Date of Call]])&lt;=6, YEAR(calls[[#This Row],[Date of Call]]), YEAR(calls[[#This Row],[Date of Call]])+1)</f>
        <v>2024</v>
      </c>
      <c r="J195" t="str">
        <f>TEXT(calls[[#This Row],[Date of Call]],"DDDD")</f>
        <v>Saturday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c r="B196" t="s">
        <v>218</v>
      </c>
      <c r="C196" t="s">
        <v>14</v>
      </c>
      <c r="D196">
        <v>80</v>
      </c>
      <c r="E196" s="13" t="s">
        <v>11</v>
      </c>
      <c r="F196" s="14">
        <v>45360</v>
      </c>
      <c r="G196">
        <v>168</v>
      </c>
      <c r="H196">
        <v>3.7</v>
      </c>
      <c r="I196">
        <f>IF(MONTH(calls[[#This Row],[Date of Call]])&lt;=6, YEAR(calls[[#This Row],[Date of Call]]), YEAR(calls[[#This Row],[Date of Call]])+1)</f>
        <v>2024</v>
      </c>
      <c r="J196" t="str">
        <f>TEXT(calls[[#This Row],[Date of Call]],"DDDD")</f>
        <v>Saturday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c r="B197" t="s">
        <v>219</v>
      </c>
      <c r="C197" t="s">
        <v>15</v>
      </c>
      <c r="D197">
        <v>85</v>
      </c>
      <c r="E197" s="13" t="s">
        <v>13</v>
      </c>
      <c r="F197" s="14">
        <v>45361</v>
      </c>
      <c r="G197">
        <v>46</v>
      </c>
      <c r="H197">
        <v>4.9000000000000004</v>
      </c>
      <c r="I197">
        <f>IF(MONTH(calls[[#This Row],[Date of Call]])&lt;=6, YEAR(calls[[#This Row],[Date of Call]]), YEAR(calls[[#This Row],[Date of Call]])+1)</f>
        <v>2024</v>
      </c>
      <c r="J197" t="str">
        <f>TEXT(calls[[#This Row],[Date of Call]],"DDDD")</f>
        <v>Sunday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c r="B198" t="s">
        <v>220</v>
      </c>
      <c r="C198" t="s">
        <v>12</v>
      </c>
      <c r="D198">
        <v>155</v>
      </c>
      <c r="E198" s="13" t="s">
        <v>10</v>
      </c>
      <c r="F198" s="14">
        <v>45361</v>
      </c>
      <c r="G198">
        <v>164</v>
      </c>
      <c r="H198">
        <v>3.4</v>
      </c>
      <c r="I198">
        <f>IF(MONTH(calls[[#This Row],[Date of Call]])&lt;=6, YEAR(calls[[#This Row],[Date of Call]]), YEAR(calls[[#This Row],[Date of Call]])+1)</f>
        <v>2024</v>
      </c>
      <c r="J198" t="str">
        <f>TEXT(calls[[#This Row],[Date of Call]],"DDDD")</f>
        <v>Sunday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c r="B199" t="s">
        <v>221</v>
      </c>
      <c r="C199" t="s">
        <v>15</v>
      </c>
      <c r="D199">
        <v>63</v>
      </c>
      <c r="E199" s="13" t="s">
        <v>13</v>
      </c>
      <c r="F199" s="14">
        <v>45361</v>
      </c>
      <c r="G199">
        <v>48</v>
      </c>
      <c r="H199">
        <v>5</v>
      </c>
      <c r="I199">
        <f>IF(MONTH(calls[[#This Row],[Date of Call]])&lt;=6, YEAR(calls[[#This Row],[Date of Call]]), YEAR(calls[[#This Row],[Date of Call]])+1)</f>
        <v>2024</v>
      </c>
      <c r="J199" t="str">
        <f>TEXT(calls[[#This Row],[Date of Call]],"DDDD")</f>
        <v>Sunday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c r="B200" t="s">
        <v>222</v>
      </c>
      <c r="C200" t="s">
        <v>23</v>
      </c>
      <c r="D200">
        <v>105</v>
      </c>
      <c r="E200" s="13" t="s">
        <v>9</v>
      </c>
      <c r="F200" s="14">
        <v>45361</v>
      </c>
      <c r="G200">
        <v>96</v>
      </c>
      <c r="H200">
        <v>5</v>
      </c>
      <c r="I200">
        <f>IF(MONTH(calls[[#This Row],[Date of Call]])&lt;=6, YEAR(calls[[#This Row],[Date of Call]]), YEAR(calls[[#This Row],[Date of Call]])+1)</f>
        <v>2024</v>
      </c>
      <c r="J200" t="str">
        <f>TEXT(calls[[#This Row],[Date of Call]],"DDDD")</f>
        <v>Sunday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c r="B201" t="s">
        <v>223</v>
      </c>
      <c r="C201" t="s">
        <v>15</v>
      </c>
      <c r="D201">
        <v>71</v>
      </c>
      <c r="E201" s="13" t="s">
        <v>13</v>
      </c>
      <c r="F201" s="14">
        <v>45361</v>
      </c>
      <c r="G201">
        <v>105</v>
      </c>
      <c r="H201">
        <v>4</v>
      </c>
      <c r="I201">
        <f>IF(MONTH(calls[[#This Row],[Date of Call]])&lt;=6, YEAR(calls[[#This Row],[Date of Call]]), YEAR(calls[[#This Row],[Date of Call]])+1)</f>
        <v>2024</v>
      </c>
      <c r="J201" t="str">
        <f>TEXT(calls[[#This Row],[Date of Call]],"DDDD")</f>
        <v>Sunday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c r="B202" t="s">
        <v>224</v>
      </c>
      <c r="C202" t="s">
        <v>12</v>
      </c>
      <c r="D202">
        <v>100</v>
      </c>
      <c r="E202" s="13" t="s">
        <v>13</v>
      </c>
      <c r="F202" s="14">
        <v>45362</v>
      </c>
      <c r="G202">
        <v>44</v>
      </c>
      <c r="H202">
        <v>3.6</v>
      </c>
      <c r="I202">
        <f>IF(MONTH(calls[[#This Row],[Date of Call]])&lt;=6, YEAR(calls[[#This Row],[Date of Call]]), YEAR(calls[[#This Row],[Date of Call]])+1)</f>
        <v>2024</v>
      </c>
      <c r="J202" t="str">
        <f>TEXT(calls[[#This Row],[Date of Call]],"DDDD")</f>
        <v>Monday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c r="B203" t="s">
        <v>225</v>
      </c>
      <c r="C203" t="s">
        <v>20</v>
      </c>
      <c r="D203">
        <v>93</v>
      </c>
      <c r="E203" s="13" t="s">
        <v>11</v>
      </c>
      <c r="F203" s="14">
        <v>45362</v>
      </c>
      <c r="G203">
        <v>132</v>
      </c>
      <c r="H203">
        <v>3.7</v>
      </c>
      <c r="I203">
        <f>IF(MONTH(calls[[#This Row],[Date of Call]])&lt;=6, YEAR(calls[[#This Row],[Date of Call]]), YEAR(calls[[#This Row],[Date of Call]])+1)</f>
        <v>2024</v>
      </c>
      <c r="J203" t="str">
        <f>TEXT(calls[[#This Row],[Date of Call]],"DDDD")</f>
        <v>Monday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c r="B204" t="s">
        <v>226</v>
      </c>
      <c r="C204" t="s">
        <v>23</v>
      </c>
      <c r="D204">
        <v>84</v>
      </c>
      <c r="E204" s="13" t="s">
        <v>10</v>
      </c>
      <c r="F204" s="14">
        <v>45362</v>
      </c>
      <c r="G204">
        <v>54</v>
      </c>
      <c r="H204">
        <v>4.2</v>
      </c>
      <c r="I204">
        <f>IF(MONTH(calls[[#This Row],[Date of Call]])&lt;=6, YEAR(calls[[#This Row],[Date of Call]]), YEAR(calls[[#This Row],[Date of Call]])+1)</f>
        <v>2024</v>
      </c>
      <c r="J204" t="str">
        <f>TEXT(calls[[#This Row],[Date of Call]],"DDDD")</f>
        <v>Monday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c r="B205" t="s">
        <v>227</v>
      </c>
      <c r="C205" t="s">
        <v>17</v>
      </c>
      <c r="D205">
        <v>56</v>
      </c>
      <c r="E205" s="13" t="s">
        <v>6</v>
      </c>
      <c r="F205" s="14">
        <v>45362</v>
      </c>
      <c r="G205">
        <v>129</v>
      </c>
      <c r="H205">
        <v>2.1</v>
      </c>
      <c r="I205">
        <f>IF(MONTH(calls[[#This Row],[Date of Call]])&lt;=6, YEAR(calls[[#This Row],[Date of Call]]), YEAR(calls[[#This Row],[Date of Call]])+1)</f>
        <v>2024</v>
      </c>
      <c r="J205" t="str">
        <f>TEXT(calls[[#This Row],[Date of Call]],"DDDD")</f>
        <v>Monday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c r="B206" t="s">
        <v>228</v>
      </c>
      <c r="C206" t="s">
        <v>17</v>
      </c>
      <c r="D206">
        <v>63</v>
      </c>
      <c r="E206" s="13" t="s">
        <v>13</v>
      </c>
      <c r="F206" s="14">
        <v>45362</v>
      </c>
      <c r="G206">
        <v>42</v>
      </c>
      <c r="H206">
        <v>4</v>
      </c>
      <c r="I206">
        <f>IF(MONTH(calls[[#This Row],[Date of Call]])&lt;=6, YEAR(calls[[#This Row],[Date of Call]]), YEAR(calls[[#This Row],[Date of Call]])+1)</f>
        <v>2024</v>
      </c>
      <c r="J206" t="str">
        <f>TEXT(calls[[#This Row],[Date of Call]],"DDDD")</f>
        <v>Monday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c r="B207" t="s">
        <v>229</v>
      </c>
      <c r="C207" t="s">
        <v>22</v>
      </c>
      <c r="D207">
        <v>83</v>
      </c>
      <c r="E207" s="13" t="s">
        <v>13</v>
      </c>
      <c r="F207" s="14">
        <v>45362</v>
      </c>
      <c r="G207">
        <v>42</v>
      </c>
      <c r="H207">
        <v>4.2</v>
      </c>
      <c r="I207">
        <f>IF(MONTH(calls[[#This Row],[Date of Call]])&lt;=6, YEAR(calls[[#This Row],[Date of Call]]), YEAR(calls[[#This Row],[Date of Call]])+1)</f>
        <v>2024</v>
      </c>
      <c r="J207" t="str">
        <f>TEXT(calls[[#This Row],[Date of Call]],"DDDD")</f>
        <v>Monday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c r="B208" t="s">
        <v>230</v>
      </c>
      <c r="C208" t="s">
        <v>14</v>
      </c>
      <c r="D208">
        <v>134</v>
      </c>
      <c r="E208" s="13" t="s">
        <v>10</v>
      </c>
      <c r="F208" s="14">
        <v>45362</v>
      </c>
      <c r="G208">
        <v>180</v>
      </c>
      <c r="H208">
        <v>3.1</v>
      </c>
      <c r="I208">
        <f>IF(MONTH(calls[[#This Row],[Date of Call]])&lt;=6, YEAR(calls[[#This Row],[Date of Call]]), YEAR(calls[[#This Row],[Date of Call]])+1)</f>
        <v>2024</v>
      </c>
      <c r="J208" t="str">
        <f>TEXT(calls[[#This Row],[Date of Call]],"DDDD")</f>
        <v>Monday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c r="B209" t="s">
        <v>231</v>
      </c>
      <c r="C209" t="s">
        <v>8</v>
      </c>
      <c r="D209">
        <v>73</v>
      </c>
      <c r="E209" s="13" t="s">
        <v>13</v>
      </c>
      <c r="F209" s="14">
        <v>45363</v>
      </c>
      <c r="G209">
        <v>34</v>
      </c>
      <c r="H209">
        <v>4.8</v>
      </c>
      <c r="I209">
        <f>IF(MONTH(calls[[#This Row],[Date of Call]])&lt;=6, YEAR(calls[[#This Row],[Date of Call]]), YEAR(calls[[#This Row],[Date of Call]])+1)</f>
        <v>2024</v>
      </c>
      <c r="J209" t="str">
        <f>TEXT(calls[[#This Row],[Date of Call]],"DDDD")</f>
        <v>Tuesday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c r="B210" t="s">
        <v>232</v>
      </c>
      <c r="C210" t="s">
        <v>5</v>
      </c>
      <c r="D210">
        <v>6</v>
      </c>
      <c r="E210" s="13" t="s">
        <v>6</v>
      </c>
      <c r="F210" s="14">
        <v>45363</v>
      </c>
      <c r="G210">
        <v>29</v>
      </c>
      <c r="H210">
        <v>4.7</v>
      </c>
      <c r="I210">
        <f>IF(MONTH(calls[[#This Row],[Date of Call]])&lt;=6, YEAR(calls[[#This Row],[Date of Call]]), YEAR(calls[[#This Row],[Date of Call]])+1)</f>
        <v>2024</v>
      </c>
      <c r="J210" t="str">
        <f>TEXT(calls[[#This Row],[Date of Call]],"DDDD")</f>
        <v>Tuesday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c r="B211" t="s">
        <v>233</v>
      </c>
      <c r="C211" t="s">
        <v>16</v>
      </c>
      <c r="D211">
        <v>46</v>
      </c>
      <c r="E211" s="13" t="s">
        <v>9</v>
      </c>
      <c r="F211" s="14">
        <v>45363</v>
      </c>
      <c r="G211">
        <v>165</v>
      </c>
      <c r="H211">
        <v>3.3</v>
      </c>
      <c r="I211">
        <f>IF(MONTH(calls[[#This Row],[Date of Call]])&lt;=6, YEAR(calls[[#This Row],[Date of Call]]), YEAR(calls[[#This Row],[Date of Call]])+1)</f>
        <v>2024</v>
      </c>
      <c r="J211" t="str">
        <f>TEXT(calls[[#This Row],[Date of Call]],"DDDD")</f>
        <v>Tuesday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c r="B212" t="s">
        <v>234</v>
      </c>
      <c r="C212" t="s">
        <v>5</v>
      </c>
      <c r="D212">
        <v>121</v>
      </c>
      <c r="E212" s="13" t="s">
        <v>13</v>
      </c>
      <c r="F212" s="14">
        <v>45364</v>
      </c>
      <c r="G212">
        <v>32</v>
      </c>
      <c r="H212">
        <v>3.7</v>
      </c>
      <c r="I212">
        <f>IF(MONTH(calls[[#This Row],[Date of Call]])&lt;=6, YEAR(calls[[#This Row],[Date of Call]]), YEAR(calls[[#This Row],[Date of Call]])+1)</f>
        <v>2024</v>
      </c>
      <c r="J212" t="str">
        <f>TEXT(calls[[#This Row],[Date of Call]],"DDDD")</f>
        <v>Wednesday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c r="B213" t="s">
        <v>235</v>
      </c>
      <c r="C213" t="s">
        <v>17</v>
      </c>
      <c r="D213">
        <v>61</v>
      </c>
      <c r="E213" s="13" t="s">
        <v>11</v>
      </c>
      <c r="F213" s="14">
        <v>45364</v>
      </c>
      <c r="G213">
        <v>160</v>
      </c>
      <c r="H213">
        <v>4.9000000000000004</v>
      </c>
      <c r="I213">
        <f>IF(MONTH(calls[[#This Row],[Date of Call]])&lt;=6, YEAR(calls[[#This Row],[Date of Call]]), YEAR(calls[[#This Row],[Date of Call]])+1)</f>
        <v>2024</v>
      </c>
      <c r="J213" t="str">
        <f>TEXT(calls[[#This Row],[Date of Call]],"DDDD")</f>
        <v>Wednesday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c r="B214" t="s">
        <v>236</v>
      </c>
      <c r="C214" t="s">
        <v>14</v>
      </c>
      <c r="D214">
        <v>144</v>
      </c>
      <c r="E214" s="13" t="s">
        <v>10</v>
      </c>
      <c r="F214" s="14">
        <v>45364</v>
      </c>
      <c r="G214">
        <v>140</v>
      </c>
      <c r="H214">
        <v>3.5</v>
      </c>
      <c r="I214">
        <f>IF(MONTH(calls[[#This Row],[Date of Call]])&lt;=6, YEAR(calls[[#This Row],[Date of Call]]), YEAR(calls[[#This Row],[Date of Call]])+1)</f>
        <v>2024</v>
      </c>
      <c r="J214" t="str">
        <f>TEXT(calls[[#This Row],[Date of Call]],"DDDD")</f>
        <v>Wednesday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c r="B215" t="s">
        <v>237</v>
      </c>
      <c r="C215" t="s">
        <v>16</v>
      </c>
      <c r="D215">
        <v>145</v>
      </c>
      <c r="E215" s="13" t="s">
        <v>10</v>
      </c>
      <c r="F215" s="14">
        <v>45364</v>
      </c>
      <c r="G215">
        <v>136</v>
      </c>
      <c r="H215">
        <v>4.4000000000000004</v>
      </c>
      <c r="I215">
        <f>IF(MONTH(calls[[#This Row],[Date of Call]])&lt;=6, YEAR(calls[[#This Row],[Date of Call]]), YEAR(calls[[#This Row],[Date of Call]])+1)</f>
        <v>2024</v>
      </c>
      <c r="J215" t="str">
        <f>TEXT(calls[[#This Row],[Date of Call]],"DDDD")</f>
        <v>Wednesday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c r="B216" t="s">
        <v>238</v>
      </c>
      <c r="C216" t="s">
        <v>23</v>
      </c>
      <c r="D216">
        <v>85</v>
      </c>
      <c r="E216" s="13" t="s">
        <v>6</v>
      </c>
      <c r="F216" s="14">
        <v>45364</v>
      </c>
      <c r="G216">
        <v>66</v>
      </c>
      <c r="H216">
        <v>2.8</v>
      </c>
      <c r="I216">
        <f>IF(MONTH(calls[[#This Row],[Date of Call]])&lt;=6, YEAR(calls[[#This Row],[Date of Call]]), YEAR(calls[[#This Row],[Date of Call]])+1)</f>
        <v>2024</v>
      </c>
      <c r="J216" t="str">
        <f>TEXT(calls[[#This Row],[Date of Call]],"DDDD")</f>
        <v>Wednesday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c r="B217" t="s">
        <v>239</v>
      </c>
      <c r="C217" t="s">
        <v>16</v>
      </c>
      <c r="D217">
        <v>13</v>
      </c>
      <c r="E217" s="13" t="s">
        <v>11</v>
      </c>
      <c r="F217" s="14">
        <v>45365</v>
      </c>
      <c r="G217">
        <v>63</v>
      </c>
      <c r="H217">
        <v>4.0999999999999996</v>
      </c>
      <c r="I217">
        <f>IF(MONTH(calls[[#This Row],[Date of Call]])&lt;=6, YEAR(calls[[#This Row],[Date of Call]]), YEAR(calls[[#This Row],[Date of Call]])+1)</f>
        <v>2024</v>
      </c>
      <c r="J217" t="str">
        <f>TEXT(calls[[#This Row],[Date of Call]],"DDDD")</f>
        <v>Thursday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c r="B218" t="s">
        <v>240</v>
      </c>
      <c r="C218" t="s">
        <v>20</v>
      </c>
      <c r="D218">
        <v>142</v>
      </c>
      <c r="E218" s="13" t="s">
        <v>13</v>
      </c>
      <c r="F218" s="14">
        <v>45365</v>
      </c>
      <c r="G218">
        <v>44</v>
      </c>
      <c r="H218">
        <v>3.5</v>
      </c>
      <c r="I218">
        <f>IF(MONTH(calls[[#This Row],[Date of Call]])&lt;=6, YEAR(calls[[#This Row],[Date of Call]]), YEAR(calls[[#This Row],[Date of Call]])+1)</f>
        <v>2024</v>
      </c>
      <c r="J218" t="str">
        <f>TEXT(calls[[#This Row],[Date of Call]],"DDDD")</f>
        <v>Thursday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c r="B219" t="s">
        <v>241</v>
      </c>
      <c r="C219" t="s">
        <v>14</v>
      </c>
      <c r="D219">
        <v>28</v>
      </c>
      <c r="E219" s="13" t="s">
        <v>9</v>
      </c>
      <c r="F219" s="14">
        <v>45365</v>
      </c>
      <c r="G219">
        <v>78</v>
      </c>
      <c r="H219">
        <v>3.8</v>
      </c>
      <c r="I219">
        <f>IF(MONTH(calls[[#This Row],[Date of Call]])&lt;=6, YEAR(calls[[#This Row],[Date of Call]]), YEAR(calls[[#This Row],[Date of Call]])+1)</f>
        <v>2024</v>
      </c>
      <c r="J219" t="str">
        <f>TEXT(calls[[#This Row],[Date of Call]],"DDDD")</f>
        <v>Thursday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c r="B220" t="s">
        <v>242</v>
      </c>
      <c r="C220" t="s">
        <v>14</v>
      </c>
      <c r="D220">
        <v>119</v>
      </c>
      <c r="E220" s="13" t="s">
        <v>13</v>
      </c>
      <c r="F220" s="14">
        <v>45365</v>
      </c>
      <c r="G220">
        <v>20</v>
      </c>
      <c r="H220">
        <v>3.9</v>
      </c>
      <c r="I220">
        <f>IF(MONTH(calls[[#This Row],[Date of Call]])&lt;=6, YEAR(calls[[#This Row],[Date of Call]]), YEAR(calls[[#This Row],[Date of Call]])+1)</f>
        <v>2024</v>
      </c>
      <c r="J220" t="str">
        <f>TEXT(calls[[#This Row],[Date of Call]],"DDDD")</f>
        <v>Thursday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c r="B221" t="s">
        <v>243</v>
      </c>
      <c r="C221" t="s">
        <v>5</v>
      </c>
      <c r="D221">
        <v>65</v>
      </c>
      <c r="E221" s="13" t="s">
        <v>6</v>
      </c>
      <c r="F221" s="14">
        <v>45365</v>
      </c>
      <c r="G221">
        <v>84</v>
      </c>
      <c r="H221">
        <v>2.5</v>
      </c>
      <c r="I221">
        <f>IF(MONTH(calls[[#This Row],[Date of Call]])&lt;=6, YEAR(calls[[#This Row],[Date of Call]]), YEAR(calls[[#This Row],[Date of Call]])+1)</f>
        <v>2024</v>
      </c>
      <c r="J221" t="str">
        <f>TEXT(calls[[#This Row],[Date of Call]],"DDDD")</f>
        <v>Thursday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c r="B222" t="s">
        <v>244</v>
      </c>
      <c r="C222" t="s">
        <v>24</v>
      </c>
      <c r="D222">
        <v>68</v>
      </c>
      <c r="E222" s="13" t="s">
        <v>6</v>
      </c>
      <c r="F222" s="14">
        <v>45365</v>
      </c>
      <c r="G222">
        <v>32</v>
      </c>
      <c r="H222">
        <v>4.9000000000000004</v>
      </c>
      <c r="I222">
        <f>IF(MONTH(calls[[#This Row],[Date of Call]])&lt;=6, YEAR(calls[[#This Row],[Date of Call]]), YEAR(calls[[#This Row],[Date of Call]])+1)</f>
        <v>2024</v>
      </c>
      <c r="J222" t="str">
        <f>TEXT(calls[[#This Row],[Date of Call]],"DDDD")</f>
        <v>Thursday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c r="B223" t="s">
        <v>245</v>
      </c>
      <c r="C223" t="s">
        <v>22</v>
      </c>
      <c r="D223">
        <v>72</v>
      </c>
      <c r="E223" s="13" t="s">
        <v>9</v>
      </c>
      <c r="F223" s="14">
        <v>45365</v>
      </c>
      <c r="G223">
        <v>132</v>
      </c>
      <c r="H223">
        <v>3.4</v>
      </c>
      <c r="I223">
        <f>IF(MONTH(calls[[#This Row],[Date of Call]])&lt;=6, YEAR(calls[[#This Row],[Date of Call]]), YEAR(calls[[#This Row],[Date of Call]])+1)</f>
        <v>2024</v>
      </c>
      <c r="J223" t="str">
        <f>TEXT(calls[[#This Row],[Date of Call]],"DDDD")</f>
        <v>Thursday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c r="B224" t="s">
        <v>246</v>
      </c>
      <c r="C224" t="s">
        <v>22</v>
      </c>
      <c r="D224">
        <v>63</v>
      </c>
      <c r="E224" s="13" t="s">
        <v>10</v>
      </c>
      <c r="F224" s="14">
        <v>45365</v>
      </c>
      <c r="G224">
        <v>105</v>
      </c>
      <c r="H224">
        <v>3.3</v>
      </c>
      <c r="I224">
        <f>IF(MONTH(calls[[#This Row],[Date of Call]])&lt;=6, YEAR(calls[[#This Row],[Date of Call]]), YEAR(calls[[#This Row],[Date of Call]])+1)</f>
        <v>2024</v>
      </c>
      <c r="J224" t="str">
        <f>TEXT(calls[[#This Row],[Date of Call]],"DDDD")</f>
        <v>Thursday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c r="B225" t="s">
        <v>247</v>
      </c>
      <c r="C225" t="s">
        <v>12</v>
      </c>
      <c r="D225">
        <v>139</v>
      </c>
      <c r="E225" s="13" t="s">
        <v>13</v>
      </c>
      <c r="F225" s="14">
        <v>45366</v>
      </c>
      <c r="G225">
        <v>48</v>
      </c>
      <c r="H225">
        <v>4.7</v>
      </c>
      <c r="I225">
        <f>IF(MONTH(calls[[#This Row],[Date of Call]])&lt;=6, YEAR(calls[[#This Row],[Date of Call]]), YEAR(calls[[#This Row],[Date of Call]])+1)</f>
        <v>2024</v>
      </c>
      <c r="J225" t="str">
        <f>TEXT(calls[[#This Row],[Date of Call]],"DDDD")</f>
        <v>Friday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c r="B226" t="s">
        <v>248</v>
      </c>
      <c r="C226" t="s">
        <v>14</v>
      </c>
      <c r="D226">
        <v>59</v>
      </c>
      <c r="E226" s="13" t="s">
        <v>13</v>
      </c>
      <c r="F226" s="14">
        <v>45366</v>
      </c>
      <c r="G226">
        <v>64</v>
      </c>
      <c r="H226">
        <v>4</v>
      </c>
      <c r="I226">
        <f>IF(MONTH(calls[[#This Row],[Date of Call]])&lt;=6, YEAR(calls[[#This Row],[Date of Call]]), YEAR(calls[[#This Row],[Date of Call]])+1)</f>
        <v>2024</v>
      </c>
      <c r="J226" t="str">
        <f>TEXT(calls[[#This Row],[Date of Call]],"DDDD")</f>
        <v>Friday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c r="B227" t="s">
        <v>249</v>
      </c>
      <c r="C227" t="s">
        <v>7</v>
      </c>
      <c r="D227">
        <v>138</v>
      </c>
      <c r="E227" s="13" t="s">
        <v>10</v>
      </c>
      <c r="F227" s="14">
        <v>45366</v>
      </c>
      <c r="G227">
        <v>44</v>
      </c>
      <c r="H227">
        <v>3.8</v>
      </c>
      <c r="I227">
        <f>IF(MONTH(calls[[#This Row],[Date of Call]])&lt;=6, YEAR(calls[[#This Row],[Date of Call]]), YEAR(calls[[#This Row],[Date of Call]])+1)</f>
        <v>2024</v>
      </c>
      <c r="J227" t="str">
        <f>TEXT(calls[[#This Row],[Date of Call]],"DDDD")</f>
        <v>Friday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c r="B228" t="s">
        <v>250</v>
      </c>
      <c r="C228" t="s">
        <v>12</v>
      </c>
      <c r="D228">
        <v>47</v>
      </c>
      <c r="E228" s="13" t="s">
        <v>9</v>
      </c>
      <c r="F228" s="14">
        <v>45366</v>
      </c>
      <c r="G228">
        <v>120</v>
      </c>
      <c r="H228">
        <v>3.1</v>
      </c>
      <c r="I228">
        <f>IF(MONTH(calls[[#This Row],[Date of Call]])&lt;=6, YEAR(calls[[#This Row],[Date of Call]]), YEAR(calls[[#This Row],[Date of Call]])+1)</f>
        <v>2024</v>
      </c>
      <c r="J228" t="str">
        <f>TEXT(calls[[#This Row],[Date of Call]],"DDDD")</f>
        <v>Friday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c r="B229" t="s">
        <v>251</v>
      </c>
      <c r="C229" t="s">
        <v>7</v>
      </c>
      <c r="D229">
        <v>74</v>
      </c>
      <c r="E229" s="13" t="s">
        <v>9</v>
      </c>
      <c r="F229" s="14">
        <v>45366</v>
      </c>
      <c r="G229">
        <v>144</v>
      </c>
      <c r="H229">
        <v>4.8</v>
      </c>
      <c r="I229">
        <f>IF(MONTH(calls[[#This Row],[Date of Call]])&lt;=6, YEAR(calls[[#This Row],[Date of Call]]), YEAR(calls[[#This Row],[Date of Call]])+1)</f>
        <v>2024</v>
      </c>
      <c r="J229" t="str">
        <f>TEXT(calls[[#This Row],[Date of Call]],"DDDD")</f>
        <v>Friday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c r="B230" t="s">
        <v>252</v>
      </c>
      <c r="C230" t="s">
        <v>22</v>
      </c>
      <c r="D230">
        <v>65</v>
      </c>
      <c r="E230" s="13" t="s">
        <v>9</v>
      </c>
      <c r="F230" s="14">
        <v>45366</v>
      </c>
      <c r="G230">
        <v>87</v>
      </c>
      <c r="H230">
        <v>2.7</v>
      </c>
      <c r="I230">
        <f>IF(MONTH(calls[[#This Row],[Date of Call]])&lt;=6, YEAR(calls[[#This Row],[Date of Call]]), YEAR(calls[[#This Row],[Date of Call]])+1)</f>
        <v>2024</v>
      </c>
      <c r="J230" t="str">
        <f>TEXT(calls[[#This Row],[Date of Call]],"DDDD")</f>
        <v>Friday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c r="B231" t="s">
        <v>253</v>
      </c>
      <c r="C231" t="s">
        <v>8</v>
      </c>
      <c r="D231">
        <v>123</v>
      </c>
      <c r="E231" s="13" t="s">
        <v>6</v>
      </c>
      <c r="F231" s="14">
        <v>45366</v>
      </c>
      <c r="G231">
        <v>36</v>
      </c>
      <c r="H231">
        <v>3.6</v>
      </c>
      <c r="I231">
        <f>IF(MONTH(calls[[#This Row],[Date of Call]])&lt;=6, YEAR(calls[[#This Row],[Date of Call]]), YEAR(calls[[#This Row],[Date of Call]])+1)</f>
        <v>2024</v>
      </c>
      <c r="J231" t="str">
        <f>TEXT(calls[[#This Row],[Date of Call]],"DDDD")</f>
        <v>Friday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c r="B232" t="s">
        <v>254</v>
      </c>
      <c r="C232" t="s">
        <v>22</v>
      </c>
      <c r="D232">
        <v>90</v>
      </c>
      <c r="E232" s="13" t="s">
        <v>13</v>
      </c>
      <c r="F232" s="14">
        <v>45367</v>
      </c>
      <c r="G232">
        <v>72</v>
      </c>
      <c r="H232">
        <v>4.7</v>
      </c>
      <c r="I232">
        <f>IF(MONTH(calls[[#This Row],[Date of Call]])&lt;=6, YEAR(calls[[#This Row],[Date of Call]]), YEAR(calls[[#This Row],[Date of Call]])+1)</f>
        <v>2024</v>
      </c>
      <c r="J232" t="str">
        <f>TEXT(calls[[#This Row],[Date of Call]],"DDDD")</f>
        <v>Saturday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c r="B233" t="s">
        <v>255</v>
      </c>
      <c r="C233" t="s">
        <v>17</v>
      </c>
      <c r="D233">
        <v>127</v>
      </c>
      <c r="E233" s="13" t="s">
        <v>10</v>
      </c>
      <c r="F233" s="14">
        <v>45367</v>
      </c>
      <c r="G233">
        <v>150</v>
      </c>
      <c r="H233">
        <v>4.4000000000000004</v>
      </c>
      <c r="I233">
        <f>IF(MONTH(calls[[#This Row],[Date of Call]])&lt;=6, YEAR(calls[[#This Row],[Date of Call]]), YEAR(calls[[#This Row],[Date of Call]])+1)</f>
        <v>2024</v>
      </c>
      <c r="J233" t="str">
        <f>TEXT(calls[[#This Row],[Date of Call]],"DDDD")</f>
        <v>Saturday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c r="B234" t="s">
        <v>256</v>
      </c>
      <c r="C234" t="s">
        <v>21</v>
      </c>
      <c r="D234">
        <v>60</v>
      </c>
      <c r="E234" s="13" t="s">
        <v>9</v>
      </c>
      <c r="F234" s="14">
        <v>45367</v>
      </c>
      <c r="G234">
        <v>68</v>
      </c>
      <c r="H234">
        <v>4.3</v>
      </c>
      <c r="I234">
        <f>IF(MONTH(calls[[#This Row],[Date of Call]])&lt;=6, YEAR(calls[[#This Row],[Date of Call]]), YEAR(calls[[#This Row],[Date of Call]])+1)</f>
        <v>2024</v>
      </c>
      <c r="J234" t="str">
        <f>TEXT(calls[[#This Row],[Date of Call]],"DDDD")</f>
        <v>Saturday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c r="B235" t="s">
        <v>257</v>
      </c>
      <c r="C235" t="s">
        <v>12</v>
      </c>
      <c r="D235">
        <v>94</v>
      </c>
      <c r="E235" s="13" t="s">
        <v>10</v>
      </c>
      <c r="F235" s="14">
        <v>45367</v>
      </c>
      <c r="G235">
        <v>99</v>
      </c>
      <c r="H235">
        <v>4.9000000000000004</v>
      </c>
      <c r="I235">
        <f>IF(MONTH(calls[[#This Row],[Date of Call]])&lt;=6, YEAR(calls[[#This Row],[Date of Call]]), YEAR(calls[[#This Row],[Date of Call]])+1)</f>
        <v>2024</v>
      </c>
      <c r="J235" t="str">
        <f>TEXT(calls[[#This Row],[Date of Call]],"DDDD")</f>
        <v>Saturday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c r="B236" t="s">
        <v>258</v>
      </c>
      <c r="C236" t="s">
        <v>8</v>
      </c>
      <c r="D236">
        <v>54</v>
      </c>
      <c r="E236" s="13" t="s">
        <v>9</v>
      </c>
      <c r="F236" s="14">
        <v>45367</v>
      </c>
      <c r="G236">
        <v>26</v>
      </c>
      <c r="H236">
        <v>4.8</v>
      </c>
      <c r="I236">
        <f>IF(MONTH(calls[[#This Row],[Date of Call]])&lt;=6, YEAR(calls[[#This Row],[Date of Call]]), YEAR(calls[[#This Row],[Date of Call]])+1)</f>
        <v>2024</v>
      </c>
      <c r="J236" t="str">
        <f>TEXT(calls[[#This Row],[Date of Call]],"DDDD")</f>
        <v>Saturday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c r="B237" t="s">
        <v>259</v>
      </c>
      <c r="C237" t="s">
        <v>22</v>
      </c>
      <c r="D237">
        <v>104</v>
      </c>
      <c r="E237" s="13" t="s">
        <v>9</v>
      </c>
      <c r="F237" s="14">
        <v>45367</v>
      </c>
      <c r="G237">
        <v>88</v>
      </c>
      <c r="H237">
        <v>3.2</v>
      </c>
      <c r="I237">
        <f>IF(MONTH(calls[[#This Row],[Date of Call]])&lt;=6, YEAR(calls[[#This Row],[Date of Call]]), YEAR(calls[[#This Row],[Date of Call]])+1)</f>
        <v>2024</v>
      </c>
      <c r="J237" t="str">
        <f>TEXT(calls[[#This Row],[Date of Call]],"DDDD")</f>
        <v>Saturday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c r="B238" t="s">
        <v>260</v>
      </c>
      <c r="C238" t="s">
        <v>15</v>
      </c>
      <c r="D238">
        <v>100</v>
      </c>
      <c r="E238" s="13" t="s">
        <v>9</v>
      </c>
      <c r="F238" s="14">
        <v>45367</v>
      </c>
      <c r="G238">
        <v>124</v>
      </c>
      <c r="H238">
        <v>3.4</v>
      </c>
      <c r="I238">
        <f>IF(MONTH(calls[[#This Row],[Date of Call]])&lt;=6, YEAR(calls[[#This Row],[Date of Call]]), YEAR(calls[[#This Row],[Date of Call]])+1)</f>
        <v>2024</v>
      </c>
      <c r="J238" t="str">
        <f>TEXT(calls[[#This Row],[Date of Call]],"DDDD")</f>
        <v>Saturday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c r="B239" t="s">
        <v>261</v>
      </c>
      <c r="C239" t="s">
        <v>7</v>
      </c>
      <c r="D239">
        <v>84</v>
      </c>
      <c r="E239" s="13" t="s">
        <v>9</v>
      </c>
      <c r="F239" s="14">
        <v>45367</v>
      </c>
      <c r="G239">
        <v>72</v>
      </c>
      <c r="H239">
        <v>3.5</v>
      </c>
      <c r="I239">
        <f>IF(MONTH(calls[[#This Row],[Date of Call]])&lt;=6, YEAR(calls[[#This Row],[Date of Call]]), YEAR(calls[[#This Row],[Date of Call]])+1)</f>
        <v>2024</v>
      </c>
      <c r="J239" t="str">
        <f>TEXT(calls[[#This Row],[Date of Call]],"DDDD")</f>
        <v>Saturday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c r="B240" t="s">
        <v>262</v>
      </c>
      <c r="C240" t="s">
        <v>20</v>
      </c>
      <c r="D240">
        <v>92</v>
      </c>
      <c r="E240" s="13" t="s">
        <v>11</v>
      </c>
      <c r="F240" s="14">
        <v>45368</v>
      </c>
      <c r="G240">
        <v>125</v>
      </c>
      <c r="H240">
        <v>4.9000000000000004</v>
      </c>
      <c r="I240">
        <f>IF(MONTH(calls[[#This Row],[Date of Call]])&lt;=6, YEAR(calls[[#This Row],[Date of Call]]), YEAR(calls[[#This Row],[Date of Call]])+1)</f>
        <v>2024</v>
      </c>
      <c r="J240" t="str">
        <f>TEXT(calls[[#This Row],[Date of Call]],"DDDD")</f>
        <v>Sunday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c r="B241" t="s">
        <v>263</v>
      </c>
      <c r="C241" t="s">
        <v>18</v>
      </c>
      <c r="D241">
        <v>64</v>
      </c>
      <c r="E241" s="13" t="s">
        <v>10</v>
      </c>
      <c r="F241" s="14">
        <v>45368</v>
      </c>
      <c r="G241">
        <v>22</v>
      </c>
      <c r="H241">
        <v>4.0999999999999996</v>
      </c>
      <c r="I241">
        <f>IF(MONTH(calls[[#This Row],[Date of Call]])&lt;=6, YEAR(calls[[#This Row],[Date of Call]]), YEAR(calls[[#This Row],[Date of Call]])+1)</f>
        <v>2024</v>
      </c>
      <c r="J241" t="str">
        <f>TEXT(calls[[#This Row],[Date of Call]],"DDDD")</f>
        <v>Sunday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c r="B242" t="s">
        <v>264</v>
      </c>
      <c r="C242" t="s">
        <v>23</v>
      </c>
      <c r="D242">
        <v>89</v>
      </c>
      <c r="E242" s="13" t="s">
        <v>13</v>
      </c>
      <c r="F242" s="14">
        <v>45369</v>
      </c>
      <c r="G242">
        <v>70</v>
      </c>
      <c r="H242">
        <v>4.9000000000000004</v>
      </c>
      <c r="I242">
        <f>IF(MONTH(calls[[#This Row],[Date of Call]])&lt;=6, YEAR(calls[[#This Row],[Date of Call]]), YEAR(calls[[#This Row],[Date of Call]])+1)</f>
        <v>2024</v>
      </c>
      <c r="J242" t="str">
        <f>TEXT(calls[[#This Row],[Date of Call]],"DDDD")</f>
        <v>Monday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c r="B243" t="s">
        <v>265</v>
      </c>
      <c r="C243" t="s">
        <v>19</v>
      </c>
      <c r="D243">
        <v>40</v>
      </c>
      <c r="E243" s="13" t="s">
        <v>9</v>
      </c>
      <c r="F243" s="14">
        <v>45369</v>
      </c>
      <c r="G243">
        <v>24</v>
      </c>
      <c r="H243">
        <v>4.3</v>
      </c>
      <c r="I243">
        <f>IF(MONTH(calls[[#This Row],[Date of Call]])&lt;=6, YEAR(calls[[#This Row],[Date of Call]]), YEAR(calls[[#This Row],[Date of Call]])+1)</f>
        <v>2024</v>
      </c>
      <c r="J243" t="str">
        <f>TEXT(calls[[#This Row],[Date of Call]],"DDDD")</f>
        <v>Monday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c r="B244" t="s">
        <v>266</v>
      </c>
      <c r="C244" t="s">
        <v>14</v>
      </c>
      <c r="D244">
        <v>75</v>
      </c>
      <c r="E244" s="13" t="s">
        <v>6</v>
      </c>
      <c r="F244" s="14">
        <v>45369</v>
      </c>
      <c r="G244">
        <v>32</v>
      </c>
      <c r="H244">
        <v>4.0999999999999996</v>
      </c>
      <c r="I244">
        <f>IF(MONTH(calls[[#This Row],[Date of Call]])&lt;=6, YEAR(calls[[#This Row],[Date of Call]]), YEAR(calls[[#This Row],[Date of Call]])+1)</f>
        <v>2024</v>
      </c>
      <c r="J244" t="str">
        <f>TEXT(calls[[#This Row],[Date of Call]],"DDDD")</f>
        <v>Monday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c r="B245" t="s">
        <v>267</v>
      </c>
      <c r="C245" t="s">
        <v>17</v>
      </c>
      <c r="D245">
        <v>106</v>
      </c>
      <c r="E245" s="13" t="s">
        <v>11</v>
      </c>
      <c r="F245" s="14">
        <v>45369</v>
      </c>
      <c r="G245">
        <v>112</v>
      </c>
      <c r="H245">
        <v>4.4000000000000004</v>
      </c>
      <c r="I245">
        <f>IF(MONTH(calls[[#This Row],[Date of Call]])&lt;=6, YEAR(calls[[#This Row],[Date of Call]]), YEAR(calls[[#This Row],[Date of Call]])+1)</f>
        <v>2024</v>
      </c>
      <c r="J245" t="str">
        <f>TEXT(calls[[#This Row],[Date of Call]],"DDDD")</f>
        <v>Monday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c r="B246" t="s">
        <v>268</v>
      </c>
      <c r="C246" t="s">
        <v>18</v>
      </c>
      <c r="D246">
        <v>58</v>
      </c>
      <c r="E246" s="13" t="s">
        <v>9</v>
      </c>
      <c r="F246" s="14">
        <v>45370</v>
      </c>
      <c r="G246">
        <v>43</v>
      </c>
      <c r="H246">
        <v>4.5</v>
      </c>
      <c r="I246">
        <f>IF(MONTH(calls[[#This Row],[Date of Call]])&lt;=6, YEAR(calls[[#This Row],[Date of Call]]), YEAR(calls[[#This Row],[Date of Call]])+1)</f>
        <v>2024</v>
      </c>
      <c r="J246" t="str">
        <f>TEXT(calls[[#This Row],[Date of Call]],"DDDD")</f>
        <v>Tuesday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c r="B247" t="s">
        <v>269</v>
      </c>
      <c r="C247" t="s">
        <v>7</v>
      </c>
      <c r="D247">
        <v>84</v>
      </c>
      <c r="E247" s="13" t="s">
        <v>11</v>
      </c>
      <c r="F247" s="14">
        <v>45370</v>
      </c>
      <c r="G247">
        <v>22</v>
      </c>
      <c r="H247">
        <v>3.5</v>
      </c>
      <c r="I247">
        <f>IF(MONTH(calls[[#This Row],[Date of Call]])&lt;=6, YEAR(calls[[#This Row],[Date of Call]]), YEAR(calls[[#This Row],[Date of Call]])+1)</f>
        <v>2024</v>
      </c>
      <c r="J247" t="str">
        <f>TEXT(calls[[#This Row],[Date of Call]],"DDDD")</f>
        <v>Tuesday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c r="B248" t="s">
        <v>270</v>
      </c>
      <c r="C248" t="s">
        <v>22</v>
      </c>
      <c r="D248">
        <v>140</v>
      </c>
      <c r="E248" s="13" t="s">
        <v>11</v>
      </c>
      <c r="F248" s="14">
        <v>45370</v>
      </c>
      <c r="G248">
        <v>93</v>
      </c>
      <c r="H248">
        <v>4.4000000000000004</v>
      </c>
      <c r="I248">
        <f>IF(MONTH(calls[[#This Row],[Date of Call]])&lt;=6, YEAR(calls[[#This Row],[Date of Call]]), YEAR(calls[[#This Row],[Date of Call]])+1)</f>
        <v>2024</v>
      </c>
      <c r="J248" t="str">
        <f>TEXT(calls[[#This Row],[Date of Call]],"DDDD")</f>
        <v>Tuesday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c r="B249" t="s">
        <v>271</v>
      </c>
      <c r="C249" t="s">
        <v>18</v>
      </c>
      <c r="D249">
        <v>67</v>
      </c>
      <c r="E249" s="13" t="s">
        <v>11</v>
      </c>
      <c r="F249" s="14">
        <v>45370</v>
      </c>
      <c r="G249">
        <v>45</v>
      </c>
      <c r="H249">
        <v>3.5</v>
      </c>
      <c r="I249">
        <f>IF(MONTH(calls[[#This Row],[Date of Call]])&lt;=6, YEAR(calls[[#This Row],[Date of Call]]), YEAR(calls[[#This Row],[Date of Call]])+1)</f>
        <v>2024</v>
      </c>
      <c r="J249" t="str">
        <f>TEXT(calls[[#This Row],[Date of Call]],"DDDD")</f>
        <v>Tuesday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c r="B250" t="s">
        <v>272</v>
      </c>
      <c r="C250" t="s">
        <v>12</v>
      </c>
      <c r="D250">
        <v>126</v>
      </c>
      <c r="E250" s="13" t="s">
        <v>11</v>
      </c>
      <c r="F250" s="14">
        <v>45371</v>
      </c>
      <c r="G250">
        <v>96</v>
      </c>
      <c r="H250">
        <v>3.8</v>
      </c>
      <c r="I250">
        <f>IF(MONTH(calls[[#This Row],[Date of Call]])&lt;=6, YEAR(calls[[#This Row],[Date of Call]]), YEAR(calls[[#This Row],[Date of Call]])+1)</f>
        <v>2024</v>
      </c>
      <c r="J250" t="str">
        <f>TEXT(calls[[#This Row],[Date of Call]],"DDDD")</f>
        <v>Wednesday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c r="B251" t="s">
        <v>273</v>
      </c>
      <c r="C251" t="s">
        <v>12</v>
      </c>
      <c r="D251">
        <v>89</v>
      </c>
      <c r="E251" s="13" t="s">
        <v>9</v>
      </c>
      <c r="F251" s="14">
        <v>45371</v>
      </c>
      <c r="G251">
        <v>96</v>
      </c>
      <c r="H251">
        <v>3.3</v>
      </c>
      <c r="I251">
        <f>IF(MONTH(calls[[#This Row],[Date of Call]])&lt;=6, YEAR(calls[[#This Row],[Date of Call]]), YEAR(calls[[#This Row],[Date of Call]])+1)</f>
        <v>2024</v>
      </c>
      <c r="J251" t="str">
        <f>TEXT(calls[[#This Row],[Date of Call]],"DDDD")</f>
        <v>Wednesday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c r="B252" t="s">
        <v>274</v>
      </c>
      <c r="C252" t="s">
        <v>23</v>
      </c>
      <c r="D252">
        <v>56</v>
      </c>
      <c r="E252" s="13" t="s">
        <v>10</v>
      </c>
      <c r="F252" s="14">
        <v>45371</v>
      </c>
      <c r="G252">
        <v>31</v>
      </c>
      <c r="H252">
        <v>4.4000000000000004</v>
      </c>
      <c r="I252">
        <f>IF(MONTH(calls[[#This Row],[Date of Call]])&lt;=6, YEAR(calls[[#This Row],[Date of Call]]), YEAR(calls[[#This Row],[Date of Call]])+1)</f>
        <v>2024</v>
      </c>
      <c r="J252" t="str">
        <f>TEXT(calls[[#This Row],[Date of Call]],"DDDD")</f>
        <v>Wednesday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c r="B253" t="s">
        <v>275</v>
      </c>
      <c r="C253" t="s">
        <v>8</v>
      </c>
      <c r="D253">
        <v>48</v>
      </c>
      <c r="E253" s="13" t="s">
        <v>9</v>
      </c>
      <c r="F253" s="14">
        <v>45371</v>
      </c>
      <c r="G253">
        <v>200</v>
      </c>
      <c r="H253">
        <v>3.9</v>
      </c>
      <c r="I253">
        <f>IF(MONTH(calls[[#This Row],[Date of Call]])&lt;=6, YEAR(calls[[#This Row],[Date of Call]]), YEAR(calls[[#This Row],[Date of Call]])+1)</f>
        <v>2024</v>
      </c>
      <c r="J253" t="str">
        <f>TEXT(calls[[#This Row],[Date of Call]],"DDDD")</f>
        <v>Wednesday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c r="B254" t="s">
        <v>276</v>
      </c>
      <c r="C254" t="s">
        <v>12</v>
      </c>
      <c r="D254">
        <v>55</v>
      </c>
      <c r="E254" s="13" t="s">
        <v>10</v>
      </c>
      <c r="F254" s="14">
        <v>45371</v>
      </c>
      <c r="G254">
        <v>99</v>
      </c>
      <c r="H254">
        <v>2.7</v>
      </c>
      <c r="I254">
        <f>IF(MONTH(calls[[#This Row],[Date of Call]])&lt;=6, YEAR(calls[[#This Row],[Date of Call]]), YEAR(calls[[#This Row],[Date of Call]])+1)</f>
        <v>2024</v>
      </c>
      <c r="J254" t="str">
        <f>TEXT(calls[[#This Row],[Date of Call]],"DDDD")</f>
        <v>Wednesday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c r="B255" t="s">
        <v>277</v>
      </c>
      <c r="C255" t="s">
        <v>21</v>
      </c>
      <c r="D255">
        <v>88</v>
      </c>
      <c r="E255" s="13" t="s">
        <v>6</v>
      </c>
      <c r="F255" s="14">
        <v>45371</v>
      </c>
      <c r="G255">
        <v>144</v>
      </c>
      <c r="H255">
        <v>2.9</v>
      </c>
      <c r="I255">
        <f>IF(MONTH(calls[[#This Row],[Date of Call]])&lt;=6, YEAR(calls[[#This Row],[Date of Call]]), YEAR(calls[[#This Row],[Date of Call]])+1)</f>
        <v>2024</v>
      </c>
      <c r="J255" t="str">
        <f>TEXT(calls[[#This Row],[Date of Call]],"DDDD")</f>
        <v>Wednesday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c r="B256" t="s">
        <v>278</v>
      </c>
      <c r="C256" t="s">
        <v>23</v>
      </c>
      <c r="D256">
        <v>102</v>
      </c>
      <c r="E256" s="13" t="s">
        <v>11</v>
      </c>
      <c r="F256" s="14">
        <v>45372</v>
      </c>
      <c r="G256">
        <v>81</v>
      </c>
      <c r="H256">
        <v>4</v>
      </c>
      <c r="I256">
        <f>IF(MONTH(calls[[#This Row],[Date of Call]])&lt;=6, YEAR(calls[[#This Row],[Date of Call]]), YEAR(calls[[#This Row],[Date of Call]])+1)</f>
        <v>2024</v>
      </c>
      <c r="J256" t="str">
        <f>TEXT(calls[[#This Row],[Date of Call]],"DDDD")</f>
        <v>Thursday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c r="B257" t="s">
        <v>279</v>
      </c>
      <c r="C257" t="s">
        <v>21</v>
      </c>
      <c r="D257">
        <v>155</v>
      </c>
      <c r="E257" s="13" t="s">
        <v>6</v>
      </c>
      <c r="F257" s="14">
        <v>45372</v>
      </c>
      <c r="G257">
        <v>70</v>
      </c>
      <c r="H257">
        <v>4.4000000000000004</v>
      </c>
      <c r="I257">
        <f>IF(MONTH(calls[[#This Row],[Date of Call]])&lt;=6, YEAR(calls[[#This Row],[Date of Call]]), YEAR(calls[[#This Row],[Date of Call]])+1)</f>
        <v>2024</v>
      </c>
      <c r="J257" t="str">
        <f>TEXT(calls[[#This Row],[Date of Call]],"DDDD")</f>
        <v>Thursday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c r="B258" t="s">
        <v>280</v>
      </c>
      <c r="C258" t="s">
        <v>12</v>
      </c>
      <c r="D258">
        <v>63</v>
      </c>
      <c r="E258" s="13" t="s">
        <v>6</v>
      </c>
      <c r="F258" s="14">
        <v>45372</v>
      </c>
      <c r="G258">
        <v>148</v>
      </c>
      <c r="H258">
        <v>5</v>
      </c>
      <c r="I258">
        <f>IF(MONTH(calls[[#This Row],[Date of Call]])&lt;=6, YEAR(calls[[#This Row],[Date of Call]]), YEAR(calls[[#This Row],[Date of Call]])+1)</f>
        <v>2024</v>
      </c>
      <c r="J258" t="str">
        <f>TEXT(calls[[#This Row],[Date of Call]],"DDDD")</f>
        <v>Thursday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c r="B259" t="s">
        <v>281</v>
      </c>
      <c r="C259" t="s">
        <v>15</v>
      </c>
      <c r="D259">
        <v>59</v>
      </c>
      <c r="E259" s="13" t="s">
        <v>11</v>
      </c>
      <c r="F259" s="14">
        <v>45372</v>
      </c>
      <c r="G259">
        <v>215</v>
      </c>
      <c r="H259">
        <v>4.0999999999999996</v>
      </c>
      <c r="I259">
        <f>IF(MONTH(calls[[#This Row],[Date of Call]])&lt;=6, YEAR(calls[[#This Row],[Date of Call]]), YEAR(calls[[#This Row],[Date of Call]])+1)</f>
        <v>2024</v>
      </c>
      <c r="J259" t="str">
        <f>TEXT(calls[[#This Row],[Date of Call]],"DDDD")</f>
        <v>Thursday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c r="B260" t="s">
        <v>282</v>
      </c>
      <c r="C260" t="s">
        <v>15</v>
      </c>
      <c r="D260">
        <v>144</v>
      </c>
      <c r="E260" s="13" t="s">
        <v>9</v>
      </c>
      <c r="F260" s="14">
        <v>45372</v>
      </c>
      <c r="G260">
        <v>124</v>
      </c>
      <c r="H260">
        <v>4.4000000000000004</v>
      </c>
      <c r="I260">
        <f>IF(MONTH(calls[[#This Row],[Date of Call]])&lt;=6, YEAR(calls[[#This Row],[Date of Call]]), YEAR(calls[[#This Row],[Date of Call]])+1)</f>
        <v>2024</v>
      </c>
      <c r="J260" t="str">
        <f>TEXT(calls[[#This Row],[Date of Call]],"DDDD")</f>
        <v>Thursday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c r="B261" t="s">
        <v>283</v>
      </c>
      <c r="C261" t="s">
        <v>7</v>
      </c>
      <c r="D261">
        <v>113</v>
      </c>
      <c r="E261" s="13" t="s">
        <v>13</v>
      </c>
      <c r="F261" s="14">
        <v>45372</v>
      </c>
      <c r="G261">
        <v>168</v>
      </c>
      <c r="H261">
        <v>4.0999999999999996</v>
      </c>
      <c r="I261">
        <f>IF(MONTH(calls[[#This Row],[Date of Call]])&lt;=6, YEAR(calls[[#This Row],[Date of Call]]), YEAR(calls[[#This Row],[Date of Call]])+1)</f>
        <v>2024</v>
      </c>
      <c r="J261" t="str">
        <f>TEXT(calls[[#This Row],[Date of Call]],"DDDD")</f>
        <v>Thursday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c r="B262" t="s">
        <v>284</v>
      </c>
      <c r="C262" t="s">
        <v>16</v>
      </c>
      <c r="D262">
        <v>154</v>
      </c>
      <c r="E262" s="13" t="s">
        <v>10</v>
      </c>
      <c r="F262" s="14">
        <v>45372</v>
      </c>
      <c r="G262">
        <v>90</v>
      </c>
      <c r="H262">
        <v>4.5</v>
      </c>
      <c r="I262">
        <f>IF(MONTH(calls[[#This Row],[Date of Call]])&lt;=6, YEAR(calls[[#This Row],[Date of Call]]), YEAR(calls[[#This Row],[Date of Call]])+1)</f>
        <v>2024</v>
      </c>
      <c r="J262" t="str">
        <f>TEXT(calls[[#This Row],[Date of Call]],"DDDD")</f>
        <v>Thursday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c r="B263" t="s">
        <v>285</v>
      </c>
      <c r="C263" t="s">
        <v>16</v>
      </c>
      <c r="D263">
        <v>58</v>
      </c>
      <c r="E263" s="13" t="s">
        <v>11</v>
      </c>
      <c r="F263" s="14">
        <v>45373</v>
      </c>
      <c r="G263">
        <v>176</v>
      </c>
      <c r="H263">
        <v>4.2</v>
      </c>
      <c r="I263">
        <f>IF(MONTH(calls[[#This Row],[Date of Call]])&lt;=6, YEAR(calls[[#This Row],[Date of Call]]), YEAR(calls[[#This Row],[Date of Call]])+1)</f>
        <v>2024</v>
      </c>
      <c r="J263" t="str">
        <f>TEXT(calls[[#This Row],[Date of Call]],"DDDD")</f>
        <v>Friday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c r="B264" t="s">
        <v>286</v>
      </c>
      <c r="C264" t="s">
        <v>8</v>
      </c>
      <c r="D264">
        <v>63</v>
      </c>
      <c r="E264" s="13" t="s">
        <v>6</v>
      </c>
      <c r="F264" s="14">
        <v>45373</v>
      </c>
      <c r="G264">
        <v>87</v>
      </c>
      <c r="H264">
        <v>4.5999999999999996</v>
      </c>
      <c r="I264">
        <f>IF(MONTH(calls[[#This Row],[Date of Call]])&lt;=6, YEAR(calls[[#This Row],[Date of Call]]), YEAR(calls[[#This Row],[Date of Call]])+1)</f>
        <v>2024</v>
      </c>
      <c r="J264" t="str">
        <f>TEXT(calls[[#This Row],[Date of Call]],"DDDD")</f>
        <v>Friday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c r="B265" t="s">
        <v>287</v>
      </c>
      <c r="C265" t="s">
        <v>22</v>
      </c>
      <c r="D265">
        <v>59</v>
      </c>
      <c r="E265" s="13" t="s">
        <v>9</v>
      </c>
      <c r="F265" s="14">
        <v>45373</v>
      </c>
      <c r="G265">
        <v>128</v>
      </c>
      <c r="H265">
        <v>4.5</v>
      </c>
      <c r="I265">
        <f>IF(MONTH(calls[[#This Row],[Date of Call]])&lt;=6, YEAR(calls[[#This Row],[Date of Call]]), YEAR(calls[[#This Row],[Date of Call]])+1)</f>
        <v>2024</v>
      </c>
      <c r="J265" t="str">
        <f>TEXT(calls[[#This Row],[Date of Call]],"DDDD")</f>
        <v>Friday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c r="B266" t="s">
        <v>288</v>
      </c>
      <c r="C266" t="s">
        <v>5</v>
      </c>
      <c r="D266">
        <v>129</v>
      </c>
      <c r="E266" s="13" t="s">
        <v>6</v>
      </c>
      <c r="F266" s="14">
        <v>45373</v>
      </c>
      <c r="G266">
        <v>120</v>
      </c>
      <c r="H266">
        <v>4.0999999999999996</v>
      </c>
      <c r="I266">
        <f>IF(MONTH(calls[[#This Row],[Date of Call]])&lt;=6, YEAR(calls[[#This Row],[Date of Call]]), YEAR(calls[[#This Row],[Date of Call]])+1)</f>
        <v>2024</v>
      </c>
      <c r="J266" t="str">
        <f>TEXT(calls[[#This Row],[Date of Call]],"DDDD")</f>
        <v>Friday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c r="B267" t="s">
        <v>289</v>
      </c>
      <c r="C267" t="s">
        <v>24</v>
      </c>
      <c r="D267">
        <v>101</v>
      </c>
      <c r="E267" s="13" t="s">
        <v>13</v>
      </c>
      <c r="F267" s="14">
        <v>45373</v>
      </c>
      <c r="G267">
        <v>130</v>
      </c>
      <c r="H267">
        <v>4.8</v>
      </c>
      <c r="I267">
        <f>IF(MONTH(calls[[#This Row],[Date of Call]])&lt;=6, YEAR(calls[[#This Row],[Date of Call]]), YEAR(calls[[#This Row],[Date of Call]])+1)</f>
        <v>2024</v>
      </c>
      <c r="J267" t="str">
        <f>TEXT(calls[[#This Row],[Date of Call]],"DDDD")</f>
        <v>Friday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c r="B268" t="s">
        <v>290</v>
      </c>
      <c r="C268" t="s">
        <v>19</v>
      </c>
      <c r="D268">
        <v>154</v>
      </c>
      <c r="E268" s="13" t="s">
        <v>9</v>
      </c>
      <c r="F268" s="14">
        <v>45373</v>
      </c>
      <c r="G268">
        <v>172</v>
      </c>
      <c r="H268">
        <v>3.1</v>
      </c>
      <c r="I268">
        <f>IF(MONTH(calls[[#This Row],[Date of Call]])&lt;=6, YEAR(calls[[#This Row],[Date of Call]]), YEAR(calls[[#This Row],[Date of Call]])+1)</f>
        <v>2024</v>
      </c>
      <c r="J268" t="str">
        <f>TEXT(calls[[#This Row],[Date of Call]],"DDDD")</f>
        <v>Friday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c r="B269" t="s">
        <v>291</v>
      </c>
      <c r="C269" t="s">
        <v>18</v>
      </c>
      <c r="D269">
        <v>131</v>
      </c>
      <c r="E269" s="13" t="s">
        <v>9</v>
      </c>
      <c r="F269" s="14">
        <v>45373</v>
      </c>
      <c r="G269">
        <v>58</v>
      </c>
      <c r="H269">
        <v>4.9000000000000004</v>
      </c>
      <c r="I269">
        <f>IF(MONTH(calls[[#This Row],[Date of Call]])&lt;=6, YEAR(calls[[#This Row],[Date of Call]]), YEAR(calls[[#This Row],[Date of Call]])+1)</f>
        <v>2024</v>
      </c>
      <c r="J269" t="str">
        <f>TEXT(calls[[#This Row],[Date of Call]],"DDDD")</f>
        <v>Friday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c r="B270" t="s">
        <v>292</v>
      </c>
      <c r="C270" t="s">
        <v>15</v>
      </c>
      <c r="D270">
        <v>111</v>
      </c>
      <c r="E270" s="13" t="s">
        <v>13</v>
      </c>
      <c r="F270" s="14">
        <v>45374</v>
      </c>
      <c r="G270">
        <v>86</v>
      </c>
      <c r="H270">
        <v>4.0999999999999996</v>
      </c>
      <c r="I270">
        <f>IF(MONTH(calls[[#This Row],[Date of Call]])&lt;=6, YEAR(calls[[#This Row],[Date of Call]]), YEAR(calls[[#This Row],[Date of Call]])+1)</f>
        <v>2024</v>
      </c>
      <c r="J270" t="str">
        <f>TEXT(calls[[#This Row],[Date of Call]],"DDDD")</f>
        <v>Saturday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c r="B271" t="s">
        <v>293</v>
      </c>
      <c r="C271" t="s">
        <v>16</v>
      </c>
      <c r="D271">
        <v>142</v>
      </c>
      <c r="E271" s="13" t="s">
        <v>13</v>
      </c>
      <c r="F271" s="14">
        <v>45375</v>
      </c>
      <c r="G271">
        <v>31</v>
      </c>
      <c r="H271">
        <v>4.4000000000000004</v>
      </c>
      <c r="I271">
        <f>IF(MONTH(calls[[#This Row],[Date of Call]])&lt;=6, YEAR(calls[[#This Row],[Date of Call]]), YEAR(calls[[#This Row],[Date of Call]])+1)</f>
        <v>2024</v>
      </c>
      <c r="J271" t="str">
        <f>TEXT(calls[[#This Row],[Date of Call]],"DDDD")</f>
        <v>Sunday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c r="B272" t="s">
        <v>294</v>
      </c>
      <c r="C272" t="s">
        <v>23</v>
      </c>
      <c r="D272">
        <v>93</v>
      </c>
      <c r="E272" s="13" t="s">
        <v>6</v>
      </c>
      <c r="F272" s="14">
        <v>45375</v>
      </c>
      <c r="G272">
        <v>72</v>
      </c>
      <c r="H272">
        <v>4.4000000000000004</v>
      </c>
      <c r="I272">
        <f>IF(MONTH(calls[[#This Row],[Date of Call]])&lt;=6, YEAR(calls[[#This Row],[Date of Call]]), YEAR(calls[[#This Row],[Date of Call]])+1)</f>
        <v>2024</v>
      </c>
      <c r="J272" t="str">
        <f>TEXT(calls[[#This Row],[Date of Call]],"DDDD")</f>
        <v>Sunday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c r="B273" t="s">
        <v>295</v>
      </c>
      <c r="C273" t="s">
        <v>16</v>
      </c>
      <c r="D273">
        <v>125</v>
      </c>
      <c r="E273" s="13" t="s">
        <v>10</v>
      </c>
      <c r="F273" s="14">
        <v>45376</v>
      </c>
      <c r="G273">
        <v>27</v>
      </c>
      <c r="H273">
        <v>3</v>
      </c>
      <c r="I273">
        <f>IF(MONTH(calls[[#This Row],[Date of Call]])&lt;=6, YEAR(calls[[#This Row],[Date of Call]]), YEAR(calls[[#This Row],[Date of Call]])+1)</f>
        <v>2024</v>
      </c>
      <c r="J273" t="str">
        <f>TEXT(calls[[#This Row],[Date of Call]],"DDDD")</f>
        <v>Monday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c r="B274" t="s">
        <v>296</v>
      </c>
      <c r="C274" t="s">
        <v>5</v>
      </c>
      <c r="D274">
        <v>76</v>
      </c>
      <c r="E274" s="13" t="s">
        <v>9</v>
      </c>
      <c r="F274" s="14">
        <v>45376</v>
      </c>
      <c r="G274">
        <v>110</v>
      </c>
      <c r="H274">
        <v>4.4000000000000004</v>
      </c>
      <c r="I274">
        <f>IF(MONTH(calls[[#This Row],[Date of Call]])&lt;=6, YEAR(calls[[#This Row],[Date of Call]]), YEAR(calls[[#This Row],[Date of Call]])+1)</f>
        <v>2024</v>
      </c>
      <c r="J274" t="str">
        <f>TEXT(calls[[#This Row],[Date of Call]],"DDDD")</f>
        <v>Monday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c r="B275" t="s">
        <v>297</v>
      </c>
      <c r="C275" t="s">
        <v>7</v>
      </c>
      <c r="D275">
        <v>69</v>
      </c>
      <c r="E275" s="13" t="s">
        <v>6</v>
      </c>
      <c r="F275" s="14">
        <v>45376</v>
      </c>
      <c r="G275">
        <v>126</v>
      </c>
      <c r="H275">
        <v>3.7</v>
      </c>
      <c r="I275">
        <f>IF(MONTH(calls[[#This Row],[Date of Call]])&lt;=6, YEAR(calls[[#This Row],[Date of Call]]), YEAR(calls[[#This Row],[Date of Call]])+1)</f>
        <v>2024</v>
      </c>
      <c r="J275" t="str">
        <f>TEXT(calls[[#This Row],[Date of Call]],"DDDD")</f>
        <v>Monday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c r="B276" t="s">
        <v>298</v>
      </c>
      <c r="C276" t="s">
        <v>22</v>
      </c>
      <c r="D276">
        <v>149</v>
      </c>
      <c r="E276" s="13" t="s">
        <v>10</v>
      </c>
      <c r="F276" s="14">
        <v>45376</v>
      </c>
      <c r="G276">
        <v>60</v>
      </c>
      <c r="H276">
        <v>3.9</v>
      </c>
      <c r="I276">
        <f>IF(MONTH(calls[[#This Row],[Date of Call]])&lt;=6, YEAR(calls[[#This Row],[Date of Call]]), YEAR(calls[[#This Row],[Date of Call]])+1)</f>
        <v>2024</v>
      </c>
      <c r="J276" t="str">
        <f>TEXT(calls[[#This Row],[Date of Call]],"DDDD")</f>
        <v>Monday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c r="B277" t="s">
        <v>299</v>
      </c>
      <c r="C277" t="s">
        <v>16</v>
      </c>
      <c r="D277">
        <v>57</v>
      </c>
      <c r="E277" s="13" t="s">
        <v>6</v>
      </c>
      <c r="F277" s="14">
        <v>45376</v>
      </c>
      <c r="G277">
        <v>35</v>
      </c>
      <c r="H277">
        <v>3.5</v>
      </c>
      <c r="I277">
        <f>IF(MONTH(calls[[#This Row],[Date of Call]])&lt;=6, YEAR(calls[[#This Row],[Date of Call]]), YEAR(calls[[#This Row],[Date of Call]])+1)</f>
        <v>2024</v>
      </c>
      <c r="J277" t="str">
        <f>TEXT(calls[[#This Row],[Date of Call]],"DDDD")</f>
        <v>Monday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c r="B278" t="s">
        <v>300</v>
      </c>
      <c r="C278" t="s">
        <v>12</v>
      </c>
      <c r="D278">
        <v>113</v>
      </c>
      <c r="E278" s="13" t="s">
        <v>9</v>
      </c>
      <c r="F278" s="14">
        <v>45376</v>
      </c>
      <c r="G278">
        <v>81</v>
      </c>
      <c r="H278">
        <v>3.5</v>
      </c>
      <c r="I278">
        <f>IF(MONTH(calls[[#This Row],[Date of Call]])&lt;=6, YEAR(calls[[#This Row],[Date of Call]]), YEAR(calls[[#This Row],[Date of Call]])+1)</f>
        <v>2024</v>
      </c>
      <c r="J278" t="str">
        <f>TEXT(calls[[#This Row],[Date of Call]],"DDDD")</f>
        <v>Monday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c r="B279" t="s">
        <v>301</v>
      </c>
      <c r="C279" t="s">
        <v>20</v>
      </c>
      <c r="D279">
        <v>160</v>
      </c>
      <c r="E279" s="13" t="s">
        <v>10</v>
      </c>
      <c r="F279" s="14">
        <v>45376</v>
      </c>
      <c r="G279">
        <v>116</v>
      </c>
      <c r="H279">
        <v>3.4</v>
      </c>
      <c r="I279">
        <f>IF(MONTH(calls[[#This Row],[Date of Call]])&lt;=6, YEAR(calls[[#This Row],[Date of Call]]), YEAR(calls[[#This Row],[Date of Call]])+1)</f>
        <v>2024</v>
      </c>
      <c r="J279" t="str">
        <f>TEXT(calls[[#This Row],[Date of Call]],"DDDD")</f>
        <v>Monday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c r="B280" t="s">
        <v>302</v>
      </c>
      <c r="C280" t="s">
        <v>8</v>
      </c>
      <c r="D280">
        <v>158</v>
      </c>
      <c r="E280" s="13" t="s">
        <v>11</v>
      </c>
      <c r="F280" s="14">
        <v>45376</v>
      </c>
      <c r="G280">
        <v>60</v>
      </c>
      <c r="H280">
        <v>4.5</v>
      </c>
      <c r="I280">
        <f>IF(MONTH(calls[[#This Row],[Date of Call]])&lt;=6, YEAR(calls[[#This Row],[Date of Call]]), YEAR(calls[[#This Row],[Date of Call]])+1)</f>
        <v>2024</v>
      </c>
      <c r="J280" t="str">
        <f>TEXT(calls[[#This Row],[Date of Call]],"DDDD")</f>
        <v>Monday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c r="B281" t="s">
        <v>303</v>
      </c>
      <c r="C281" t="s">
        <v>7</v>
      </c>
      <c r="D281">
        <v>77</v>
      </c>
      <c r="E281" s="13" t="s">
        <v>10</v>
      </c>
      <c r="F281" s="14">
        <v>45377</v>
      </c>
      <c r="G281">
        <v>130</v>
      </c>
      <c r="H281">
        <v>4.2</v>
      </c>
      <c r="I281">
        <f>IF(MONTH(calls[[#This Row],[Date of Call]])&lt;=6, YEAR(calls[[#This Row],[Date of Call]]), YEAR(calls[[#This Row],[Date of Call]])+1)</f>
        <v>2024</v>
      </c>
      <c r="J281" t="str">
        <f>TEXT(calls[[#This Row],[Date of Call]],"DDDD")</f>
        <v>Tuesday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c r="B282" t="s">
        <v>304</v>
      </c>
      <c r="C282" t="s">
        <v>14</v>
      </c>
      <c r="D282">
        <v>118</v>
      </c>
      <c r="E282" s="13" t="s">
        <v>13</v>
      </c>
      <c r="F282" s="14">
        <v>45377</v>
      </c>
      <c r="G282">
        <v>99</v>
      </c>
      <c r="H282">
        <v>5</v>
      </c>
      <c r="I282">
        <f>IF(MONTH(calls[[#This Row],[Date of Call]])&lt;=6, YEAR(calls[[#This Row],[Date of Call]]), YEAR(calls[[#This Row],[Date of Call]])+1)</f>
        <v>2024</v>
      </c>
      <c r="J282" t="str">
        <f>TEXT(calls[[#This Row],[Date of Call]],"DDDD")</f>
        <v>Tuesday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c r="B283" t="s">
        <v>305</v>
      </c>
      <c r="C283" t="s">
        <v>19</v>
      </c>
      <c r="D283">
        <v>75</v>
      </c>
      <c r="E283" s="13" t="s">
        <v>9</v>
      </c>
      <c r="F283" s="14">
        <v>45377</v>
      </c>
      <c r="G283">
        <v>135</v>
      </c>
      <c r="H283">
        <v>4.7</v>
      </c>
      <c r="I283">
        <f>IF(MONTH(calls[[#This Row],[Date of Call]])&lt;=6, YEAR(calls[[#This Row],[Date of Call]]), YEAR(calls[[#This Row],[Date of Call]])+1)</f>
        <v>2024</v>
      </c>
      <c r="J283" t="str">
        <f>TEXT(calls[[#This Row],[Date of Call]],"DDDD")</f>
        <v>Tuesday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c r="B284" t="s">
        <v>306</v>
      </c>
      <c r="C284" t="s">
        <v>12</v>
      </c>
      <c r="D284">
        <v>103</v>
      </c>
      <c r="E284" s="13" t="s">
        <v>10</v>
      </c>
      <c r="F284" s="14">
        <v>45377</v>
      </c>
      <c r="G284">
        <v>42</v>
      </c>
      <c r="H284">
        <v>2.8</v>
      </c>
      <c r="I284">
        <f>IF(MONTH(calls[[#This Row],[Date of Call]])&lt;=6, YEAR(calls[[#This Row],[Date of Call]]), YEAR(calls[[#This Row],[Date of Call]])+1)</f>
        <v>2024</v>
      </c>
      <c r="J284" t="str">
        <f>TEXT(calls[[#This Row],[Date of Call]],"DDDD")</f>
        <v>Tuesday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c r="B285" t="s">
        <v>307</v>
      </c>
      <c r="C285" t="s">
        <v>7</v>
      </c>
      <c r="D285">
        <v>116</v>
      </c>
      <c r="E285" s="13" t="s">
        <v>13</v>
      </c>
      <c r="F285" s="14">
        <v>45378</v>
      </c>
      <c r="G285">
        <v>63</v>
      </c>
      <c r="H285">
        <v>3.4</v>
      </c>
      <c r="I285">
        <f>IF(MONTH(calls[[#This Row],[Date of Call]])&lt;=6, YEAR(calls[[#This Row],[Date of Call]]), YEAR(calls[[#This Row],[Date of Call]])+1)</f>
        <v>2024</v>
      </c>
      <c r="J285" t="str">
        <f>TEXT(calls[[#This Row],[Date of Call]],"DDDD")</f>
        <v>Wednesday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c r="B286" t="s">
        <v>308</v>
      </c>
      <c r="C286" t="s">
        <v>15</v>
      </c>
      <c r="D286">
        <v>61</v>
      </c>
      <c r="E286" s="13" t="s">
        <v>11</v>
      </c>
      <c r="F286" s="14">
        <v>45378</v>
      </c>
      <c r="G286">
        <v>140</v>
      </c>
      <c r="H286">
        <v>1.8</v>
      </c>
      <c r="I286">
        <f>IF(MONTH(calls[[#This Row],[Date of Call]])&lt;=6, YEAR(calls[[#This Row],[Date of Call]]), YEAR(calls[[#This Row],[Date of Call]])+1)</f>
        <v>2024</v>
      </c>
      <c r="J286" t="str">
        <f>TEXT(calls[[#This Row],[Date of Call]],"DDDD")</f>
        <v>Wednesday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c r="B287" t="s">
        <v>309</v>
      </c>
      <c r="C287" t="s">
        <v>16</v>
      </c>
      <c r="D287">
        <v>126</v>
      </c>
      <c r="E287" s="13" t="s">
        <v>9</v>
      </c>
      <c r="F287" s="14">
        <v>45378</v>
      </c>
      <c r="G287">
        <v>128</v>
      </c>
      <c r="H287">
        <v>4.2</v>
      </c>
      <c r="I287">
        <f>IF(MONTH(calls[[#This Row],[Date of Call]])&lt;=6, YEAR(calls[[#This Row],[Date of Call]]), YEAR(calls[[#This Row],[Date of Call]])+1)</f>
        <v>2024</v>
      </c>
      <c r="J287" t="str">
        <f>TEXT(calls[[#This Row],[Date of Call]],"DDDD")</f>
        <v>Wednesday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c r="B288" t="s">
        <v>310</v>
      </c>
      <c r="C288" t="s">
        <v>24</v>
      </c>
      <c r="D288">
        <v>141</v>
      </c>
      <c r="E288" s="13" t="s">
        <v>6</v>
      </c>
      <c r="F288" s="14">
        <v>45378</v>
      </c>
      <c r="G288">
        <v>80</v>
      </c>
      <c r="H288">
        <v>4.4000000000000004</v>
      </c>
      <c r="I288">
        <f>IF(MONTH(calls[[#This Row],[Date of Call]])&lt;=6, YEAR(calls[[#This Row],[Date of Call]]), YEAR(calls[[#This Row],[Date of Call]])+1)</f>
        <v>2024</v>
      </c>
      <c r="J288" t="str">
        <f>TEXT(calls[[#This Row],[Date of Call]],"DDDD")</f>
        <v>Wednesday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c r="B289" t="s">
        <v>311</v>
      </c>
      <c r="C289" t="s">
        <v>8</v>
      </c>
      <c r="D289">
        <v>95</v>
      </c>
      <c r="E289" s="13" t="s">
        <v>13</v>
      </c>
      <c r="F289" s="14">
        <v>45378</v>
      </c>
      <c r="G289">
        <v>28</v>
      </c>
      <c r="H289">
        <v>2.7</v>
      </c>
      <c r="I289">
        <f>IF(MONTH(calls[[#This Row],[Date of Call]])&lt;=6, YEAR(calls[[#This Row],[Date of Call]]), YEAR(calls[[#This Row],[Date of Call]])+1)</f>
        <v>2024</v>
      </c>
      <c r="J289" t="str">
        <f>TEXT(calls[[#This Row],[Date of Call]],"DDDD")</f>
        <v>Wednesday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c r="B290" t="s">
        <v>312</v>
      </c>
      <c r="C290" t="s">
        <v>19</v>
      </c>
      <c r="D290">
        <v>39</v>
      </c>
      <c r="E290" s="13" t="s">
        <v>11</v>
      </c>
      <c r="F290" s="14">
        <v>45379</v>
      </c>
      <c r="G290">
        <v>81</v>
      </c>
      <c r="H290">
        <v>5</v>
      </c>
      <c r="I290">
        <f>IF(MONTH(calls[[#This Row],[Date of Call]])&lt;=6, YEAR(calls[[#This Row],[Date of Call]]), YEAR(calls[[#This Row],[Date of Call]])+1)</f>
        <v>2024</v>
      </c>
      <c r="J290" t="str">
        <f>TEXT(calls[[#This Row],[Date of Call]],"DDDD")</f>
        <v>Thursday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c r="B291" t="s">
        <v>313</v>
      </c>
      <c r="C291" t="s">
        <v>12</v>
      </c>
      <c r="D291">
        <v>127</v>
      </c>
      <c r="E291" s="13" t="s">
        <v>9</v>
      </c>
      <c r="F291" s="14">
        <v>45379</v>
      </c>
      <c r="G291">
        <v>99</v>
      </c>
      <c r="H291">
        <v>3.9</v>
      </c>
      <c r="I291">
        <f>IF(MONTH(calls[[#This Row],[Date of Call]])&lt;=6, YEAR(calls[[#This Row],[Date of Call]]), YEAR(calls[[#This Row],[Date of Call]])+1)</f>
        <v>2024</v>
      </c>
      <c r="J291" t="str">
        <f>TEXT(calls[[#This Row],[Date of Call]],"DDDD")</f>
        <v>Thursday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c r="B292" t="s">
        <v>314</v>
      </c>
      <c r="C292" t="s">
        <v>15</v>
      </c>
      <c r="D292">
        <v>78</v>
      </c>
      <c r="E292" s="13" t="s">
        <v>9</v>
      </c>
      <c r="F292" s="14">
        <v>45379</v>
      </c>
      <c r="G292">
        <v>43</v>
      </c>
      <c r="H292">
        <v>3.8</v>
      </c>
      <c r="I292">
        <f>IF(MONTH(calls[[#This Row],[Date of Call]])&lt;=6, YEAR(calls[[#This Row],[Date of Call]]), YEAR(calls[[#This Row],[Date of Call]])+1)</f>
        <v>2024</v>
      </c>
      <c r="J292" t="str">
        <f>TEXT(calls[[#This Row],[Date of Call]],"DDDD")</f>
        <v>Thursday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c r="B293" t="s">
        <v>315</v>
      </c>
      <c r="C293" t="s">
        <v>14</v>
      </c>
      <c r="D293">
        <v>40</v>
      </c>
      <c r="E293" s="13" t="s">
        <v>9</v>
      </c>
      <c r="F293" s="14">
        <v>45379</v>
      </c>
      <c r="G293">
        <v>34</v>
      </c>
      <c r="H293">
        <v>4.5999999999999996</v>
      </c>
      <c r="I293">
        <f>IF(MONTH(calls[[#This Row],[Date of Call]])&lt;=6, YEAR(calls[[#This Row],[Date of Call]]), YEAR(calls[[#This Row],[Date of Call]])+1)</f>
        <v>2024</v>
      </c>
      <c r="J293" t="str">
        <f>TEXT(calls[[#This Row],[Date of Call]],"DDDD")</f>
        <v>Thursday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c r="B294" t="s">
        <v>316</v>
      </c>
      <c r="C294" t="s">
        <v>15</v>
      </c>
      <c r="D294">
        <v>56</v>
      </c>
      <c r="E294" s="13" t="s">
        <v>11</v>
      </c>
      <c r="F294" s="14">
        <v>45379</v>
      </c>
      <c r="G294">
        <v>225</v>
      </c>
      <c r="H294">
        <v>4.5999999999999996</v>
      </c>
      <c r="I294">
        <f>IF(MONTH(calls[[#This Row],[Date of Call]])&lt;=6, YEAR(calls[[#This Row],[Date of Call]]), YEAR(calls[[#This Row],[Date of Call]])+1)</f>
        <v>2024</v>
      </c>
      <c r="J294" t="str">
        <f>TEXT(calls[[#This Row],[Date of Call]],"DDDD")</f>
        <v>Thursday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c r="B295" t="s">
        <v>317</v>
      </c>
      <c r="C295" t="s">
        <v>19</v>
      </c>
      <c r="D295">
        <v>59</v>
      </c>
      <c r="E295" s="13" t="s">
        <v>6</v>
      </c>
      <c r="F295" s="14">
        <v>45379</v>
      </c>
      <c r="G295">
        <v>210</v>
      </c>
      <c r="H295">
        <v>4.5</v>
      </c>
      <c r="I295">
        <f>IF(MONTH(calls[[#This Row],[Date of Call]])&lt;=6, YEAR(calls[[#This Row],[Date of Call]]), YEAR(calls[[#This Row],[Date of Call]])+1)</f>
        <v>2024</v>
      </c>
      <c r="J295" t="str">
        <f>TEXT(calls[[#This Row],[Date of Call]],"DDDD")</f>
        <v>Thursday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c r="B296" t="s">
        <v>318</v>
      </c>
      <c r="C296" t="s">
        <v>16</v>
      </c>
      <c r="D296">
        <v>30</v>
      </c>
      <c r="E296" s="13" t="s">
        <v>9</v>
      </c>
      <c r="F296" s="14">
        <v>45379</v>
      </c>
      <c r="G296">
        <v>168</v>
      </c>
      <c r="H296">
        <v>4.2</v>
      </c>
      <c r="I296">
        <f>IF(MONTH(calls[[#This Row],[Date of Call]])&lt;=6, YEAR(calls[[#This Row],[Date of Call]]), YEAR(calls[[#This Row],[Date of Call]])+1)</f>
        <v>2024</v>
      </c>
      <c r="J296" t="str">
        <f>TEXT(calls[[#This Row],[Date of Call]],"DDDD")</f>
        <v>Thursday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c r="B297" t="s">
        <v>319</v>
      </c>
      <c r="C297" t="s">
        <v>14</v>
      </c>
      <c r="D297">
        <v>63</v>
      </c>
      <c r="E297" s="13" t="s">
        <v>10</v>
      </c>
      <c r="F297" s="14">
        <v>45380</v>
      </c>
      <c r="G297">
        <v>82</v>
      </c>
      <c r="H297">
        <v>4.5</v>
      </c>
      <c r="I297">
        <f>IF(MONTH(calls[[#This Row],[Date of Call]])&lt;=6, YEAR(calls[[#This Row],[Date of Call]]), YEAR(calls[[#This Row],[Date of Call]])+1)</f>
        <v>2024</v>
      </c>
      <c r="J297" t="str">
        <f>TEXT(calls[[#This Row],[Date of Call]],"DDDD")</f>
        <v>Friday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c r="B298" t="s">
        <v>320</v>
      </c>
      <c r="C298" t="s">
        <v>23</v>
      </c>
      <c r="D298">
        <v>56</v>
      </c>
      <c r="E298" s="13" t="s">
        <v>13</v>
      </c>
      <c r="F298" s="14">
        <v>45380</v>
      </c>
      <c r="G298">
        <v>88</v>
      </c>
      <c r="H298">
        <v>4.0999999999999996</v>
      </c>
      <c r="I298">
        <f>IF(MONTH(calls[[#This Row],[Date of Call]])&lt;=6, YEAR(calls[[#This Row],[Date of Call]]), YEAR(calls[[#This Row],[Date of Call]])+1)</f>
        <v>2024</v>
      </c>
      <c r="J298" t="str">
        <f>TEXT(calls[[#This Row],[Date of Call]],"DDDD")</f>
        <v>Friday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c r="B299" t="s">
        <v>321</v>
      </c>
      <c r="C299" t="s">
        <v>5</v>
      </c>
      <c r="D299">
        <v>95</v>
      </c>
      <c r="E299" s="13" t="s">
        <v>10</v>
      </c>
      <c r="F299" s="14">
        <v>45380</v>
      </c>
      <c r="G299">
        <v>111</v>
      </c>
      <c r="H299">
        <v>3.3</v>
      </c>
      <c r="I299">
        <f>IF(MONTH(calls[[#This Row],[Date of Call]])&lt;=6, YEAR(calls[[#This Row],[Date of Call]]), YEAR(calls[[#This Row],[Date of Call]])+1)</f>
        <v>2024</v>
      </c>
      <c r="J299" t="str">
        <f>TEXT(calls[[#This Row],[Date of Call]],"DDDD")</f>
        <v>Friday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c r="B300" t="s">
        <v>322</v>
      </c>
      <c r="C300" t="s">
        <v>17</v>
      </c>
      <c r="D300">
        <v>128</v>
      </c>
      <c r="E300" s="13" t="s">
        <v>6</v>
      </c>
      <c r="F300" s="14">
        <v>45380</v>
      </c>
      <c r="G300">
        <v>60</v>
      </c>
      <c r="H300">
        <v>3.8</v>
      </c>
      <c r="I300">
        <f>IF(MONTH(calls[[#This Row],[Date of Call]])&lt;=6, YEAR(calls[[#This Row],[Date of Call]]), YEAR(calls[[#This Row],[Date of Call]])+1)</f>
        <v>2024</v>
      </c>
      <c r="J300" t="str">
        <f>TEXT(calls[[#This Row],[Date of Call]],"DDDD")</f>
        <v>Friday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c r="B301" t="s">
        <v>323</v>
      </c>
      <c r="C301" t="s">
        <v>8</v>
      </c>
      <c r="D301">
        <v>49</v>
      </c>
      <c r="E301" s="13" t="s">
        <v>10</v>
      </c>
      <c r="F301" s="14">
        <v>45380</v>
      </c>
      <c r="G301">
        <v>80</v>
      </c>
      <c r="H301">
        <v>3</v>
      </c>
      <c r="I301">
        <f>IF(MONTH(calls[[#This Row],[Date of Call]])&lt;=6, YEAR(calls[[#This Row],[Date of Call]]), YEAR(calls[[#This Row],[Date of Call]])+1)</f>
        <v>2024</v>
      </c>
      <c r="J301" t="str">
        <f>TEXT(calls[[#This Row],[Date of Call]],"DDDD")</f>
        <v>Friday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c r="B302" t="s">
        <v>324</v>
      </c>
      <c r="C302" t="s">
        <v>17</v>
      </c>
      <c r="D302">
        <v>89</v>
      </c>
      <c r="E302" s="13" t="s">
        <v>11</v>
      </c>
      <c r="F302" s="14">
        <v>45382</v>
      </c>
      <c r="G302">
        <v>90</v>
      </c>
      <c r="H302">
        <v>4.5999999999999996</v>
      </c>
      <c r="I302">
        <f>IF(MONTH(calls[[#This Row],[Date of Call]])&lt;=6, YEAR(calls[[#This Row],[Date of Call]]), YEAR(calls[[#This Row],[Date of Call]])+1)</f>
        <v>2024</v>
      </c>
      <c r="J302" t="str">
        <f>TEXT(calls[[#This Row],[Date of Call]],"DDDD")</f>
        <v>Sunday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c r="B303" t="s">
        <v>325</v>
      </c>
      <c r="C303" t="s">
        <v>22</v>
      </c>
      <c r="D303">
        <v>87</v>
      </c>
      <c r="E303" s="13" t="s">
        <v>10</v>
      </c>
      <c r="F303" s="14">
        <v>45382</v>
      </c>
      <c r="G303">
        <v>225</v>
      </c>
      <c r="H303">
        <v>2.9</v>
      </c>
      <c r="I303">
        <f>IF(MONTH(calls[[#This Row],[Date of Call]])&lt;=6, YEAR(calls[[#This Row],[Date of Call]]), YEAR(calls[[#This Row],[Date of Call]])+1)</f>
        <v>2024</v>
      </c>
      <c r="J303" t="str">
        <f>TEXT(calls[[#This Row],[Date of Call]],"DDDD")</f>
        <v>Sunday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c r="B304" t="s">
        <v>326</v>
      </c>
      <c r="C304" t="s">
        <v>20</v>
      </c>
      <c r="D304">
        <v>60</v>
      </c>
      <c r="E304" s="13" t="s">
        <v>9</v>
      </c>
      <c r="F304" s="14">
        <v>45383</v>
      </c>
      <c r="G304">
        <v>215</v>
      </c>
      <c r="H304">
        <v>3.2</v>
      </c>
      <c r="I304">
        <f>IF(MONTH(calls[[#This Row],[Date of Call]])&lt;=6, YEAR(calls[[#This Row],[Date of Call]]), YEAR(calls[[#This Row],[Date of Call]])+1)</f>
        <v>2024</v>
      </c>
      <c r="J304" t="str">
        <f>TEXT(calls[[#This Row],[Date of Call]],"DDDD")</f>
        <v>Monday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c r="B305" t="s">
        <v>327</v>
      </c>
      <c r="C305" t="s">
        <v>21</v>
      </c>
      <c r="D305">
        <v>42</v>
      </c>
      <c r="E305" s="13" t="s">
        <v>11</v>
      </c>
      <c r="F305" s="14">
        <v>45383</v>
      </c>
      <c r="G305">
        <v>45</v>
      </c>
      <c r="H305">
        <v>1.5</v>
      </c>
      <c r="I305">
        <f>IF(MONTH(calls[[#This Row],[Date of Call]])&lt;=6, YEAR(calls[[#This Row],[Date of Call]]), YEAR(calls[[#This Row],[Date of Call]])+1)</f>
        <v>2024</v>
      </c>
      <c r="J305" t="str">
        <f>TEXT(calls[[#This Row],[Date of Call]],"DDDD")</f>
        <v>Monday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c r="B306" t="s">
        <v>328</v>
      </c>
      <c r="C306" t="s">
        <v>18</v>
      </c>
      <c r="D306">
        <v>99</v>
      </c>
      <c r="E306" s="13" t="s">
        <v>9</v>
      </c>
      <c r="F306" s="14">
        <v>45383</v>
      </c>
      <c r="G306">
        <v>74</v>
      </c>
      <c r="H306">
        <v>4</v>
      </c>
      <c r="I306">
        <f>IF(MONTH(calls[[#This Row],[Date of Call]])&lt;=6, YEAR(calls[[#This Row],[Date of Call]]), YEAR(calls[[#This Row],[Date of Call]])+1)</f>
        <v>2024</v>
      </c>
      <c r="J306" t="str">
        <f>TEXT(calls[[#This Row],[Date of Call]],"DDDD")</f>
        <v>Monday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c r="B307" t="s">
        <v>329</v>
      </c>
      <c r="C307" t="s">
        <v>23</v>
      </c>
      <c r="D307">
        <v>20</v>
      </c>
      <c r="E307" s="13" t="s">
        <v>11</v>
      </c>
      <c r="F307" s="14">
        <v>45383</v>
      </c>
      <c r="G307">
        <v>60</v>
      </c>
      <c r="H307">
        <v>3.6</v>
      </c>
      <c r="I307">
        <f>IF(MONTH(calls[[#This Row],[Date of Call]])&lt;=6, YEAR(calls[[#This Row],[Date of Call]]), YEAR(calls[[#This Row],[Date of Call]])+1)</f>
        <v>2024</v>
      </c>
      <c r="J307" t="str">
        <f>TEXT(calls[[#This Row],[Date of Call]],"DDDD")</f>
        <v>Monday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c r="B308" t="s">
        <v>330</v>
      </c>
      <c r="C308" t="s">
        <v>14</v>
      </c>
      <c r="D308">
        <v>65</v>
      </c>
      <c r="E308" s="13" t="s">
        <v>9</v>
      </c>
      <c r="F308" s="14">
        <v>45383</v>
      </c>
      <c r="G308">
        <v>64</v>
      </c>
      <c r="H308">
        <v>3.7</v>
      </c>
      <c r="I308">
        <f>IF(MONTH(calls[[#This Row],[Date of Call]])&lt;=6, YEAR(calls[[#This Row],[Date of Call]]), YEAR(calls[[#This Row],[Date of Call]])+1)</f>
        <v>2024</v>
      </c>
      <c r="J308" t="str">
        <f>TEXT(calls[[#This Row],[Date of Call]],"DDDD")</f>
        <v>Monday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c r="B309" t="s">
        <v>331</v>
      </c>
      <c r="C309" t="s">
        <v>16</v>
      </c>
      <c r="D309">
        <v>71</v>
      </c>
      <c r="E309" s="13" t="s">
        <v>10</v>
      </c>
      <c r="F309" s="14">
        <v>45384</v>
      </c>
      <c r="G309">
        <v>110</v>
      </c>
      <c r="H309">
        <v>4.8</v>
      </c>
      <c r="I309">
        <f>IF(MONTH(calls[[#This Row],[Date of Call]])&lt;=6, YEAR(calls[[#This Row],[Date of Call]]), YEAR(calls[[#This Row],[Date of Call]])+1)</f>
        <v>2024</v>
      </c>
      <c r="J309" t="str">
        <f>TEXT(calls[[#This Row],[Date of Call]],"DDDD")</f>
        <v>Tuesday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c r="B310" t="s">
        <v>332</v>
      </c>
      <c r="C310" t="s">
        <v>12</v>
      </c>
      <c r="D310">
        <v>95</v>
      </c>
      <c r="E310" s="13" t="s">
        <v>6</v>
      </c>
      <c r="F310" s="14">
        <v>45384</v>
      </c>
      <c r="G310">
        <v>52</v>
      </c>
      <c r="H310">
        <v>1.2</v>
      </c>
      <c r="I310">
        <f>IF(MONTH(calls[[#This Row],[Date of Call]])&lt;=6, YEAR(calls[[#This Row],[Date of Call]]), YEAR(calls[[#This Row],[Date of Call]])+1)</f>
        <v>2024</v>
      </c>
      <c r="J310" t="str">
        <f>TEXT(calls[[#This Row],[Date of Call]],"DDDD")</f>
        <v>Tuesday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c r="B311" t="s">
        <v>333</v>
      </c>
      <c r="C311" t="s">
        <v>23</v>
      </c>
      <c r="D311">
        <v>81</v>
      </c>
      <c r="E311" s="13" t="s">
        <v>13</v>
      </c>
      <c r="F311" s="14">
        <v>45385</v>
      </c>
      <c r="G311">
        <v>160</v>
      </c>
      <c r="H311">
        <v>4.7</v>
      </c>
      <c r="I311">
        <f>IF(MONTH(calls[[#This Row],[Date of Call]])&lt;=6, YEAR(calls[[#This Row],[Date of Call]]), YEAR(calls[[#This Row],[Date of Call]])+1)</f>
        <v>2024</v>
      </c>
      <c r="J311" t="str">
        <f>TEXT(calls[[#This Row],[Date of Call]],"DDDD")</f>
        <v>Wednesday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c r="B312" t="s">
        <v>334</v>
      </c>
      <c r="C312" t="s">
        <v>7</v>
      </c>
      <c r="D312">
        <v>137</v>
      </c>
      <c r="E312" s="13" t="s">
        <v>13</v>
      </c>
      <c r="F312" s="14">
        <v>45385</v>
      </c>
      <c r="G312">
        <v>215</v>
      </c>
      <c r="H312">
        <v>4.7</v>
      </c>
      <c r="I312">
        <f>IF(MONTH(calls[[#This Row],[Date of Call]])&lt;=6, YEAR(calls[[#This Row],[Date of Call]]), YEAR(calls[[#This Row],[Date of Call]])+1)</f>
        <v>2024</v>
      </c>
      <c r="J312" t="str">
        <f>TEXT(calls[[#This Row],[Date of Call]],"DDDD")</f>
        <v>Wednesday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c r="B313" t="s">
        <v>335</v>
      </c>
      <c r="C313" t="s">
        <v>7</v>
      </c>
      <c r="D313">
        <v>40</v>
      </c>
      <c r="E313" s="13" t="s">
        <v>6</v>
      </c>
      <c r="F313" s="14">
        <v>45385</v>
      </c>
      <c r="G313">
        <v>220</v>
      </c>
      <c r="H313">
        <v>4.5</v>
      </c>
      <c r="I313">
        <f>IF(MONTH(calls[[#This Row],[Date of Call]])&lt;=6, YEAR(calls[[#This Row],[Date of Call]]), YEAR(calls[[#This Row],[Date of Call]])+1)</f>
        <v>2024</v>
      </c>
      <c r="J313" t="str">
        <f>TEXT(calls[[#This Row],[Date of Call]],"DDDD")</f>
        <v>Wednesday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c r="B314" t="s">
        <v>336</v>
      </c>
      <c r="C314" t="s">
        <v>18</v>
      </c>
      <c r="D314">
        <v>111</v>
      </c>
      <c r="E314" s="13" t="s">
        <v>9</v>
      </c>
      <c r="F314" s="14">
        <v>45386</v>
      </c>
      <c r="G314">
        <v>175</v>
      </c>
      <c r="H314">
        <v>3.5</v>
      </c>
      <c r="I314">
        <f>IF(MONTH(calls[[#This Row],[Date of Call]])&lt;=6, YEAR(calls[[#This Row],[Date of Call]]), YEAR(calls[[#This Row],[Date of Call]])+1)</f>
        <v>2024</v>
      </c>
      <c r="J314" t="str">
        <f>TEXT(calls[[#This Row],[Date of Call]],"DDDD")</f>
        <v>Thursday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c r="B315" t="s">
        <v>337</v>
      </c>
      <c r="C315" t="s">
        <v>16</v>
      </c>
      <c r="D315">
        <v>106</v>
      </c>
      <c r="E315" s="13" t="s">
        <v>9</v>
      </c>
      <c r="F315" s="14">
        <v>45386</v>
      </c>
      <c r="G315">
        <v>145</v>
      </c>
      <c r="H315">
        <v>4.0999999999999996</v>
      </c>
      <c r="I315">
        <f>IF(MONTH(calls[[#This Row],[Date of Call]])&lt;=6, YEAR(calls[[#This Row],[Date of Call]]), YEAR(calls[[#This Row],[Date of Call]])+1)</f>
        <v>2024</v>
      </c>
      <c r="J315" t="str">
        <f>TEXT(calls[[#This Row],[Date of Call]],"DDDD")</f>
        <v>Thursday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c r="B316" t="s">
        <v>338</v>
      </c>
      <c r="C316" t="s">
        <v>21</v>
      </c>
      <c r="D316">
        <v>133</v>
      </c>
      <c r="E316" s="13" t="s">
        <v>11</v>
      </c>
      <c r="F316" s="14">
        <v>45386</v>
      </c>
      <c r="G316">
        <v>72</v>
      </c>
      <c r="H316">
        <v>4.4000000000000004</v>
      </c>
      <c r="I316">
        <f>IF(MONTH(calls[[#This Row],[Date of Call]])&lt;=6, YEAR(calls[[#This Row],[Date of Call]]), YEAR(calls[[#This Row],[Date of Call]])+1)</f>
        <v>2024</v>
      </c>
      <c r="J316" t="str">
        <f>TEXT(calls[[#This Row],[Date of Call]],"DDDD")</f>
        <v>Thursday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c r="B317" t="s">
        <v>339</v>
      </c>
      <c r="C317" t="s">
        <v>15</v>
      </c>
      <c r="D317">
        <v>38</v>
      </c>
      <c r="E317" s="13" t="s">
        <v>9</v>
      </c>
      <c r="F317" s="14">
        <v>45387</v>
      </c>
      <c r="G317">
        <v>81</v>
      </c>
      <c r="H317">
        <v>3.6</v>
      </c>
      <c r="I317">
        <f>IF(MONTH(calls[[#This Row],[Date of Call]])&lt;=6, YEAR(calls[[#This Row],[Date of Call]]), YEAR(calls[[#This Row],[Date of Call]])+1)</f>
        <v>2024</v>
      </c>
      <c r="J317" t="str">
        <f>TEXT(calls[[#This Row],[Date of Call]],"DDDD")</f>
        <v>Friday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c r="B318" t="s">
        <v>340</v>
      </c>
      <c r="C318" t="s">
        <v>19</v>
      </c>
      <c r="D318">
        <v>130</v>
      </c>
      <c r="E318" s="13" t="s">
        <v>6</v>
      </c>
      <c r="F318" s="14">
        <v>45387</v>
      </c>
      <c r="G318">
        <v>54</v>
      </c>
      <c r="H318">
        <v>4.0999999999999996</v>
      </c>
      <c r="I318">
        <f>IF(MONTH(calls[[#This Row],[Date of Call]])&lt;=6, YEAR(calls[[#This Row],[Date of Call]]), YEAR(calls[[#This Row],[Date of Call]])+1)</f>
        <v>2024</v>
      </c>
      <c r="J318" t="str">
        <f>TEXT(calls[[#This Row],[Date of Call]],"DDDD")</f>
        <v>Friday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c r="B319" t="s">
        <v>341</v>
      </c>
      <c r="C319" t="s">
        <v>14</v>
      </c>
      <c r="D319">
        <v>23</v>
      </c>
      <c r="E319" s="13" t="s">
        <v>11</v>
      </c>
      <c r="F319" s="14">
        <v>45387</v>
      </c>
      <c r="G319">
        <v>105</v>
      </c>
      <c r="H319">
        <v>4.8</v>
      </c>
      <c r="I319">
        <f>IF(MONTH(calls[[#This Row],[Date of Call]])&lt;=6, YEAR(calls[[#This Row],[Date of Call]]), YEAR(calls[[#This Row],[Date of Call]])+1)</f>
        <v>2024</v>
      </c>
      <c r="J319" t="str">
        <f>TEXT(calls[[#This Row],[Date of Call]],"DDDD")</f>
        <v>Friday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c r="B320" t="s">
        <v>342</v>
      </c>
      <c r="C320" t="s">
        <v>19</v>
      </c>
      <c r="D320">
        <v>124</v>
      </c>
      <c r="E320" s="13" t="s">
        <v>9</v>
      </c>
      <c r="F320" s="14">
        <v>45388</v>
      </c>
      <c r="G320">
        <v>176</v>
      </c>
      <c r="H320">
        <v>3.9</v>
      </c>
      <c r="I320">
        <f>IF(MONTH(calls[[#This Row],[Date of Call]])&lt;=6, YEAR(calls[[#This Row],[Date of Call]]), YEAR(calls[[#This Row],[Date of Call]])+1)</f>
        <v>2024</v>
      </c>
      <c r="J320" t="str">
        <f>TEXT(calls[[#This Row],[Date of Call]],"DDDD")</f>
        <v>Saturday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c r="B321" t="s">
        <v>343</v>
      </c>
      <c r="C321" t="s">
        <v>23</v>
      </c>
      <c r="D321">
        <v>107</v>
      </c>
      <c r="E321" s="13" t="s">
        <v>9</v>
      </c>
      <c r="F321" s="14">
        <v>45388</v>
      </c>
      <c r="G321">
        <v>115</v>
      </c>
      <c r="H321">
        <v>3.8</v>
      </c>
      <c r="I321">
        <f>IF(MONTH(calls[[#This Row],[Date of Call]])&lt;=6, YEAR(calls[[#This Row],[Date of Call]]), YEAR(calls[[#This Row],[Date of Call]])+1)</f>
        <v>2024</v>
      </c>
      <c r="J321" t="str">
        <f>TEXT(calls[[#This Row],[Date of Call]],"DDDD")</f>
        <v>Saturday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c r="B322" t="s">
        <v>344</v>
      </c>
      <c r="C322" t="s">
        <v>7</v>
      </c>
      <c r="D322">
        <v>60</v>
      </c>
      <c r="E322" s="13" t="s">
        <v>10</v>
      </c>
      <c r="F322" s="14">
        <v>45388</v>
      </c>
      <c r="G322">
        <v>116</v>
      </c>
      <c r="H322">
        <v>3.9</v>
      </c>
      <c r="I322">
        <f>IF(MONTH(calls[[#This Row],[Date of Call]])&lt;=6, YEAR(calls[[#This Row],[Date of Call]]), YEAR(calls[[#This Row],[Date of Call]])+1)</f>
        <v>2024</v>
      </c>
      <c r="J322" t="str">
        <f>TEXT(calls[[#This Row],[Date of Call]],"DDDD")</f>
        <v>Saturday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c r="B323" t="s">
        <v>345</v>
      </c>
      <c r="C323" t="s">
        <v>7</v>
      </c>
      <c r="D323">
        <v>158</v>
      </c>
      <c r="E323" s="13" t="s">
        <v>6</v>
      </c>
      <c r="F323" s="14">
        <v>45388</v>
      </c>
      <c r="G323">
        <v>100</v>
      </c>
      <c r="H323">
        <v>4.0999999999999996</v>
      </c>
      <c r="I323">
        <f>IF(MONTH(calls[[#This Row],[Date of Call]])&lt;=6, YEAR(calls[[#This Row],[Date of Call]]), YEAR(calls[[#This Row],[Date of Call]])+1)</f>
        <v>2024</v>
      </c>
      <c r="J323" t="str">
        <f>TEXT(calls[[#This Row],[Date of Call]],"DDDD")</f>
        <v>Saturday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c r="B324" t="s">
        <v>346</v>
      </c>
      <c r="C324" t="s">
        <v>22</v>
      </c>
      <c r="D324">
        <v>110</v>
      </c>
      <c r="E324" s="13" t="s">
        <v>6</v>
      </c>
      <c r="F324" s="14">
        <v>45389</v>
      </c>
      <c r="G324">
        <v>36</v>
      </c>
      <c r="H324">
        <v>2.2000000000000002</v>
      </c>
      <c r="I324">
        <f>IF(MONTH(calls[[#This Row],[Date of Call]])&lt;=6, YEAR(calls[[#This Row],[Date of Call]]), YEAR(calls[[#This Row],[Date of Call]])+1)</f>
        <v>2024</v>
      </c>
      <c r="J324" t="str">
        <f>TEXT(calls[[#This Row],[Date of Call]],"DDDD")</f>
        <v>Sunday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c r="B325" t="s">
        <v>347</v>
      </c>
      <c r="C325" t="s">
        <v>17</v>
      </c>
      <c r="D325">
        <v>70</v>
      </c>
      <c r="E325" s="13" t="s">
        <v>6</v>
      </c>
      <c r="F325" s="14">
        <v>45389</v>
      </c>
      <c r="G325">
        <v>114</v>
      </c>
      <c r="H325">
        <v>5</v>
      </c>
      <c r="I325">
        <f>IF(MONTH(calls[[#This Row],[Date of Call]])&lt;=6, YEAR(calls[[#This Row],[Date of Call]]), YEAR(calls[[#This Row],[Date of Call]])+1)</f>
        <v>2024</v>
      </c>
      <c r="J325" t="str">
        <f>TEXT(calls[[#This Row],[Date of Call]],"DDDD")</f>
        <v>Sunday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c r="B326" t="s">
        <v>348</v>
      </c>
      <c r="C326" t="s">
        <v>17</v>
      </c>
      <c r="D326">
        <v>150</v>
      </c>
      <c r="E326" s="13" t="s">
        <v>10</v>
      </c>
      <c r="F326" s="14">
        <v>45389</v>
      </c>
      <c r="G326">
        <v>24</v>
      </c>
      <c r="H326">
        <v>3.8</v>
      </c>
      <c r="I326">
        <f>IF(MONTH(calls[[#This Row],[Date of Call]])&lt;=6, YEAR(calls[[#This Row],[Date of Call]]), YEAR(calls[[#This Row],[Date of Call]])+1)</f>
        <v>2024</v>
      </c>
      <c r="J326" t="str">
        <f>TEXT(calls[[#This Row],[Date of Call]],"DDDD")</f>
        <v>Sunday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c r="B327" t="s">
        <v>349</v>
      </c>
      <c r="C327" t="s">
        <v>15</v>
      </c>
      <c r="D327">
        <v>36</v>
      </c>
      <c r="E327" s="13" t="s">
        <v>9</v>
      </c>
      <c r="F327" s="14">
        <v>45389</v>
      </c>
      <c r="G327">
        <v>135</v>
      </c>
      <c r="H327">
        <v>4.5999999999999996</v>
      </c>
      <c r="I327">
        <f>IF(MONTH(calls[[#This Row],[Date of Call]])&lt;=6, YEAR(calls[[#This Row],[Date of Call]]), YEAR(calls[[#This Row],[Date of Call]])+1)</f>
        <v>2024</v>
      </c>
      <c r="J327" t="str">
        <f>TEXT(calls[[#This Row],[Date of Call]],"DDDD")</f>
        <v>Sunday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c r="B328" t="s">
        <v>350</v>
      </c>
      <c r="C328" t="s">
        <v>19</v>
      </c>
      <c r="D328">
        <v>74</v>
      </c>
      <c r="E328" s="13" t="s">
        <v>9</v>
      </c>
      <c r="F328" s="14">
        <v>45389</v>
      </c>
      <c r="G328">
        <v>30</v>
      </c>
      <c r="H328">
        <v>4</v>
      </c>
      <c r="I328">
        <f>IF(MONTH(calls[[#This Row],[Date of Call]])&lt;=6, YEAR(calls[[#This Row],[Date of Call]]), YEAR(calls[[#This Row],[Date of Call]])+1)</f>
        <v>2024</v>
      </c>
      <c r="J328" t="str">
        <f>TEXT(calls[[#This Row],[Date of Call]],"DDDD")</f>
        <v>Sunday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c r="B329" t="s">
        <v>351</v>
      </c>
      <c r="C329" t="s">
        <v>12</v>
      </c>
      <c r="D329">
        <v>75</v>
      </c>
      <c r="E329" s="13" t="s">
        <v>9</v>
      </c>
      <c r="F329" s="14">
        <v>45389</v>
      </c>
      <c r="G329">
        <v>84</v>
      </c>
      <c r="H329">
        <v>2.8</v>
      </c>
      <c r="I329">
        <f>IF(MONTH(calls[[#This Row],[Date of Call]])&lt;=6, YEAR(calls[[#This Row],[Date of Call]]), YEAR(calls[[#This Row],[Date of Call]])+1)</f>
        <v>2024</v>
      </c>
      <c r="J329" t="str">
        <f>TEXT(calls[[#This Row],[Date of Call]],"DDDD")</f>
        <v>Sunday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c r="B330" t="s">
        <v>352</v>
      </c>
      <c r="C330" t="s">
        <v>5</v>
      </c>
      <c r="D330">
        <v>70</v>
      </c>
      <c r="E330" s="13" t="s">
        <v>13</v>
      </c>
      <c r="F330" s="14">
        <v>45389</v>
      </c>
      <c r="G330">
        <v>42</v>
      </c>
      <c r="H330">
        <v>4.4000000000000004</v>
      </c>
      <c r="I330">
        <f>IF(MONTH(calls[[#This Row],[Date of Call]])&lt;=6, YEAR(calls[[#This Row],[Date of Call]]), YEAR(calls[[#This Row],[Date of Call]])+1)</f>
        <v>2024</v>
      </c>
      <c r="J330" t="str">
        <f>TEXT(calls[[#This Row],[Date of Call]],"DDDD")</f>
        <v>Sunday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c r="B331" t="s">
        <v>353</v>
      </c>
      <c r="C331" t="s">
        <v>22</v>
      </c>
      <c r="D331">
        <v>23</v>
      </c>
      <c r="E331" s="13" t="s">
        <v>6</v>
      </c>
      <c r="F331" s="14">
        <v>45389</v>
      </c>
      <c r="G331">
        <v>117</v>
      </c>
      <c r="H331">
        <v>2.4</v>
      </c>
      <c r="I331">
        <f>IF(MONTH(calls[[#This Row],[Date of Call]])&lt;=6, YEAR(calls[[#This Row],[Date of Call]]), YEAR(calls[[#This Row],[Date of Call]])+1)</f>
        <v>2024</v>
      </c>
      <c r="J331" t="str">
        <f>TEXT(calls[[#This Row],[Date of Call]],"DDDD")</f>
        <v>Sunday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c r="B332" t="s">
        <v>354</v>
      </c>
      <c r="C332" t="s">
        <v>18</v>
      </c>
      <c r="D332">
        <v>104</v>
      </c>
      <c r="E332" s="13" t="s">
        <v>11</v>
      </c>
      <c r="F332" s="14">
        <v>45389</v>
      </c>
      <c r="G332">
        <v>164</v>
      </c>
      <c r="H332">
        <v>4</v>
      </c>
      <c r="I332">
        <f>IF(MONTH(calls[[#This Row],[Date of Call]])&lt;=6, YEAR(calls[[#This Row],[Date of Call]]), YEAR(calls[[#This Row],[Date of Call]])+1)</f>
        <v>2024</v>
      </c>
      <c r="J332" t="str">
        <f>TEXT(calls[[#This Row],[Date of Call]],"DDDD")</f>
        <v>Sunday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c r="B333" t="s">
        <v>355</v>
      </c>
      <c r="C333" t="s">
        <v>17</v>
      </c>
      <c r="D333">
        <v>95</v>
      </c>
      <c r="E333" s="13" t="s">
        <v>13</v>
      </c>
      <c r="F333" s="14">
        <v>45390</v>
      </c>
      <c r="G333">
        <v>123</v>
      </c>
      <c r="H333">
        <v>4.4000000000000004</v>
      </c>
      <c r="I333">
        <f>IF(MONTH(calls[[#This Row],[Date of Call]])&lt;=6, YEAR(calls[[#This Row],[Date of Call]]), YEAR(calls[[#This Row],[Date of Call]])+1)</f>
        <v>2024</v>
      </c>
      <c r="J333" t="str">
        <f>TEXT(calls[[#This Row],[Date of Call]],"DDDD")</f>
        <v>Monday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c r="B334" t="s">
        <v>356</v>
      </c>
      <c r="C334" t="s">
        <v>8</v>
      </c>
      <c r="D334">
        <v>49</v>
      </c>
      <c r="E334" s="13" t="s">
        <v>10</v>
      </c>
      <c r="F334" s="14">
        <v>45390</v>
      </c>
      <c r="G334">
        <v>172</v>
      </c>
      <c r="H334">
        <v>2.9</v>
      </c>
      <c r="I334">
        <f>IF(MONTH(calls[[#This Row],[Date of Call]])&lt;=6, YEAR(calls[[#This Row],[Date of Call]]), YEAR(calls[[#This Row],[Date of Call]])+1)</f>
        <v>2024</v>
      </c>
      <c r="J334" t="str">
        <f>TEXT(calls[[#This Row],[Date of Call]],"DDDD")</f>
        <v>Monday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c r="B335" t="s">
        <v>357</v>
      </c>
      <c r="C335" t="s">
        <v>16</v>
      </c>
      <c r="D335">
        <v>8</v>
      </c>
      <c r="E335" s="13" t="s">
        <v>6</v>
      </c>
      <c r="F335" s="14">
        <v>45390</v>
      </c>
      <c r="G335">
        <v>20</v>
      </c>
      <c r="H335">
        <v>4.8</v>
      </c>
      <c r="I335">
        <f>IF(MONTH(calls[[#This Row],[Date of Call]])&lt;=6, YEAR(calls[[#This Row],[Date of Call]]), YEAR(calls[[#This Row],[Date of Call]])+1)</f>
        <v>2024</v>
      </c>
      <c r="J335" t="str">
        <f>TEXT(calls[[#This Row],[Date of Call]],"DDDD")</f>
        <v>Monday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c r="B336" t="s">
        <v>358</v>
      </c>
      <c r="C336" t="s">
        <v>17</v>
      </c>
      <c r="D336">
        <v>157</v>
      </c>
      <c r="E336" s="13" t="s">
        <v>10</v>
      </c>
      <c r="F336" s="14">
        <v>45390</v>
      </c>
      <c r="G336">
        <v>72</v>
      </c>
      <c r="H336">
        <v>3.7</v>
      </c>
      <c r="I336">
        <f>IF(MONTH(calls[[#This Row],[Date of Call]])&lt;=6, YEAR(calls[[#This Row],[Date of Call]]), YEAR(calls[[#This Row],[Date of Call]])+1)</f>
        <v>2024</v>
      </c>
      <c r="J336" t="str">
        <f>TEXT(calls[[#This Row],[Date of Call]],"DDDD")</f>
        <v>Monday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c r="B337" t="s">
        <v>359</v>
      </c>
      <c r="C337" t="s">
        <v>23</v>
      </c>
      <c r="D337">
        <v>74</v>
      </c>
      <c r="E337" s="13" t="s">
        <v>9</v>
      </c>
      <c r="F337" s="14">
        <v>45390</v>
      </c>
      <c r="G337">
        <v>32</v>
      </c>
      <c r="H337">
        <v>4.8</v>
      </c>
      <c r="I337">
        <f>IF(MONTH(calls[[#This Row],[Date of Call]])&lt;=6, YEAR(calls[[#This Row],[Date of Call]]), YEAR(calls[[#This Row],[Date of Call]])+1)</f>
        <v>2024</v>
      </c>
      <c r="J337" t="str">
        <f>TEXT(calls[[#This Row],[Date of Call]],"DDDD")</f>
        <v>Monday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c r="B338" t="s">
        <v>360</v>
      </c>
      <c r="C338" t="s">
        <v>22</v>
      </c>
      <c r="D338">
        <v>72</v>
      </c>
      <c r="E338" s="13" t="s">
        <v>13</v>
      </c>
      <c r="F338" s="14">
        <v>45390</v>
      </c>
      <c r="G338">
        <v>140</v>
      </c>
      <c r="H338">
        <v>3.2</v>
      </c>
      <c r="I338">
        <f>IF(MONTH(calls[[#This Row],[Date of Call]])&lt;=6, YEAR(calls[[#This Row],[Date of Call]]), YEAR(calls[[#This Row],[Date of Call]])+1)</f>
        <v>2024</v>
      </c>
      <c r="J338" t="str">
        <f>TEXT(calls[[#This Row],[Date of Call]],"DDDD")</f>
        <v>Monday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c r="B339" t="s">
        <v>361</v>
      </c>
      <c r="C339" t="s">
        <v>23</v>
      </c>
      <c r="D339">
        <v>79</v>
      </c>
      <c r="E339" s="13" t="s">
        <v>9</v>
      </c>
      <c r="F339" s="14">
        <v>45391</v>
      </c>
      <c r="G339">
        <v>120</v>
      </c>
      <c r="H339">
        <v>4.9000000000000004</v>
      </c>
      <c r="I339">
        <f>IF(MONTH(calls[[#This Row],[Date of Call]])&lt;=6, YEAR(calls[[#This Row],[Date of Call]]), YEAR(calls[[#This Row],[Date of Call]])+1)</f>
        <v>2024</v>
      </c>
      <c r="J339" t="str">
        <f>TEXT(calls[[#This Row],[Date of Call]],"DDDD")</f>
        <v>Tuesday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c r="B340" t="s">
        <v>362</v>
      </c>
      <c r="C340" t="s">
        <v>19</v>
      </c>
      <c r="D340">
        <v>23</v>
      </c>
      <c r="E340" s="13" t="s">
        <v>9</v>
      </c>
      <c r="F340" s="14">
        <v>45391</v>
      </c>
      <c r="G340">
        <v>86</v>
      </c>
      <c r="H340">
        <v>2.2000000000000002</v>
      </c>
      <c r="I340">
        <f>IF(MONTH(calls[[#This Row],[Date of Call]])&lt;=6, YEAR(calls[[#This Row],[Date of Call]]), YEAR(calls[[#This Row],[Date of Call]])+1)</f>
        <v>2024</v>
      </c>
      <c r="J340" t="str">
        <f>TEXT(calls[[#This Row],[Date of Call]],"DDDD")</f>
        <v>Tuesday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c r="B341" t="s">
        <v>363</v>
      </c>
      <c r="C341" t="s">
        <v>12</v>
      </c>
      <c r="D341">
        <v>69</v>
      </c>
      <c r="E341" s="13" t="s">
        <v>9</v>
      </c>
      <c r="F341" s="14">
        <v>45391</v>
      </c>
      <c r="G341">
        <v>132</v>
      </c>
      <c r="H341">
        <v>5</v>
      </c>
      <c r="I341">
        <f>IF(MONTH(calls[[#This Row],[Date of Call]])&lt;=6, YEAR(calls[[#This Row],[Date of Call]]), YEAR(calls[[#This Row],[Date of Call]])+1)</f>
        <v>2024</v>
      </c>
      <c r="J341" t="str">
        <f>TEXT(calls[[#This Row],[Date of Call]],"DDDD")</f>
        <v>Tuesday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c r="B342" t="s">
        <v>364</v>
      </c>
      <c r="C342" t="s">
        <v>7</v>
      </c>
      <c r="D342">
        <v>64</v>
      </c>
      <c r="E342" s="13" t="s">
        <v>9</v>
      </c>
      <c r="F342" s="14">
        <v>45391</v>
      </c>
      <c r="G342">
        <v>80</v>
      </c>
      <c r="H342">
        <v>3.3</v>
      </c>
      <c r="I342">
        <f>IF(MONTH(calls[[#This Row],[Date of Call]])&lt;=6, YEAR(calls[[#This Row],[Date of Call]]), YEAR(calls[[#This Row],[Date of Call]])+1)</f>
        <v>2024</v>
      </c>
      <c r="J342" t="str">
        <f>TEXT(calls[[#This Row],[Date of Call]],"DDDD")</f>
        <v>Tuesday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c r="B343" t="s">
        <v>365</v>
      </c>
      <c r="C343" t="s">
        <v>24</v>
      </c>
      <c r="D343">
        <v>47</v>
      </c>
      <c r="E343" s="13" t="s">
        <v>10</v>
      </c>
      <c r="F343" s="14">
        <v>45391</v>
      </c>
      <c r="G343">
        <v>132</v>
      </c>
      <c r="H343">
        <v>3.7</v>
      </c>
      <c r="I343">
        <f>IF(MONTH(calls[[#This Row],[Date of Call]])&lt;=6, YEAR(calls[[#This Row],[Date of Call]]), YEAR(calls[[#This Row],[Date of Call]])+1)</f>
        <v>2024</v>
      </c>
      <c r="J343" t="str">
        <f>TEXT(calls[[#This Row],[Date of Call]],"DDDD")</f>
        <v>Tuesday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c r="B344" t="s">
        <v>366</v>
      </c>
      <c r="C344" t="s">
        <v>23</v>
      </c>
      <c r="D344">
        <v>55</v>
      </c>
      <c r="E344" s="13" t="s">
        <v>13</v>
      </c>
      <c r="F344" s="14">
        <v>45391</v>
      </c>
      <c r="G344">
        <v>27</v>
      </c>
      <c r="H344">
        <v>3.7</v>
      </c>
      <c r="I344">
        <f>IF(MONTH(calls[[#This Row],[Date of Call]])&lt;=6, YEAR(calls[[#This Row],[Date of Call]]), YEAR(calls[[#This Row],[Date of Call]])+1)</f>
        <v>2024</v>
      </c>
      <c r="J344" t="str">
        <f>TEXT(calls[[#This Row],[Date of Call]],"DDDD")</f>
        <v>Tuesday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c r="B345" t="s">
        <v>367</v>
      </c>
      <c r="C345" t="s">
        <v>18</v>
      </c>
      <c r="D345">
        <v>104</v>
      </c>
      <c r="E345" s="13" t="s">
        <v>13</v>
      </c>
      <c r="F345" s="14">
        <v>45392</v>
      </c>
      <c r="G345">
        <v>68</v>
      </c>
      <c r="H345">
        <v>3.6</v>
      </c>
      <c r="I345">
        <f>IF(MONTH(calls[[#This Row],[Date of Call]])&lt;=6, YEAR(calls[[#This Row],[Date of Call]]), YEAR(calls[[#This Row],[Date of Call]])+1)</f>
        <v>2024</v>
      </c>
      <c r="J345" t="str">
        <f>TEXT(calls[[#This Row],[Date of Call]],"DDDD")</f>
        <v>Wednesday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c r="B346" t="s">
        <v>368</v>
      </c>
      <c r="C346" t="s">
        <v>24</v>
      </c>
      <c r="D346">
        <v>116</v>
      </c>
      <c r="E346" s="13" t="s">
        <v>9</v>
      </c>
      <c r="F346" s="14">
        <v>45392</v>
      </c>
      <c r="G346">
        <v>22</v>
      </c>
      <c r="H346">
        <v>4.7</v>
      </c>
      <c r="I346">
        <f>IF(MONTH(calls[[#This Row],[Date of Call]])&lt;=6, YEAR(calls[[#This Row],[Date of Call]]), YEAR(calls[[#This Row],[Date of Call]])+1)</f>
        <v>2024</v>
      </c>
      <c r="J346" t="str">
        <f>TEXT(calls[[#This Row],[Date of Call]],"DDDD")</f>
        <v>Wednesday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c r="B347" t="s">
        <v>369</v>
      </c>
      <c r="C347" t="s">
        <v>19</v>
      </c>
      <c r="D347">
        <v>99</v>
      </c>
      <c r="E347" s="13" t="s">
        <v>13</v>
      </c>
      <c r="F347" s="14">
        <v>45392</v>
      </c>
      <c r="G347">
        <v>42</v>
      </c>
      <c r="H347">
        <v>3.1</v>
      </c>
      <c r="I347">
        <f>IF(MONTH(calls[[#This Row],[Date of Call]])&lt;=6, YEAR(calls[[#This Row],[Date of Call]]), YEAR(calls[[#This Row],[Date of Call]])+1)</f>
        <v>2024</v>
      </c>
      <c r="J347" t="str">
        <f>TEXT(calls[[#This Row],[Date of Call]],"DDDD")</f>
        <v>Wednesday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c r="B348" t="s">
        <v>370</v>
      </c>
      <c r="C348" t="s">
        <v>18</v>
      </c>
      <c r="D348">
        <v>84</v>
      </c>
      <c r="E348" s="13" t="s">
        <v>13</v>
      </c>
      <c r="F348" s="14">
        <v>45393</v>
      </c>
      <c r="G348">
        <v>38</v>
      </c>
      <c r="H348">
        <v>3.3</v>
      </c>
      <c r="I348">
        <f>IF(MONTH(calls[[#This Row],[Date of Call]])&lt;=6, YEAR(calls[[#This Row],[Date of Call]]), YEAR(calls[[#This Row],[Date of Call]])+1)</f>
        <v>2024</v>
      </c>
      <c r="J348" t="str">
        <f>TEXT(calls[[#This Row],[Date of Call]],"DDDD")</f>
        <v>Thursday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c r="B349" t="s">
        <v>371</v>
      </c>
      <c r="C349" t="s">
        <v>16</v>
      </c>
      <c r="D349">
        <v>159</v>
      </c>
      <c r="E349" s="13" t="s">
        <v>13</v>
      </c>
      <c r="F349" s="14">
        <v>45393</v>
      </c>
      <c r="G349">
        <v>42</v>
      </c>
      <c r="H349">
        <v>4.5</v>
      </c>
      <c r="I349">
        <f>IF(MONTH(calls[[#This Row],[Date of Call]])&lt;=6, YEAR(calls[[#This Row],[Date of Call]]), YEAR(calls[[#This Row],[Date of Call]])+1)</f>
        <v>2024</v>
      </c>
      <c r="J349" t="str">
        <f>TEXT(calls[[#This Row],[Date of Call]],"DDDD")</f>
        <v>Thursday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c r="B350" t="s">
        <v>372</v>
      </c>
      <c r="C350" t="s">
        <v>15</v>
      </c>
      <c r="D350">
        <v>25</v>
      </c>
      <c r="E350" s="13" t="s">
        <v>10</v>
      </c>
      <c r="F350" s="14">
        <v>45393</v>
      </c>
      <c r="G350">
        <v>75</v>
      </c>
      <c r="H350">
        <v>3.9</v>
      </c>
      <c r="I350">
        <f>IF(MONTH(calls[[#This Row],[Date of Call]])&lt;=6, YEAR(calls[[#This Row],[Date of Call]]), YEAR(calls[[#This Row],[Date of Call]])+1)</f>
        <v>2024</v>
      </c>
      <c r="J350" t="str">
        <f>TEXT(calls[[#This Row],[Date of Call]],"DDDD")</f>
        <v>Thursday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c r="B351" t="s">
        <v>373</v>
      </c>
      <c r="C351" t="s">
        <v>16</v>
      </c>
      <c r="D351">
        <v>53</v>
      </c>
      <c r="E351" s="13" t="s">
        <v>6</v>
      </c>
      <c r="F351" s="14">
        <v>45394</v>
      </c>
      <c r="G351">
        <v>23</v>
      </c>
      <c r="H351">
        <v>4.9000000000000004</v>
      </c>
      <c r="I351">
        <f>IF(MONTH(calls[[#This Row],[Date of Call]])&lt;=6, YEAR(calls[[#This Row],[Date of Call]]), YEAR(calls[[#This Row],[Date of Call]])+1)</f>
        <v>2024</v>
      </c>
      <c r="J351" t="str">
        <f>TEXT(calls[[#This Row],[Date of Call]],"DDDD")</f>
        <v>Friday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c r="B352" t="s">
        <v>374</v>
      </c>
      <c r="C352" t="s">
        <v>16</v>
      </c>
      <c r="D352">
        <v>89</v>
      </c>
      <c r="E352" s="13" t="s">
        <v>10</v>
      </c>
      <c r="F352" s="14">
        <v>45394</v>
      </c>
      <c r="G352">
        <v>200</v>
      </c>
      <c r="H352">
        <v>4.8</v>
      </c>
      <c r="I352">
        <f>IF(MONTH(calls[[#This Row],[Date of Call]])&lt;=6, YEAR(calls[[#This Row],[Date of Call]]), YEAR(calls[[#This Row],[Date of Call]])+1)</f>
        <v>2024</v>
      </c>
      <c r="J352" t="str">
        <f>TEXT(calls[[#This Row],[Date of Call]],"DDDD")</f>
        <v>Friday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c r="B353" t="s">
        <v>375</v>
      </c>
      <c r="C353" t="s">
        <v>21</v>
      </c>
      <c r="D353">
        <v>73</v>
      </c>
      <c r="E353" s="13" t="s">
        <v>9</v>
      </c>
      <c r="F353" s="14">
        <v>45395</v>
      </c>
      <c r="G353">
        <v>45</v>
      </c>
      <c r="H353">
        <v>3.6</v>
      </c>
      <c r="I353">
        <f>IF(MONTH(calls[[#This Row],[Date of Call]])&lt;=6, YEAR(calls[[#This Row],[Date of Call]]), YEAR(calls[[#This Row],[Date of Call]])+1)</f>
        <v>2024</v>
      </c>
      <c r="J353" t="str">
        <f>TEXT(calls[[#This Row],[Date of Call]],"DDDD")</f>
        <v>Saturday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c r="B354" t="s">
        <v>376</v>
      </c>
      <c r="C354" t="s">
        <v>19</v>
      </c>
      <c r="D354">
        <v>50</v>
      </c>
      <c r="E354" s="13" t="s">
        <v>9</v>
      </c>
      <c r="F354" s="14">
        <v>45395</v>
      </c>
      <c r="G354">
        <v>105</v>
      </c>
      <c r="H354">
        <v>3.5</v>
      </c>
      <c r="I354">
        <f>IF(MONTH(calls[[#This Row],[Date of Call]])&lt;=6, YEAR(calls[[#This Row],[Date of Call]]), YEAR(calls[[#This Row],[Date of Call]])+1)</f>
        <v>2024</v>
      </c>
      <c r="J354" t="str">
        <f>TEXT(calls[[#This Row],[Date of Call]],"DDDD")</f>
        <v>Saturday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c r="B355" t="s">
        <v>377</v>
      </c>
      <c r="C355" t="s">
        <v>8</v>
      </c>
      <c r="D355">
        <v>98</v>
      </c>
      <c r="E355" s="13" t="s">
        <v>9</v>
      </c>
      <c r="F355" s="14">
        <v>45395</v>
      </c>
      <c r="G355">
        <v>22</v>
      </c>
      <c r="H355">
        <v>3.8</v>
      </c>
      <c r="I355">
        <f>IF(MONTH(calls[[#This Row],[Date of Call]])&lt;=6, YEAR(calls[[#This Row],[Date of Call]]), YEAR(calls[[#This Row],[Date of Call]])+1)</f>
        <v>2024</v>
      </c>
      <c r="J355" t="str">
        <f>TEXT(calls[[#This Row],[Date of Call]],"DDDD")</f>
        <v>Saturday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c r="B356" t="s">
        <v>378</v>
      </c>
      <c r="C356" t="s">
        <v>14</v>
      </c>
      <c r="D356">
        <v>114</v>
      </c>
      <c r="E356" s="13" t="s">
        <v>13</v>
      </c>
      <c r="F356" s="14">
        <v>45396</v>
      </c>
      <c r="G356">
        <v>126</v>
      </c>
      <c r="H356">
        <v>4.4000000000000004</v>
      </c>
      <c r="I356">
        <f>IF(MONTH(calls[[#This Row],[Date of Call]])&lt;=6, YEAR(calls[[#This Row],[Date of Call]]), YEAR(calls[[#This Row],[Date of Call]])+1)</f>
        <v>2024</v>
      </c>
      <c r="J356" t="str">
        <f>TEXT(calls[[#This Row],[Date of Call]],"DDDD")</f>
        <v>Sunday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c r="B357" t="s">
        <v>379</v>
      </c>
      <c r="C357" t="s">
        <v>7</v>
      </c>
      <c r="D357">
        <v>67</v>
      </c>
      <c r="E357" s="13" t="s">
        <v>13</v>
      </c>
      <c r="F357" s="14">
        <v>45396</v>
      </c>
      <c r="G357">
        <v>35</v>
      </c>
      <c r="H357">
        <v>3</v>
      </c>
      <c r="I357">
        <f>IF(MONTH(calls[[#This Row],[Date of Call]])&lt;=6, YEAR(calls[[#This Row],[Date of Call]]), YEAR(calls[[#This Row],[Date of Call]])+1)</f>
        <v>2024</v>
      </c>
      <c r="J357" t="str">
        <f>TEXT(calls[[#This Row],[Date of Call]],"DDDD")</f>
        <v>Sunday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c r="B358" t="s">
        <v>380</v>
      </c>
      <c r="C358" t="s">
        <v>23</v>
      </c>
      <c r="D358">
        <v>91</v>
      </c>
      <c r="E358" s="13" t="s">
        <v>9</v>
      </c>
      <c r="F358" s="14">
        <v>45396</v>
      </c>
      <c r="G358">
        <v>84</v>
      </c>
      <c r="H358">
        <v>4.5</v>
      </c>
      <c r="I358">
        <f>IF(MONTH(calls[[#This Row],[Date of Call]])&lt;=6, YEAR(calls[[#This Row],[Date of Call]]), YEAR(calls[[#This Row],[Date of Call]])+1)</f>
        <v>2024</v>
      </c>
      <c r="J358" t="str">
        <f>TEXT(calls[[#This Row],[Date of Call]],"DDDD")</f>
        <v>Sunday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c r="B359" t="s">
        <v>381</v>
      </c>
      <c r="C359" t="s">
        <v>5</v>
      </c>
      <c r="D359">
        <v>67</v>
      </c>
      <c r="E359" s="13" t="s">
        <v>9</v>
      </c>
      <c r="F359" s="14">
        <v>45397</v>
      </c>
      <c r="G359">
        <v>172</v>
      </c>
      <c r="H359">
        <v>4.5</v>
      </c>
      <c r="I359">
        <f>IF(MONTH(calls[[#This Row],[Date of Call]])&lt;=6, YEAR(calls[[#This Row],[Date of Call]]), YEAR(calls[[#This Row],[Date of Call]])+1)</f>
        <v>2024</v>
      </c>
      <c r="J359" t="str">
        <f>TEXT(calls[[#This Row],[Date of Call]],"DDDD")</f>
        <v>Monday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c r="B360" t="s">
        <v>382</v>
      </c>
      <c r="C360" t="s">
        <v>14</v>
      </c>
      <c r="D360">
        <v>139</v>
      </c>
      <c r="E360" s="13" t="s">
        <v>10</v>
      </c>
      <c r="F360" s="14">
        <v>45397</v>
      </c>
      <c r="G360">
        <v>114</v>
      </c>
      <c r="H360">
        <v>4</v>
      </c>
      <c r="I360">
        <f>IF(MONTH(calls[[#This Row],[Date of Call]])&lt;=6, YEAR(calls[[#This Row],[Date of Call]]), YEAR(calls[[#This Row],[Date of Call]])+1)</f>
        <v>2024</v>
      </c>
      <c r="J360" t="str">
        <f>TEXT(calls[[#This Row],[Date of Call]],"DDDD")</f>
        <v>Monday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c r="B361" t="s">
        <v>383</v>
      </c>
      <c r="C361" t="s">
        <v>5</v>
      </c>
      <c r="D361">
        <v>102</v>
      </c>
      <c r="E361" s="13" t="s">
        <v>10</v>
      </c>
      <c r="F361" s="14">
        <v>45397</v>
      </c>
      <c r="G361">
        <v>60</v>
      </c>
      <c r="H361">
        <v>3.8</v>
      </c>
      <c r="I361">
        <f>IF(MONTH(calls[[#This Row],[Date of Call]])&lt;=6, YEAR(calls[[#This Row],[Date of Call]]), YEAR(calls[[#This Row],[Date of Call]])+1)</f>
        <v>2024</v>
      </c>
      <c r="J361" t="str">
        <f>TEXT(calls[[#This Row],[Date of Call]],"DDDD")</f>
        <v>Monday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c r="B362" t="s">
        <v>384</v>
      </c>
      <c r="C362" t="s">
        <v>17</v>
      </c>
      <c r="D362">
        <v>108</v>
      </c>
      <c r="E362" s="13" t="s">
        <v>11</v>
      </c>
      <c r="F362" s="14">
        <v>45397</v>
      </c>
      <c r="G362">
        <v>26</v>
      </c>
      <c r="H362">
        <v>3.3</v>
      </c>
      <c r="I362">
        <f>IF(MONTH(calls[[#This Row],[Date of Call]])&lt;=6, YEAR(calls[[#This Row],[Date of Call]]), YEAR(calls[[#This Row],[Date of Call]])+1)</f>
        <v>2024</v>
      </c>
      <c r="J362" t="str">
        <f>TEXT(calls[[#This Row],[Date of Call]],"DDDD")</f>
        <v>Monday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c r="B363" t="s">
        <v>385</v>
      </c>
      <c r="C363" t="s">
        <v>15</v>
      </c>
      <c r="D363">
        <v>66</v>
      </c>
      <c r="E363" s="13" t="s">
        <v>9</v>
      </c>
      <c r="F363" s="14">
        <v>45397</v>
      </c>
      <c r="G363">
        <v>210</v>
      </c>
      <c r="H363">
        <v>4.3</v>
      </c>
      <c r="I363">
        <f>IF(MONTH(calls[[#This Row],[Date of Call]])&lt;=6, YEAR(calls[[#This Row],[Date of Call]]), YEAR(calls[[#This Row],[Date of Call]])+1)</f>
        <v>2024</v>
      </c>
      <c r="J363" t="str">
        <f>TEXT(calls[[#This Row],[Date of Call]],"DDDD")</f>
        <v>Monday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c r="B364" t="s">
        <v>386</v>
      </c>
      <c r="C364" t="s">
        <v>22</v>
      </c>
      <c r="D364">
        <v>85</v>
      </c>
      <c r="E364" s="13" t="s">
        <v>10</v>
      </c>
      <c r="F364" s="14">
        <v>45397</v>
      </c>
      <c r="G364">
        <v>129</v>
      </c>
      <c r="H364">
        <v>4.2</v>
      </c>
      <c r="I364">
        <f>IF(MONTH(calls[[#This Row],[Date of Call]])&lt;=6, YEAR(calls[[#This Row],[Date of Call]]), YEAR(calls[[#This Row],[Date of Call]])+1)</f>
        <v>2024</v>
      </c>
      <c r="J364" t="str">
        <f>TEXT(calls[[#This Row],[Date of Call]],"DDDD")</f>
        <v>Monday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c r="B365" t="s">
        <v>387</v>
      </c>
      <c r="C365" t="s">
        <v>7</v>
      </c>
      <c r="D365">
        <v>55</v>
      </c>
      <c r="E365" s="13" t="s">
        <v>11</v>
      </c>
      <c r="F365" s="14">
        <v>45397</v>
      </c>
      <c r="G365">
        <v>215</v>
      </c>
      <c r="H365">
        <v>4.3</v>
      </c>
      <c r="I365">
        <f>IF(MONTH(calls[[#This Row],[Date of Call]])&lt;=6, YEAR(calls[[#This Row],[Date of Call]]), YEAR(calls[[#This Row],[Date of Call]])+1)</f>
        <v>2024</v>
      </c>
      <c r="J365" t="str">
        <f>TEXT(calls[[#This Row],[Date of Call]],"DDDD")</f>
        <v>Monday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c r="B366" t="s">
        <v>388</v>
      </c>
      <c r="C366" t="s">
        <v>17</v>
      </c>
      <c r="D366">
        <v>17</v>
      </c>
      <c r="E366" s="13" t="s">
        <v>6</v>
      </c>
      <c r="F366" s="14">
        <v>45397</v>
      </c>
      <c r="G366">
        <v>69</v>
      </c>
      <c r="H366">
        <v>4.5999999999999996</v>
      </c>
      <c r="I366">
        <f>IF(MONTH(calls[[#This Row],[Date of Call]])&lt;=6, YEAR(calls[[#This Row],[Date of Call]]), YEAR(calls[[#This Row],[Date of Call]])+1)</f>
        <v>2024</v>
      </c>
      <c r="J366" t="str">
        <f>TEXT(calls[[#This Row],[Date of Call]],"DDDD")</f>
        <v>Monday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c r="B367" t="s">
        <v>389</v>
      </c>
      <c r="C367" t="s">
        <v>7</v>
      </c>
      <c r="D367">
        <v>128</v>
      </c>
      <c r="E367" s="13" t="s">
        <v>6</v>
      </c>
      <c r="F367" s="14">
        <v>45397</v>
      </c>
      <c r="G367">
        <v>140</v>
      </c>
      <c r="H367">
        <v>3</v>
      </c>
      <c r="I367">
        <f>IF(MONTH(calls[[#This Row],[Date of Call]])&lt;=6, YEAR(calls[[#This Row],[Date of Call]]), YEAR(calls[[#This Row],[Date of Call]])+1)</f>
        <v>2024</v>
      </c>
      <c r="J367" t="str">
        <f>TEXT(calls[[#This Row],[Date of Call]],"DDDD")</f>
        <v>Monday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c r="B368" t="s">
        <v>390</v>
      </c>
      <c r="C368" t="s">
        <v>19</v>
      </c>
      <c r="D368">
        <v>45</v>
      </c>
      <c r="E368" s="13" t="s">
        <v>11</v>
      </c>
      <c r="F368" s="14">
        <v>45398</v>
      </c>
      <c r="G368">
        <v>156</v>
      </c>
      <c r="H368">
        <v>2.7</v>
      </c>
      <c r="I368">
        <f>IF(MONTH(calls[[#This Row],[Date of Call]])&lt;=6, YEAR(calls[[#This Row],[Date of Call]]), YEAR(calls[[#This Row],[Date of Call]])+1)</f>
        <v>2024</v>
      </c>
      <c r="J368" t="str">
        <f>TEXT(calls[[#This Row],[Date of Call]],"DDDD")</f>
        <v>Tuesday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c r="B369" t="s">
        <v>391</v>
      </c>
      <c r="C369" t="s">
        <v>17</v>
      </c>
      <c r="D369">
        <v>41</v>
      </c>
      <c r="E369" s="13" t="s">
        <v>6</v>
      </c>
      <c r="F369" s="14">
        <v>45398</v>
      </c>
      <c r="G369">
        <v>164</v>
      </c>
      <c r="H369">
        <v>3.1</v>
      </c>
      <c r="I369">
        <f>IF(MONTH(calls[[#This Row],[Date of Call]])&lt;=6, YEAR(calls[[#This Row],[Date of Call]]), YEAR(calls[[#This Row],[Date of Call]])+1)</f>
        <v>2024</v>
      </c>
      <c r="J369" t="str">
        <f>TEXT(calls[[#This Row],[Date of Call]],"DDDD")</f>
        <v>Tuesday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c r="B370" t="s">
        <v>392</v>
      </c>
      <c r="C370" t="s">
        <v>24</v>
      </c>
      <c r="D370">
        <v>49</v>
      </c>
      <c r="E370" s="13" t="s">
        <v>6</v>
      </c>
      <c r="F370" s="14">
        <v>45398</v>
      </c>
      <c r="G370">
        <v>195</v>
      </c>
      <c r="H370">
        <v>2.6</v>
      </c>
      <c r="I370">
        <f>IF(MONTH(calls[[#This Row],[Date of Call]])&lt;=6, YEAR(calls[[#This Row],[Date of Call]]), YEAR(calls[[#This Row],[Date of Call]])+1)</f>
        <v>2024</v>
      </c>
      <c r="J370" t="str">
        <f>TEXT(calls[[#This Row],[Date of Call]],"DDDD")</f>
        <v>Tuesday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c r="B371" t="s">
        <v>393</v>
      </c>
      <c r="C371" t="s">
        <v>12</v>
      </c>
      <c r="D371">
        <v>21</v>
      </c>
      <c r="E371" s="13" t="s">
        <v>13</v>
      </c>
      <c r="F371" s="14">
        <v>45398</v>
      </c>
      <c r="G371">
        <v>74</v>
      </c>
      <c r="H371">
        <v>4.5999999999999996</v>
      </c>
      <c r="I371">
        <f>IF(MONTH(calls[[#This Row],[Date of Call]])&lt;=6, YEAR(calls[[#This Row],[Date of Call]]), YEAR(calls[[#This Row],[Date of Call]])+1)</f>
        <v>2024</v>
      </c>
      <c r="J371" t="str">
        <f>TEXT(calls[[#This Row],[Date of Call]],"DDDD")</f>
        <v>Tuesday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c r="B372" t="s">
        <v>394</v>
      </c>
      <c r="C372" t="s">
        <v>16</v>
      </c>
      <c r="D372">
        <v>133</v>
      </c>
      <c r="E372" s="13" t="s">
        <v>11</v>
      </c>
      <c r="F372" s="14">
        <v>45398</v>
      </c>
      <c r="G372">
        <v>100</v>
      </c>
      <c r="H372">
        <v>4</v>
      </c>
      <c r="I372">
        <f>IF(MONTH(calls[[#This Row],[Date of Call]])&lt;=6, YEAR(calls[[#This Row],[Date of Call]]), YEAR(calls[[#This Row],[Date of Call]])+1)</f>
        <v>2024</v>
      </c>
      <c r="J372" t="str">
        <f>TEXT(calls[[#This Row],[Date of Call]],"DDDD")</f>
        <v>Tuesday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c r="B373" t="s">
        <v>395</v>
      </c>
      <c r="C373" t="s">
        <v>20</v>
      </c>
      <c r="D373">
        <v>135</v>
      </c>
      <c r="E373" s="13" t="s">
        <v>9</v>
      </c>
      <c r="F373" s="14">
        <v>45398</v>
      </c>
      <c r="G373">
        <v>185</v>
      </c>
      <c r="H373">
        <v>4.5</v>
      </c>
      <c r="I373">
        <f>IF(MONTH(calls[[#This Row],[Date of Call]])&lt;=6, YEAR(calls[[#This Row],[Date of Call]]), YEAR(calls[[#This Row],[Date of Call]])+1)</f>
        <v>2024</v>
      </c>
      <c r="J373" t="str">
        <f>TEXT(calls[[#This Row],[Date of Call]],"DDDD")</f>
        <v>Tuesday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c r="B374" t="s">
        <v>396</v>
      </c>
      <c r="C374" t="s">
        <v>14</v>
      </c>
      <c r="D374">
        <v>69</v>
      </c>
      <c r="E374" s="13" t="s">
        <v>11</v>
      </c>
      <c r="F374" s="14">
        <v>45398</v>
      </c>
      <c r="G374">
        <v>130</v>
      </c>
      <c r="H374">
        <v>1.9</v>
      </c>
      <c r="I374">
        <f>IF(MONTH(calls[[#This Row],[Date of Call]])&lt;=6, YEAR(calls[[#This Row],[Date of Call]]), YEAR(calls[[#This Row],[Date of Call]])+1)</f>
        <v>2024</v>
      </c>
      <c r="J374" t="str">
        <f>TEXT(calls[[#This Row],[Date of Call]],"DDDD")</f>
        <v>Tuesday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c r="B375" t="s">
        <v>397</v>
      </c>
      <c r="C375" t="s">
        <v>18</v>
      </c>
      <c r="D375">
        <v>110</v>
      </c>
      <c r="E375" s="13" t="s">
        <v>13</v>
      </c>
      <c r="F375" s="14">
        <v>45399</v>
      </c>
      <c r="G375">
        <v>21</v>
      </c>
      <c r="H375">
        <v>2.6</v>
      </c>
      <c r="I375">
        <f>IF(MONTH(calls[[#This Row],[Date of Call]])&lt;=6, YEAR(calls[[#This Row],[Date of Call]]), YEAR(calls[[#This Row],[Date of Call]])+1)</f>
        <v>2024</v>
      </c>
      <c r="J375" t="str">
        <f>TEXT(calls[[#This Row],[Date of Call]],"DDDD")</f>
        <v>Wednesday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c r="B376" t="s">
        <v>398</v>
      </c>
      <c r="C376" t="s">
        <v>5</v>
      </c>
      <c r="D376">
        <v>64</v>
      </c>
      <c r="E376" s="13" t="s">
        <v>10</v>
      </c>
      <c r="F376" s="14">
        <v>45399</v>
      </c>
      <c r="G376">
        <v>88</v>
      </c>
      <c r="H376">
        <v>4.3</v>
      </c>
      <c r="I376">
        <f>IF(MONTH(calls[[#This Row],[Date of Call]])&lt;=6, YEAR(calls[[#This Row],[Date of Call]]), YEAR(calls[[#This Row],[Date of Call]])+1)</f>
        <v>2024</v>
      </c>
      <c r="J376" t="str">
        <f>TEXT(calls[[#This Row],[Date of Call]],"DDDD")</f>
        <v>Wednesday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c r="B377" t="s">
        <v>399</v>
      </c>
      <c r="C377" t="s">
        <v>23</v>
      </c>
      <c r="D377">
        <v>105</v>
      </c>
      <c r="E377" s="13" t="s">
        <v>6</v>
      </c>
      <c r="F377" s="14">
        <v>45399</v>
      </c>
      <c r="G377">
        <v>35</v>
      </c>
      <c r="H377">
        <v>4.4000000000000004</v>
      </c>
      <c r="I377">
        <f>IF(MONTH(calls[[#This Row],[Date of Call]])&lt;=6, YEAR(calls[[#This Row],[Date of Call]]), YEAR(calls[[#This Row],[Date of Call]])+1)</f>
        <v>2024</v>
      </c>
      <c r="J377" t="str">
        <f>TEXT(calls[[#This Row],[Date of Call]],"DDDD")</f>
        <v>Wednesday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c r="B378" t="s">
        <v>400</v>
      </c>
      <c r="C378" t="s">
        <v>5</v>
      </c>
      <c r="D378">
        <v>165</v>
      </c>
      <c r="E378" s="13" t="s">
        <v>9</v>
      </c>
      <c r="F378" s="14">
        <v>45399</v>
      </c>
      <c r="G378">
        <v>68</v>
      </c>
      <c r="H378">
        <v>4.3</v>
      </c>
      <c r="I378">
        <f>IF(MONTH(calls[[#This Row],[Date of Call]])&lt;=6, YEAR(calls[[#This Row],[Date of Call]]), YEAR(calls[[#This Row],[Date of Call]])+1)</f>
        <v>2024</v>
      </c>
      <c r="J378" t="str">
        <f>TEXT(calls[[#This Row],[Date of Call]],"DDDD")</f>
        <v>Wednesday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c r="B379" t="s">
        <v>401</v>
      </c>
      <c r="C379" t="s">
        <v>19</v>
      </c>
      <c r="D379">
        <v>125</v>
      </c>
      <c r="E379" s="13" t="s">
        <v>9</v>
      </c>
      <c r="F379" s="14">
        <v>45399</v>
      </c>
      <c r="G379">
        <v>148</v>
      </c>
      <c r="H379">
        <v>4.5</v>
      </c>
      <c r="I379">
        <f>IF(MONTH(calls[[#This Row],[Date of Call]])&lt;=6, YEAR(calls[[#This Row],[Date of Call]]), YEAR(calls[[#This Row],[Date of Call]])+1)</f>
        <v>2024</v>
      </c>
      <c r="J379" t="str">
        <f>TEXT(calls[[#This Row],[Date of Call]],"DDDD")</f>
        <v>Wednesday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c r="B380" t="s">
        <v>402</v>
      </c>
      <c r="C380" t="s">
        <v>23</v>
      </c>
      <c r="D380">
        <v>88</v>
      </c>
      <c r="E380" s="13" t="s">
        <v>10</v>
      </c>
      <c r="F380" s="14">
        <v>45400</v>
      </c>
      <c r="G380">
        <v>81</v>
      </c>
      <c r="H380">
        <v>4.2</v>
      </c>
      <c r="I380">
        <f>IF(MONTH(calls[[#This Row],[Date of Call]])&lt;=6, YEAR(calls[[#This Row],[Date of Call]]), YEAR(calls[[#This Row],[Date of Call]])+1)</f>
        <v>2024</v>
      </c>
      <c r="J380" t="str">
        <f>TEXT(calls[[#This Row],[Date of Call]],"DDDD")</f>
        <v>Thursday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c r="B381" t="s">
        <v>403</v>
      </c>
      <c r="C381" t="s">
        <v>14</v>
      </c>
      <c r="D381">
        <v>6</v>
      </c>
      <c r="E381" s="13" t="s">
        <v>10</v>
      </c>
      <c r="F381" s="14">
        <v>45400</v>
      </c>
      <c r="G381">
        <v>75</v>
      </c>
      <c r="H381">
        <v>3.9</v>
      </c>
      <c r="I381">
        <f>IF(MONTH(calls[[#This Row],[Date of Call]])&lt;=6, YEAR(calls[[#This Row],[Date of Call]]), YEAR(calls[[#This Row],[Date of Call]])+1)</f>
        <v>2024</v>
      </c>
      <c r="J381" t="str">
        <f>TEXT(calls[[#This Row],[Date of Call]],"DDDD")</f>
        <v>Thursday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c r="B382" t="s">
        <v>404</v>
      </c>
      <c r="C382" t="s">
        <v>22</v>
      </c>
      <c r="D382">
        <v>69</v>
      </c>
      <c r="E382" s="13" t="s">
        <v>11</v>
      </c>
      <c r="F382" s="14">
        <v>45401</v>
      </c>
      <c r="G382">
        <v>32</v>
      </c>
      <c r="H382">
        <v>3.6</v>
      </c>
      <c r="I382">
        <f>IF(MONTH(calls[[#This Row],[Date of Call]])&lt;=6, YEAR(calls[[#This Row],[Date of Call]]), YEAR(calls[[#This Row],[Date of Call]])+1)</f>
        <v>2024</v>
      </c>
      <c r="J382" t="str">
        <f>TEXT(calls[[#This Row],[Date of Call]],"DDDD")</f>
        <v>Friday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c r="B383" t="s">
        <v>405</v>
      </c>
      <c r="C383" t="s">
        <v>17</v>
      </c>
      <c r="D383">
        <v>107</v>
      </c>
      <c r="E383" s="13" t="s">
        <v>11</v>
      </c>
      <c r="F383" s="14">
        <v>45401</v>
      </c>
      <c r="G383">
        <v>156</v>
      </c>
      <c r="H383">
        <v>3.8</v>
      </c>
      <c r="I383">
        <f>IF(MONTH(calls[[#This Row],[Date of Call]])&lt;=6, YEAR(calls[[#This Row],[Date of Call]]), YEAR(calls[[#This Row],[Date of Call]])+1)</f>
        <v>2024</v>
      </c>
      <c r="J383" t="str">
        <f>TEXT(calls[[#This Row],[Date of Call]],"DDDD")</f>
        <v>Friday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c r="B384" t="s">
        <v>406</v>
      </c>
      <c r="C384" t="s">
        <v>12</v>
      </c>
      <c r="D384">
        <v>90</v>
      </c>
      <c r="E384" s="13" t="s">
        <v>9</v>
      </c>
      <c r="F384" s="14">
        <v>45401</v>
      </c>
      <c r="G384">
        <v>99</v>
      </c>
      <c r="H384">
        <v>4.9000000000000004</v>
      </c>
      <c r="I384">
        <f>IF(MONTH(calls[[#This Row],[Date of Call]])&lt;=6, YEAR(calls[[#This Row],[Date of Call]]), YEAR(calls[[#This Row],[Date of Call]])+1)</f>
        <v>2024</v>
      </c>
      <c r="J384" t="str">
        <f>TEXT(calls[[#This Row],[Date of Call]],"DDDD")</f>
        <v>Friday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c r="B385" t="s">
        <v>407</v>
      </c>
      <c r="C385" t="s">
        <v>20</v>
      </c>
      <c r="D385">
        <v>120</v>
      </c>
      <c r="E385" s="13" t="s">
        <v>6</v>
      </c>
      <c r="F385" s="14">
        <v>45401</v>
      </c>
      <c r="G385">
        <v>26</v>
      </c>
      <c r="H385">
        <v>4</v>
      </c>
      <c r="I385">
        <f>IF(MONTH(calls[[#This Row],[Date of Call]])&lt;=6, YEAR(calls[[#This Row],[Date of Call]]), YEAR(calls[[#This Row],[Date of Call]])+1)</f>
        <v>2024</v>
      </c>
      <c r="J385" t="str">
        <f>TEXT(calls[[#This Row],[Date of Call]],"DDDD")</f>
        <v>Friday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c r="B386" t="s">
        <v>408</v>
      </c>
      <c r="C386" t="s">
        <v>8</v>
      </c>
      <c r="D386">
        <v>47</v>
      </c>
      <c r="E386" s="13" t="s">
        <v>11</v>
      </c>
      <c r="F386" s="14">
        <v>45401</v>
      </c>
      <c r="G386">
        <v>84</v>
      </c>
      <c r="H386">
        <v>4.0999999999999996</v>
      </c>
      <c r="I386">
        <f>IF(MONTH(calls[[#This Row],[Date of Call]])&lt;=6, YEAR(calls[[#This Row],[Date of Call]]), YEAR(calls[[#This Row],[Date of Call]])+1)</f>
        <v>2024</v>
      </c>
      <c r="J386" t="str">
        <f>TEXT(calls[[#This Row],[Date of Call]],"DDDD")</f>
        <v>Friday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c r="B387" t="s">
        <v>409</v>
      </c>
      <c r="C387" t="s">
        <v>21</v>
      </c>
      <c r="D387">
        <v>60</v>
      </c>
      <c r="E387" s="13" t="s">
        <v>6</v>
      </c>
      <c r="F387" s="14">
        <v>45401</v>
      </c>
      <c r="G387">
        <v>84</v>
      </c>
      <c r="H387">
        <v>4.8</v>
      </c>
      <c r="I387">
        <f>IF(MONTH(calls[[#This Row],[Date of Call]])&lt;=6, YEAR(calls[[#This Row],[Date of Call]]), YEAR(calls[[#This Row],[Date of Call]])+1)</f>
        <v>2024</v>
      </c>
      <c r="J387" t="str">
        <f>TEXT(calls[[#This Row],[Date of Call]],"DDDD")</f>
        <v>Friday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c r="B388" t="s">
        <v>410</v>
      </c>
      <c r="C388" t="s">
        <v>7</v>
      </c>
      <c r="D388">
        <v>64</v>
      </c>
      <c r="E388" s="13" t="s">
        <v>9</v>
      </c>
      <c r="F388" s="14">
        <v>45401</v>
      </c>
      <c r="G388">
        <v>170</v>
      </c>
      <c r="H388">
        <v>2.2999999999999998</v>
      </c>
      <c r="I388">
        <f>IF(MONTH(calls[[#This Row],[Date of Call]])&lt;=6, YEAR(calls[[#This Row],[Date of Call]]), YEAR(calls[[#This Row],[Date of Call]])+1)</f>
        <v>2024</v>
      </c>
      <c r="J388" t="str">
        <f>TEXT(calls[[#This Row],[Date of Call]],"DDDD")</f>
        <v>Friday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c r="B389" t="s">
        <v>411</v>
      </c>
      <c r="C389" t="s">
        <v>5</v>
      </c>
      <c r="D389">
        <v>62</v>
      </c>
      <c r="E389" s="13" t="s">
        <v>11</v>
      </c>
      <c r="F389" s="14">
        <v>45401</v>
      </c>
      <c r="G389">
        <v>35</v>
      </c>
      <c r="H389">
        <v>4.4000000000000004</v>
      </c>
      <c r="I389">
        <f>IF(MONTH(calls[[#This Row],[Date of Call]])&lt;=6, YEAR(calls[[#This Row],[Date of Call]]), YEAR(calls[[#This Row],[Date of Call]])+1)</f>
        <v>2024</v>
      </c>
      <c r="J389" t="str">
        <f>TEXT(calls[[#This Row],[Date of Call]],"DDDD")</f>
        <v>Friday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c r="B390" t="s">
        <v>412</v>
      </c>
      <c r="C390" t="s">
        <v>18</v>
      </c>
      <c r="D390">
        <v>88</v>
      </c>
      <c r="E390" s="13" t="s">
        <v>11</v>
      </c>
      <c r="F390" s="14">
        <v>45402</v>
      </c>
      <c r="G390">
        <v>35</v>
      </c>
      <c r="H390">
        <v>3.8</v>
      </c>
      <c r="I390">
        <f>IF(MONTH(calls[[#This Row],[Date of Call]])&lt;=6, YEAR(calls[[#This Row],[Date of Call]]), YEAR(calls[[#This Row],[Date of Call]])+1)</f>
        <v>2024</v>
      </c>
      <c r="J390" t="str">
        <f>TEXT(calls[[#This Row],[Date of Call]],"DDDD")</f>
        <v>Saturday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c r="B391" t="s">
        <v>413</v>
      </c>
      <c r="C391" t="s">
        <v>19</v>
      </c>
      <c r="D391">
        <v>116</v>
      </c>
      <c r="E391" s="13" t="s">
        <v>11</v>
      </c>
      <c r="F391" s="14">
        <v>45402</v>
      </c>
      <c r="G391">
        <v>132</v>
      </c>
      <c r="H391">
        <v>5</v>
      </c>
      <c r="I391">
        <f>IF(MONTH(calls[[#This Row],[Date of Call]])&lt;=6, YEAR(calls[[#This Row],[Date of Call]]), YEAR(calls[[#This Row],[Date of Call]])+1)</f>
        <v>2024</v>
      </c>
      <c r="J391" t="str">
        <f>TEXT(calls[[#This Row],[Date of Call]],"DDDD")</f>
        <v>Saturday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c r="B392" t="s">
        <v>414</v>
      </c>
      <c r="C392" t="s">
        <v>12</v>
      </c>
      <c r="D392">
        <v>82</v>
      </c>
      <c r="E392" s="13" t="s">
        <v>10</v>
      </c>
      <c r="F392" s="14">
        <v>45403</v>
      </c>
      <c r="G392">
        <v>144</v>
      </c>
      <c r="H392">
        <v>3.3</v>
      </c>
      <c r="I392">
        <f>IF(MONTH(calls[[#This Row],[Date of Call]])&lt;=6, YEAR(calls[[#This Row],[Date of Call]]), YEAR(calls[[#This Row],[Date of Call]])+1)</f>
        <v>2024</v>
      </c>
      <c r="J392" t="str">
        <f>TEXT(calls[[#This Row],[Date of Call]],"DDDD")</f>
        <v>Sunday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c r="B393" t="s">
        <v>415</v>
      </c>
      <c r="C393" t="s">
        <v>5</v>
      </c>
      <c r="D393">
        <v>99</v>
      </c>
      <c r="E393" s="13" t="s">
        <v>9</v>
      </c>
      <c r="F393" s="14">
        <v>45403</v>
      </c>
      <c r="G393">
        <v>48</v>
      </c>
      <c r="H393">
        <v>5</v>
      </c>
      <c r="I393">
        <f>IF(MONTH(calls[[#This Row],[Date of Call]])&lt;=6, YEAR(calls[[#This Row],[Date of Call]]), YEAR(calls[[#This Row],[Date of Call]])+1)</f>
        <v>2024</v>
      </c>
      <c r="J393" t="str">
        <f>TEXT(calls[[#This Row],[Date of Call]],"DDDD")</f>
        <v>Sunday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c r="B394" t="s">
        <v>416</v>
      </c>
      <c r="C394" t="s">
        <v>5</v>
      </c>
      <c r="D394">
        <v>55</v>
      </c>
      <c r="E394" s="13" t="s">
        <v>10</v>
      </c>
      <c r="F394" s="14">
        <v>45403</v>
      </c>
      <c r="G394">
        <v>200</v>
      </c>
      <c r="H394">
        <v>2.2999999999999998</v>
      </c>
      <c r="I394">
        <f>IF(MONTH(calls[[#This Row],[Date of Call]])&lt;=6, YEAR(calls[[#This Row],[Date of Call]]), YEAR(calls[[#This Row],[Date of Call]])+1)</f>
        <v>2024</v>
      </c>
      <c r="J394" t="str">
        <f>TEXT(calls[[#This Row],[Date of Call]],"DDDD")</f>
        <v>Sunday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c r="B395" t="s">
        <v>417</v>
      </c>
      <c r="C395" t="s">
        <v>7</v>
      </c>
      <c r="D395">
        <v>61</v>
      </c>
      <c r="E395" s="13" t="s">
        <v>6</v>
      </c>
      <c r="F395" s="14">
        <v>45403</v>
      </c>
      <c r="G395">
        <v>38</v>
      </c>
      <c r="H395">
        <v>4.8</v>
      </c>
      <c r="I395">
        <f>IF(MONTH(calls[[#This Row],[Date of Call]])&lt;=6, YEAR(calls[[#This Row],[Date of Call]]), YEAR(calls[[#This Row],[Date of Call]])+1)</f>
        <v>2024</v>
      </c>
      <c r="J395" t="str">
        <f>TEXT(calls[[#This Row],[Date of Call]],"DDDD")</f>
        <v>Sunday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c r="B396" t="s">
        <v>418</v>
      </c>
      <c r="C396" t="s">
        <v>19</v>
      </c>
      <c r="D396">
        <v>36</v>
      </c>
      <c r="E396" s="13" t="s">
        <v>13</v>
      </c>
      <c r="F396" s="14">
        <v>45403</v>
      </c>
      <c r="G396">
        <v>81</v>
      </c>
      <c r="H396">
        <v>3.7</v>
      </c>
      <c r="I396">
        <f>IF(MONTH(calls[[#This Row],[Date of Call]])&lt;=6, YEAR(calls[[#This Row],[Date of Call]]), YEAR(calls[[#This Row],[Date of Call]])+1)</f>
        <v>2024</v>
      </c>
      <c r="J396" t="str">
        <f>TEXT(calls[[#This Row],[Date of Call]],"DDDD")</f>
        <v>Sunday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c r="B397" t="s">
        <v>419</v>
      </c>
      <c r="C397" t="s">
        <v>12</v>
      </c>
      <c r="D397">
        <v>123</v>
      </c>
      <c r="E397" s="13" t="s">
        <v>11</v>
      </c>
      <c r="F397" s="14">
        <v>45403</v>
      </c>
      <c r="G397">
        <v>120</v>
      </c>
      <c r="H397">
        <v>4.2</v>
      </c>
      <c r="I397">
        <f>IF(MONTH(calls[[#This Row],[Date of Call]])&lt;=6, YEAR(calls[[#This Row],[Date of Call]]), YEAR(calls[[#This Row],[Date of Call]])+1)</f>
        <v>2024</v>
      </c>
      <c r="J397" t="str">
        <f>TEXT(calls[[#This Row],[Date of Call]],"DDDD")</f>
        <v>Sunday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c r="B398" t="s">
        <v>420</v>
      </c>
      <c r="C398" t="s">
        <v>24</v>
      </c>
      <c r="D398">
        <v>24</v>
      </c>
      <c r="E398" s="13" t="s">
        <v>6</v>
      </c>
      <c r="F398" s="14">
        <v>45403</v>
      </c>
      <c r="G398">
        <v>74</v>
      </c>
      <c r="H398">
        <v>4.8</v>
      </c>
      <c r="I398">
        <f>IF(MONTH(calls[[#This Row],[Date of Call]])&lt;=6, YEAR(calls[[#This Row],[Date of Call]]), YEAR(calls[[#This Row],[Date of Call]])+1)</f>
        <v>2024</v>
      </c>
      <c r="J398" t="str">
        <f>TEXT(calls[[#This Row],[Date of Call]],"DDDD")</f>
        <v>Sunday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c r="B399" t="s">
        <v>421</v>
      </c>
      <c r="C399" t="s">
        <v>12</v>
      </c>
      <c r="D399">
        <v>43</v>
      </c>
      <c r="E399" s="13" t="s">
        <v>11</v>
      </c>
      <c r="F399" s="14">
        <v>45404</v>
      </c>
      <c r="G399">
        <v>128</v>
      </c>
      <c r="H399">
        <v>4.7</v>
      </c>
      <c r="I399">
        <f>IF(MONTH(calls[[#This Row],[Date of Call]])&lt;=6, YEAR(calls[[#This Row],[Date of Call]]), YEAR(calls[[#This Row],[Date of Call]])+1)</f>
        <v>2024</v>
      </c>
      <c r="J399" t="str">
        <f>TEXT(calls[[#This Row],[Date of Call]],"DDDD")</f>
        <v>Monday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c r="B400" t="s">
        <v>422</v>
      </c>
      <c r="C400" t="s">
        <v>21</v>
      </c>
      <c r="D400">
        <v>95</v>
      </c>
      <c r="E400" s="13" t="s">
        <v>9</v>
      </c>
      <c r="F400" s="14">
        <v>45404</v>
      </c>
      <c r="G400">
        <v>21</v>
      </c>
      <c r="H400">
        <v>3.9</v>
      </c>
      <c r="I400">
        <f>IF(MONTH(calls[[#This Row],[Date of Call]])&lt;=6, YEAR(calls[[#This Row],[Date of Call]]), YEAR(calls[[#This Row],[Date of Call]])+1)</f>
        <v>2024</v>
      </c>
      <c r="J400" t="str">
        <f>TEXT(calls[[#This Row],[Date of Call]],"DDDD")</f>
        <v>Monday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c r="B401" t="s">
        <v>423</v>
      </c>
      <c r="C401" t="s">
        <v>5</v>
      </c>
      <c r="D401">
        <v>53</v>
      </c>
      <c r="E401" s="13" t="s">
        <v>11</v>
      </c>
      <c r="F401" s="14">
        <v>45404</v>
      </c>
      <c r="G401">
        <v>110</v>
      </c>
      <c r="H401">
        <v>4.3</v>
      </c>
      <c r="I401">
        <f>IF(MONTH(calls[[#This Row],[Date of Call]])&lt;=6, YEAR(calls[[#This Row],[Date of Call]]), YEAR(calls[[#This Row],[Date of Call]])+1)</f>
        <v>2024</v>
      </c>
      <c r="J401" t="str">
        <f>TEXT(calls[[#This Row],[Date of Call]],"DDDD")</f>
        <v>Monday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c r="B402" t="s">
        <v>424</v>
      </c>
      <c r="C402" t="s">
        <v>12</v>
      </c>
      <c r="D402">
        <v>113</v>
      </c>
      <c r="E402" s="13" t="s">
        <v>11</v>
      </c>
      <c r="F402" s="14">
        <v>45404</v>
      </c>
      <c r="G402">
        <v>145</v>
      </c>
      <c r="H402">
        <v>4</v>
      </c>
      <c r="I402">
        <f>IF(MONTH(calls[[#This Row],[Date of Call]])&lt;=6, YEAR(calls[[#This Row],[Date of Call]]), YEAR(calls[[#This Row],[Date of Call]])+1)</f>
        <v>2024</v>
      </c>
      <c r="J402" t="str">
        <f>TEXT(calls[[#This Row],[Date of Call]],"DDDD")</f>
        <v>Monday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c r="B403" t="s">
        <v>425</v>
      </c>
      <c r="C403" t="s">
        <v>5</v>
      </c>
      <c r="D403">
        <v>89</v>
      </c>
      <c r="E403" s="13" t="s">
        <v>13</v>
      </c>
      <c r="F403" s="14">
        <v>45404</v>
      </c>
      <c r="G403">
        <v>129</v>
      </c>
      <c r="H403">
        <v>4</v>
      </c>
      <c r="I403">
        <f>IF(MONTH(calls[[#This Row],[Date of Call]])&lt;=6, YEAR(calls[[#This Row],[Date of Call]]), YEAR(calls[[#This Row],[Date of Call]])+1)</f>
        <v>2024</v>
      </c>
      <c r="J403" t="str">
        <f>TEXT(calls[[#This Row],[Date of Call]],"DDDD")</f>
        <v>Monday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c r="B404" t="s">
        <v>426</v>
      </c>
      <c r="C404" t="s">
        <v>18</v>
      </c>
      <c r="D404">
        <v>84</v>
      </c>
      <c r="E404" s="13" t="s">
        <v>10</v>
      </c>
      <c r="F404" s="14">
        <v>45404</v>
      </c>
      <c r="G404">
        <v>156</v>
      </c>
      <c r="H404">
        <v>3.2</v>
      </c>
      <c r="I404">
        <f>IF(MONTH(calls[[#This Row],[Date of Call]])&lt;=6, YEAR(calls[[#This Row],[Date of Call]]), YEAR(calls[[#This Row],[Date of Call]])+1)</f>
        <v>2024</v>
      </c>
      <c r="J404" t="str">
        <f>TEXT(calls[[#This Row],[Date of Call]],"DDDD")</f>
        <v>Monday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c r="B405" t="s">
        <v>427</v>
      </c>
      <c r="C405" t="s">
        <v>24</v>
      </c>
      <c r="D405">
        <v>130</v>
      </c>
      <c r="E405" s="13" t="s">
        <v>11</v>
      </c>
      <c r="F405" s="14">
        <v>45405</v>
      </c>
      <c r="G405">
        <v>120</v>
      </c>
      <c r="H405">
        <v>3.8</v>
      </c>
      <c r="I405">
        <f>IF(MONTH(calls[[#This Row],[Date of Call]])&lt;=6, YEAR(calls[[#This Row],[Date of Call]]), YEAR(calls[[#This Row],[Date of Call]])+1)</f>
        <v>2024</v>
      </c>
      <c r="J405" t="str">
        <f>TEXT(calls[[#This Row],[Date of Call]],"DDDD")</f>
        <v>Tuesday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c r="B406" t="s">
        <v>428</v>
      </c>
      <c r="C406" t="s">
        <v>21</v>
      </c>
      <c r="D406">
        <v>163</v>
      </c>
      <c r="E406" s="13" t="s">
        <v>13</v>
      </c>
      <c r="F406" s="14">
        <v>45405</v>
      </c>
      <c r="G406">
        <v>62</v>
      </c>
      <c r="H406">
        <v>3.4</v>
      </c>
      <c r="I406">
        <f>IF(MONTH(calls[[#This Row],[Date of Call]])&lt;=6, YEAR(calls[[#This Row],[Date of Call]]), YEAR(calls[[#This Row],[Date of Call]])+1)</f>
        <v>2024</v>
      </c>
      <c r="J406" t="str">
        <f>TEXT(calls[[#This Row],[Date of Call]],"DDDD")</f>
        <v>Tuesday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c r="B407" t="s">
        <v>429</v>
      </c>
      <c r="C407" t="s">
        <v>22</v>
      </c>
      <c r="D407">
        <v>127</v>
      </c>
      <c r="E407" s="13" t="s">
        <v>11</v>
      </c>
      <c r="F407" s="14">
        <v>45405</v>
      </c>
      <c r="G407">
        <v>160</v>
      </c>
      <c r="H407">
        <v>3.2</v>
      </c>
      <c r="I407">
        <f>IF(MONTH(calls[[#This Row],[Date of Call]])&lt;=6, YEAR(calls[[#This Row],[Date of Call]]), YEAR(calls[[#This Row],[Date of Call]])+1)</f>
        <v>2024</v>
      </c>
      <c r="J407" t="str">
        <f>TEXT(calls[[#This Row],[Date of Call]],"DDDD")</f>
        <v>Tuesday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c r="B408" t="s">
        <v>430</v>
      </c>
      <c r="C408" t="s">
        <v>12</v>
      </c>
      <c r="D408">
        <v>50</v>
      </c>
      <c r="E408" s="13" t="s">
        <v>11</v>
      </c>
      <c r="F408" s="14">
        <v>45405</v>
      </c>
      <c r="G408">
        <v>56</v>
      </c>
      <c r="H408">
        <v>4.7</v>
      </c>
      <c r="I408">
        <f>IF(MONTH(calls[[#This Row],[Date of Call]])&lt;=6, YEAR(calls[[#This Row],[Date of Call]]), YEAR(calls[[#This Row],[Date of Call]])+1)</f>
        <v>2024</v>
      </c>
      <c r="J408" t="str">
        <f>TEXT(calls[[#This Row],[Date of Call]],"DDDD")</f>
        <v>Tuesday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c r="B409" t="s">
        <v>431</v>
      </c>
      <c r="C409" t="s">
        <v>15</v>
      </c>
      <c r="D409">
        <v>88</v>
      </c>
      <c r="E409" s="13" t="s">
        <v>6</v>
      </c>
      <c r="F409" s="14">
        <v>45405</v>
      </c>
      <c r="G409">
        <v>72</v>
      </c>
      <c r="H409">
        <v>4</v>
      </c>
      <c r="I409">
        <f>IF(MONTH(calls[[#This Row],[Date of Call]])&lt;=6, YEAR(calls[[#This Row],[Date of Call]]), YEAR(calls[[#This Row],[Date of Call]])+1)</f>
        <v>2024</v>
      </c>
      <c r="J409" t="str">
        <f>TEXT(calls[[#This Row],[Date of Call]],"DDDD")</f>
        <v>Tuesday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c r="B410" t="s">
        <v>432</v>
      </c>
      <c r="C410" t="s">
        <v>12</v>
      </c>
      <c r="D410">
        <v>139</v>
      </c>
      <c r="E410" s="13" t="s">
        <v>9</v>
      </c>
      <c r="F410" s="14">
        <v>45406</v>
      </c>
      <c r="G410">
        <v>81</v>
      </c>
      <c r="H410">
        <v>4.8</v>
      </c>
      <c r="I410">
        <f>IF(MONTH(calls[[#This Row],[Date of Call]])&lt;=6, YEAR(calls[[#This Row],[Date of Call]]), YEAR(calls[[#This Row],[Date of Call]])+1)</f>
        <v>2024</v>
      </c>
      <c r="J410" t="str">
        <f>TEXT(calls[[#This Row],[Date of Call]],"DDDD")</f>
        <v>Wednesday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c r="B411" t="s">
        <v>433</v>
      </c>
      <c r="C411" t="s">
        <v>21</v>
      </c>
      <c r="D411">
        <v>111</v>
      </c>
      <c r="E411" s="13" t="s">
        <v>11</v>
      </c>
      <c r="F411" s="14">
        <v>45406</v>
      </c>
      <c r="G411">
        <v>144</v>
      </c>
      <c r="H411">
        <v>3.9</v>
      </c>
      <c r="I411">
        <f>IF(MONTH(calls[[#This Row],[Date of Call]])&lt;=6, YEAR(calls[[#This Row],[Date of Call]]), YEAR(calls[[#This Row],[Date of Call]])+1)</f>
        <v>2024</v>
      </c>
      <c r="J411" t="str">
        <f>TEXT(calls[[#This Row],[Date of Call]],"DDDD")</f>
        <v>Wednesday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c r="B412" t="s">
        <v>434</v>
      </c>
      <c r="C412" t="s">
        <v>23</v>
      </c>
      <c r="D412">
        <v>115</v>
      </c>
      <c r="E412" s="13" t="s">
        <v>9</v>
      </c>
      <c r="F412" s="14">
        <v>45406</v>
      </c>
      <c r="G412">
        <v>111</v>
      </c>
      <c r="H412">
        <v>4.3</v>
      </c>
      <c r="I412">
        <f>IF(MONTH(calls[[#This Row],[Date of Call]])&lt;=6, YEAR(calls[[#This Row],[Date of Call]]), YEAR(calls[[#This Row],[Date of Call]])+1)</f>
        <v>2024</v>
      </c>
      <c r="J412" t="str">
        <f>TEXT(calls[[#This Row],[Date of Call]],"DDDD")</f>
        <v>Wednesday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c r="B413" t="s">
        <v>435</v>
      </c>
      <c r="C413" t="s">
        <v>5</v>
      </c>
      <c r="D413">
        <v>26</v>
      </c>
      <c r="E413" s="13" t="s">
        <v>13</v>
      </c>
      <c r="F413" s="14">
        <v>45406</v>
      </c>
      <c r="G413">
        <v>43</v>
      </c>
      <c r="H413">
        <v>4.2</v>
      </c>
      <c r="I413">
        <f>IF(MONTH(calls[[#This Row],[Date of Call]])&lt;=6, YEAR(calls[[#This Row],[Date of Call]]), YEAR(calls[[#This Row],[Date of Call]])+1)</f>
        <v>2024</v>
      </c>
      <c r="J413" t="str">
        <f>TEXT(calls[[#This Row],[Date of Call]],"DDDD")</f>
        <v>Wednesday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c r="B414" t="s">
        <v>436</v>
      </c>
      <c r="C414" t="s">
        <v>18</v>
      </c>
      <c r="D414">
        <v>131</v>
      </c>
      <c r="E414" s="13" t="s">
        <v>6</v>
      </c>
      <c r="F414" s="14">
        <v>45406</v>
      </c>
      <c r="G414">
        <v>41</v>
      </c>
      <c r="H414">
        <v>4.9000000000000004</v>
      </c>
      <c r="I414">
        <f>IF(MONTH(calls[[#This Row],[Date of Call]])&lt;=6, YEAR(calls[[#This Row],[Date of Call]]), YEAR(calls[[#This Row],[Date of Call]])+1)</f>
        <v>2024</v>
      </c>
      <c r="J414" t="str">
        <f>TEXT(calls[[#This Row],[Date of Call]],"DDDD")</f>
        <v>Wednesday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c r="B415" t="s">
        <v>437</v>
      </c>
      <c r="C415" t="s">
        <v>23</v>
      </c>
      <c r="D415">
        <v>27</v>
      </c>
      <c r="E415" s="13" t="s">
        <v>6</v>
      </c>
      <c r="F415" s="14">
        <v>45406</v>
      </c>
      <c r="G415">
        <v>74</v>
      </c>
      <c r="H415">
        <v>4</v>
      </c>
      <c r="I415">
        <f>IF(MONTH(calls[[#This Row],[Date of Call]])&lt;=6, YEAR(calls[[#This Row],[Date of Call]]), YEAR(calls[[#This Row],[Date of Call]])+1)</f>
        <v>2024</v>
      </c>
      <c r="J415" t="str">
        <f>TEXT(calls[[#This Row],[Date of Call]],"DDDD")</f>
        <v>Wednesday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c r="B416" t="s">
        <v>438</v>
      </c>
      <c r="C416" t="s">
        <v>16</v>
      </c>
      <c r="D416">
        <v>75</v>
      </c>
      <c r="E416" s="13" t="s">
        <v>11</v>
      </c>
      <c r="F416" s="14">
        <v>45406</v>
      </c>
      <c r="G416">
        <v>43</v>
      </c>
      <c r="H416">
        <v>4.9000000000000004</v>
      </c>
      <c r="I416">
        <f>IF(MONTH(calls[[#This Row],[Date of Call]])&lt;=6, YEAR(calls[[#This Row],[Date of Call]]), YEAR(calls[[#This Row],[Date of Call]])+1)</f>
        <v>2024</v>
      </c>
      <c r="J416" t="str">
        <f>TEXT(calls[[#This Row],[Date of Call]],"DDDD")</f>
        <v>Wednesday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c r="B417" t="s">
        <v>439</v>
      </c>
      <c r="C417" t="s">
        <v>7</v>
      </c>
      <c r="D417">
        <v>123</v>
      </c>
      <c r="E417" s="13" t="s">
        <v>6</v>
      </c>
      <c r="F417" s="14">
        <v>45406</v>
      </c>
      <c r="G417">
        <v>128</v>
      </c>
      <c r="H417">
        <v>3.6</v>
      </c>
      <c r="I417">
        <f>IF(MONTH(calls[[#This Row],[Date of Call]])&lt;=6, YEAR(calls[[#This Row],[Date of Call]]), YEAR(calls[[#This Row],[Date of Call]])+1)</f>
        <v>2024</v>
      </c>
      <c r="J417" t="str">
        <f>TEXT(calls[[#This Row],[Date of Call]],"DDDD")</f>
        <v>Wednesday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c r="B418" t="s">
        <v>440</v>
      </c>
      <c r="C418" t="s">
        <v>20</v>
      </c>
      <c r="D418">
        <v>129</v>
      </c>
      <c r="E418" s="13" t="s">
        <v>6</v>
      </c>
      <c r="F418" s="14">
        <v>45407</v>
      </c>
      <c r="G418">
        <v>144</v>
      </c>
      <c r="H418">
        <v>4.0999999999999996</v>
      </c>
      <c r="I418">
        <f>IF(MONTH(calls[[#This Row],[Date of Call]])&lt;=6, YEAR(calls[[#This Row],[Date of Call]]), YEAR(calls[[#This Row],[Date of Call]])+1)</f>
        <v>2024</v>
      </c>
      <c r="J418" t="str">
        <f>TEXT(calls[[#This Row],[Date of Call]],"DDDD")</f>
        <v>Thursday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c r="B419" t="s">
        <v>441</v>
      </c>
      <c r="C419" t="s">
        <v>16</v>
      </c>
      <c r="D419">
        <v>124</v>
      </c>
      <c r="E419" s="13" t="s">
        <v>9</v>
      </c>
      <c r="F419" s="14">
        <v>45407</v>
      </c>
      <c r="G419">
        <v>132</v>
      </c>
      <c r="H419">
        <v>4.9000000000000004</v>
      </c>
      <c r="I419">
        <f>IF(MONTH(calls[[#This Row],[Date of Call]])&lt;=6, YEAR(calls[[#This Row],[Date of Call]]), YEAR(calls[[#This Row],[Date of Call]])+1)</f>
        <v>2024</v>
      </c>
      <c r="J419" t="str">
        <f>TEXT(calls[[#This Row],[Date of Call]],"DDDD")</f>
        <v>Thursday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c r="B420" t="s">
        <v>442</v>
      </c>
      <c r="C420" t="s">
        <v>23</v>
      </c>
      <c r="D420">
        <v>108</v>
      </c>
      <c r="E420" s="13" t="s">
        <v>9</v>
      </c>
      <c r="F420" s="14">
        <v>45407</v>
      </c>
      <c r="G420">
        <v>180</v>
      </c>
      <c r="H420">
        <v>3.9</v>
      </c>
      <c r="I420">
        <f>IF(MONTH(calls[[#This Row],[Date of Call]])&lt;=6, YEAR(calls[[#This Row],[Date of Call]]), YEAR(calls[[#This Row],[Date of Call]])+1)</f>
        <v>2024</v>
      </c>
      <c r="J420" t="str">
        <f>TEXT(calls[[#This Row],[Date of Call]],"DDDD")</f>
        <v>Thursday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c r="B421" t="s">
        <v>443</v>
      </c>
      <c r="C421" t="s">
        <v>8</v>
      </c>
      <c r="D421">
        <v>15</v>
      </c>
      <c r="E421" s="13" t="s">
        <v>9</v>
      </c>
      <c r="F421" s="14">
        <v>45407</v>
      </c>
      <c r="G421">
        <v>31</v>
      </c>
      <c r="H421">
        <v>4.0999999999999996</v>
      </c>
      <c r="I421">
        <f>IF(MONTH(calls[[#This Row],[Date of Call]])&lt;=6, YEAR(calls[[#This Row],[Date of Call]]), YEAR(calls[[#This Row],[Date of Call]])+1)</f>
        <v>2024</v>
      </c>
      <c r="J421" t="str">
        <f>TEXT(calls[[#This Row],[Date of Call]],"DDDD")</f>
        <v>Thursday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c r="B422" t="s">
        <v>444</v>
      </c>
      <c r="C422" t="s">
        <v>23</v>
      </c>
      <c r="D422">
        <v>66</v>
      </c>
      <c r="E422" s="13" t="s">
        <v>9</v>
      </c>
      <c r="F422" s="14">
        <v>45407</v>
      </c>
      <c r="G422">
        <v>102</v>
      </c>
      <c r="H422">
        <v>3.8</v>
      </c>
      <c r="I422">
        <f>IF(MONTH(calls[[#This Row],[Date of Call]])&lt;=6, YEAR(calls[[#This Row],[Date of Call]]), YEAR(calls[[#This Row],[Date of Call]])+1)</f>
        <v>2024</v>
      </c>
      <c r="J422" t="str">
        <f>TEXT(calls[[#This Row],[Date of Call]],"DDDD")</f>
        <v>Thursday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c r="B423" t="s">
        <v>445</v>
      </c>
      <c r="C423" t="s">
        <v>15</v>
      </c>
      <c r="D423">
        <v>126</v>
      </c>
      <c r="E423" s="13" t="s">
        <v>11</v>
      </c>
      <c r="F423" s="14">
        <v>45408</v>
      </c>
      <c r="G423">
        <v>175</v>
      </c>
      <c r="H423">
        <v>4.8</v>
      </c>
      <c r="I423">
        <f>IF(MONTH(calls[[#This Row],[Date of Call]])&lt;=6, YEAR(calls[[#This Row],[Date of Call]]), YEAR(calls[[#This Row],[Date of Call]])+1)</f>
        <v>2024</v>
      </c>
      <c r="J423" t="str">
        <f>TEXT(calls[[#This Row],[Date of Call]],"DDDD")</f>
        <v>Friday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c r="B424" t="s">
        <v>446</v>
      </c>
      <c r="C424" t="s">
        <v>16</v>
      </c>
      <c r="D424">
        <v>26</v>
      </c>
      <c r="E424" s="13" t="s">
        <v>10</v>
      </c>
      <c r="F424" s="14">
        <v>45408</v>
      </c>
      <c r="G424">
        <v>87</v>
      </c>
      <c r="H424">
        <v>4.7</v>
      </c>
      <c r="I424">
        <f>IF(MONTH(calls[[#This Row],[Date of Call]])&lt;=6, YEAR(calls[[#This Row],[Date of Call]]), YEAR(calls[[#This Row],[Date of Call]])+1)</f>
        <v>2024</v>
      </c>
      <c r="J424" t="str">
        <f>TEXT(calls[[#This Row],[Date of Call]],"DDDD")</f>
        <v>Friday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c r="B425" t="s">
        <v>447</v>
      </c>
      <c r="C425" t="s">
        <v>24</v>
      </c>
      <c r="D425">
        <v>105</v>
      </c>
      <c r="E425" s="13" t="s">
        <v>11</v>
      </c>
      <c r="F425" s="14">
        <v>45408</v>
      </c>
      <c r="G425">
        <v>66</v>
      </c>
      <c r="H425">
        <v>4.2</v>
      </c>
      <c r="I425">
        <f>IF(MONTH(calls[[#This Row],[Date of Call]])&lt;=6, YEAR(calls[[#This Row],[Date of Call]]), YEAR(calls[[#This Row],[Date of Call]])+1)</f>
        <v>2024</v>
      </c>
      <c r="J425" t="str">
        <f>TEXT(calls[[#This Row],[Date of Call]],"DDDD")</f>
        <v>Friday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c r="B426" t="s">
        <v>448</v>
      </c>
      <c r="C426" t="s">
        <v>24</v>
      </c>
      <c r="D426">
        <v>31</v>
      </c>
      <c r="E426" s="13" t="s">
        <v>11</v>
      </c>
      <c r="F426" s="14">
        <v>45408</v>
      </c>
      <c r="G426">
        <v>25</v>
      </c>
      <c r="H426">
        <v>3.2</v>
      </c>
      <c r="I426">
        <f>IF(MONTH(calls[[#This Row],[Date of Call]])&lt;=6, YEAR(calls[[#This Row],[Date of Call]]), YEAR(calls[[#This Row],[Date of Call]])+1)</f>
        <v>2024</v>
      </c>
      <c r="J426" t="str">
        <f>TEXT(calls[[#This Row],[Date of Call]],"DDDD")</f>
        <v>Friday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c r="B427" t="s">
        <v>449</v>
      </c>
      <c r="C427" t="s">
        <v>23</v>
      </c>
      <c r="D427">
        <v>109</v>
      </c>
      <c r="E427" s="13" t="s">
        <v>9</v>
      </c>
      <c r="F427" s="14">
        <v>45408</v>
      </c>
      <c r="G427">
        <v>126</v>
      </c>
      <c r="H427">
        <v>3.4</v>
      </c>
      <c r="I427">
        <f>IF(MONTH(calls[[#This Row],[Date of Call]])&lt;=6, YEAR(calls[[#This Row],[Date of Call]]), YEAR(calls[[#This Row],[Date of Call]])+1)</f>
        <v>2024</v>
      </c>
      <c r="J427" t="str">
        <f>TEXT(calls[[#This Row],[Date of Call]],"DDDD")</f>
        <v>Friday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c r="B428" t="s">
        <v>450</v>
      </c>
      <c r="C428" t="s">
        <v>20</v>
      </c>
      <c r="D428">
        <v>113</v>
      </c>
      <c r="E428" s="13" t="s">
        <v>13</v>
      </c>
      <c r="F428" s="14">
        <v>45409</v>
      </c>
      <c r="G428">
        <v>42</v>
      </c>
      <c r="H428">
        <v>4.5999999999999996</v>
      </c>
      <c r="I428">
        <f>IF(MONTH(calls[[#This Row],[Date of Call]])&lt;=6, YEAR(calls[[#This Row],[Date of Call]]), YEAR(calls[[#This Row],[Date of Call]])+1)</f>
        <v>2024</v>
      </c>
      <c r="J428" t="str">
        <f>TEXT(calls[[#This Row],[Date of Call]],"DDDD")</f>
        <v>Saturday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c r="B429" t="s">
        <v>451</v>
      </c>
      <c r="C429" t="s">
        <v>15</v>
      </c>
      <c r="D429">
        <v>101</v>
      </c>
      <c r="E429" s="13" t="s">
        <v>10</v>
      </c>
      <c r="F429" s="14">
        <v>45409</v>
      </c>
      <c r="G429">
        <v>225</v>
      </c>
      <c r="H429">
        <v>1.9</v>
      </c>
      <c r="I429">
        <f>IF(MONTH(calls[[#This Row],[Date of Call]])&lt;=6, YEAR(calls[[#This Row],[Date of Call]]), YEAR(calls[[#This Row],[Date of Call]])+1)</f>
        <v>2024</v>
      </c>
      <c r="J429" t="str">
        <f>TEXT(calls[[#This Row],[Date of Call]],"DDDD")</f>
        <v>Saturday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c r="B430" t="s">
        <v>452</v>
      </c>
      <c r="C430" t="s">
        <v>21</v>
      </c>
      <c r="D430">
        <v>156</v>
      </c>
      <c r="E430" s="13" t="s">
        <v>10</v>
      </c>
      <c r="F430" s="14">
        <v>45409</v>
      </c>
      <c r="G430">
        <v>42</v>
      </c>
      <c r="H430">
        <v>3.3</v>
      </c>
      <c r="I430">
        <f>IF(MONTH(calls[[#This Row],[Date of Call]])&lt;=6, YEAR(calls[[#This Row],[Date of Call]]), YEAR(calls[[#This Row],[Date of Call]])+1)</f>
        <v>2024</v>
      </c>
      <c r="J430" t="str">
        <f>TEXT(calls[[#This Row],[Date of Call]],"DDDD")</f>
        <v>Saturday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c r="B431" t="s">
        <v>453</v>
      </c>
      <c r="C431" t="s">
        <v>23</v>
      </c>
      <c r="D431">
        <v>145</v>
      </c>
      <c r="E431" s="13" t="s">
        <v>13</v>
      </c>
      <c r="F431" s="14">
        <v>45410</v>
      </c>
      <c r="G431">
        <v>110</v>
      </c>
      <c r="H431">
        <v>3.1</v>
      </c>
      <c r="I431">
        <f>IF(MONTH(calls[[#This Row],[Date of Call]])&lt;=6, YEAR(calls[[#This Row],[Date of Call]]), YEAR(calls[[#This Row],[Date of Call]])+1)</f>
        <v>2024</v>
      </c>
      <c r="J431" t="str">
        <f>TEXT(calls[[#This Row],[Date of Call]],"DDDD")</f>
        <v>Sunday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c r="B432" t="s">
        <v>454</v>
      </c>
      <c r="C432" t="s">
        <v>7</v>
      </c>
      <c r="D432">
        <v>36</v>
      </c>
      <c r="E432" s="13" t="s">
        <v>9</v>
      </c>
      <c r="F432" s="14">
        <v>45410</v>
      </c>
      <c r="G432">
        <v>225</v>
      </c>
      <c r="H432">
        <v>4.8</v>
      </c>
      <c r="I432">
        <f>IF(MONTH(calls[[#This Row],[Date of Call]])&lt;=6, YEAR(calls[[#This Row],[Date of Call]]), YEAR(calls[[#This Row],[Date of Call]])+1)</f>
        <v>2024</v>
      </c>
      <c r="J432" t="str">
        <f>TEXT(calls[[#This Row],[Date of Call]],"DDDD")</f>
        <v>Sunday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c r="B433" t="s">
        <v>455</v>
      </c>
      <c r="C433" t="s">
        <v>24</v>
      </c>
      <c r="D433">
        <v>135</v>
      </c>
      <c r="E433" s="13" t="s">
        <v>6</v>
      </c>
      <c r="F433" s="14">
        <v>45411</v>
      </c>
      <c r="G433">
        <v>125</v>
      </c>
      <c r="H433">
        <v>3.3</v>
      </c>
      <c r="I433">
        <f>IF(MONTH(calls[[#This Row],[Date of Call]])&lt;=6, YEAR(calls[[#This Row],[Date of Call]]), YEAR(calls[[#This Row],[Date of Call]])+1)</f>
        <v>2024</v>
      </c>
      <c r="J433" t="str">
        <f>TEXT(calls[[#This Row],[Date of Call]],"DDDD")</f>
        <v>Monday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c r="B434" t="s">
        <v>456</v>
      </c>
      <c r="C434" t="s">
        <v>15</v>
      </c>
      <c r="D434">
        <v>81</v>
      </c>
      <c r="E434" s="13" t="s">
        <v>9</v>
      </c>
      <c r="F434" s="14">
        <v>45411</v>
      </c>
      <c r="G434">
        <v>78</v>
      </c>
      <c r="H434">
        <v>2.9</v>
      </c>
      <c r="I434">
        <f>IF(MONTH(calls[[#This Row],[Date of Call]])&lt;=6, YEAR(calls[[#This Row],[Date of Call]]), YEAR(calls[[#This Row],[Date of Call]])+1)</f>
        <v>2024</v>
      </c>
      <c r="J434" t="str">
        <f>TEXT(calls[[#This Row],[Date of Call]],"DDDD")</f>
        <v>Monday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c r="B435" t="s">
        <v>457</v>
      </c>
      <c r="C435" t="s">
        <v>15</v>
      </c>
      <c r="D435">
        <v>81</v>
      </c>
      <c r="E435" s="13" t="s">
        <v>13</v>
      </c>
      <c r="F435" s="14">
        <v>45411</v>
      </c>
      <c r="G435">
        <v>40</v>
      </c>
      <c r="H435">
        <v>2.4</v>
      </c>
      <c r="I435">
        <f>IF(MONTH(calls[[#This Row],[Date of Call]])&lt;=6, YEAR(calls[[#This Row],[Date of Call]]), YEAR(calls[[#This Row],[Date of Call]])+1)</f>
        <v>2024</v>
      </c>
      <c r="J435" t="str">
        <f>TEXT(calls[[#This Row],[Date of Call]],"DDDD")</f>
        <v>Monday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c r="B436" t="s">
        <v>458</v>
      </c>
      <c r="C436" t="s">
        <v>22</v>
      </c>
      <c r="D436">
        <v>93</v>
      </c>
      <c r="E436" s="13" t="s">
        <v>11</v>
      </c>
      <c r="F436" s="14">
        <v>45411</v>
      </c>
      <c r="G436">
        <v>150</v>
      </c>
      <c r="H436">
        <v>4.5999999999999996</v>
      </c>
      <c r="I436">
        <f>IF(MONTH(calls[[#This Row],[Date of Call]])&lt;=6, YEAR(calls[[#This Row],[Date of Call]]), YEAR(calls[[#This Row],[Date of Call]])+1)</f>
        <v>2024</v>
      </c>
      <c r="J436" t="str">
        <f>TEXT(calls[[#This Row],[Date of Call]],"DDDD")</f>
        <v>Monday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c r="B437" t="s">
        <v>459</v>
      </c>
      <c r="C437" t="s">
        <v>23</v>
      </c>
      <c r="D437">
        <v>14</v>
      </c>
      <c r="E437" s="13" t="s">
        <v>9</v>
      </c>
      <c r="F437" s="14">
        <v>45411</v>
      </c>
      <c r="G437">
        <v>96</v>
      </c>
      <c r="H437">
        <v>4.8</v>
      </c>
      <c r="I437">
        <f>IF(MONTH(calls[[#This Row],[Date of Call]])&lt;=6, YEAR(calls[[#This Row],[Date of Call]]), YEAR(calls[[#This Row],[Date of Call]])+1)</f>
        <v>2024</v>
      </c>
      <c r="J437" t="str">
        <f>TEXT(calls[[#This Row],[Date of Call]],"DDDD")</f>
        <v>Monday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c r="B438" t="s">
        <v>460</v>
      </c>
      <c r="C438" t="s">
        <v>24</v>
      </c>
      <c r="D438">
        <v>95</v>
      </c>
      <c r="E438" s="13" t="s">
        <v>13</v>
      </c>
      <c r="F438" s="14">
        <v>45412</v>
      </c>
      <c r="G438">
        <v>75</v>
      </c>
      <c r="H438">
        <v>4.8</v>
      </c>
      <c r="I438">
        <f>IF(MONTH(calls[[#This Row],[Date of Call]])&lt;=6, YEAR(calls[[#This Row],[Date of Call]]), YEAR(calls[[#This Row],[Date of Call]])+1)</f>
        <v>2024</v>
      </c>
      <c r="J438" t="str">
        <f>TEXT(calls[[#This Row],[Date of Call]],"DDDD")</f>
        <v>Tuesday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c r="B439" t="s">
        <v>461</v>
      </c>
      <c r="C439" t="s">
        <v>22</v>
      </c>
      <c r="D439">
        <v>81</v>
      </c>
      <c r="E439" s="13" t="s">
        <v>13</v>
      </c>
      <c r="F439" s="14">
        <v>45412</v>
      </c>
      <c r="G439">
        <v>60</v>
      </c>
      <c r="H439">
        <v>3.6</v>
      </c>
      <c r="I439">
        <f>IF(MONTH(calls[[#This Row],[Date of Call]])&lt;=6, YEAR(calls[[#This Row],[Date of Call]]), YEAR(calls[[#This Row],[Date of Call]])+1)</f>
        <v>2024</v>
      </c>
      <c r="J439" t="str">
        <f>TEXT(calls[[#This Row],[Date of Call]],"DDDD")</f>
        <v>Tuesday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c r="B440" t="s">
        <v>462</v>
      </c>
      <c r="C440" t="s">
        <v>5</v>
      </c>
      <c r="D440">
        <v>60</v>
      </c>
      <c r="E440" s="13" t="s">
        <v>9</v>
      </c>
      <c r="F440" s="14">
        <v>45413</v>
      </c>
      <c r="G440">
        <v>41</v>
      </c>
      <c r="H440">
        <v>4.8</v>
      </c>
      <c r="I440">
        <f>IF(MONTH(calls[[#This Row],[Date of Call]])&lt;=6, YEAR(calls[[#This Row],[Date of Call]]), YEAR(calls[[#This Row],[Date of Call]])+1)</f>
        <v>2024</v>
      </c>
      <c r="J440" t="str">
        <f>TEXT(calls[[#This Row],[Date of Call]],"DDDD")</f>
        <v>Wednesday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c r="B441" t="s">
        <v>463</v>
      </c>
      <c r="C441" t="s">
        <v>14</v>
      </c>
      <c r="D441">
        <v>137</v>
      </c>
      <c r="E441" s="13" t="s">
        <v>11</v>
      </c>
      <c r="F441" s="14">
        <v>45413</v>
      </c>
      <c r="G441">
        <v>20</v>
      </c>
      <c r="H441">
        <v>4.2</v>
      </c>
      <c r="I441">
        <f>IF(MONTH(calls[[#This Row],[Date of Call]])&lt;=6, YEAR(calls[[#This Row],[Date of Call]]), YEAR(calls[[#This Row],[Date of Call]])+1)</f>
        <v>2024</v>
      </c>
      <c r="J441" t="str">
        <f>TEXT(calls[[#This Row],[Date of Call]],"DDDD")</f>
        <v>Wednesday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c r="B442" t="s">
        <v>464</v>
      </c>
      <c r="C442" t="s">
        <v>12</v>
      </c>
      <c r="D442">
        <v>112</v>
      </c>
      <c r="E442" s="13" t="s">
        <v>6</v>
      </c>
      <c r="F442" s="14">
        <v>45413</v>
      </c>
      <c r="G442">
        <v>84</v>
      </c>
      <c r="H442">
        <v>2.6</v>
      </c>
      <c r="I442">
        <f>IF(MONTH(calls[[#This Row],[Date of Call]])&lt;=6, YEAR(calls[[#This Row],[Date of Call]]), YEAR(calls[[#This Row],[Date of Call]])+1)</f>
        <v>2024</v>
      </c>
      <c r="J442" t="str">
        <f>TEXT(calls[[#This Row],[Date of Call]],"DDDD")</f>
        <v>Wednesday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c r="B443" t="s">
        <v>465</v>
      </c>
      <c r="C443" t="s">
        <v>24</v>
      </c>
      <c r="D443">
        <v>76</v>
      </c>
      <c r="E443" s="13" t="s">
        <v>10</v>
      </c>
      <c r="F443" s="14">
        <v>45413</v>
      </c>
      <c r="G443">
        <v>140</v>
      </c>
      <c r="H443">
        <v>3.7</v>
      </c>
      <c r="I443">
        <f>IF(MONTH(calls[[#This Row],[Date of Call]])&lt;=6, YEAR(calls[[#This Row],[Date of Call]]), YEAR(calls[[#This Row],[Date of Call]])+1)</f>
        <v>2024</v>
      </c>
      <c r="J443" t="str">
        <f>TEXT(calls[[#This Row],[Date of Call]],"DDDD")</f>
        <v>Wednesday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c r="B444" t="s">
        <v>466</v>
      </c>
      <c r="C444" t="s">
        <v>19</v>
      </c>
      <c r="D444">
        <v>73</v>
      </c>
      <c r="E444" s="13" t="s">
        <v>9</v>
      </c>
      <c r="F444" s="14">
        <v>45413</v>
      </c>
      <c r="G444">
        <v>66</v>
      </c>
      <c r="H444">
        <v>4.8</v>
      </c>
      <c r="I444">
        <f>IF(MONTH(calls[[#This Row],[Date of Call]])&lt;=6, YEAR(calls[[#This Row],[Date of Call]]), YEAR(calls[[#This Row],[Date of Call]])+1)</f>
        <v>2024</v>
      </c>
      <c r="J444" t="str">
        <f>TEXT(calls[[#This Row],[Date of Call]],"DDDD")</f>
        <v>Wednesday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c r="B445" t="s">
        <v>467</v>
      </c>
      <c r="C445" t="s">
        <v>18</v>
      </c>
      <c r="D445">
        <v>119</v>
      </c>
      <c r="E445" s="13" t="s">
        <v>11</v>
      </c>
      <c r="F445" s="14">
        <v>45413</v>
      </c>
      <c r="G445">
        <v>105</v>
      </c>
      <c r="H445">
        <v>4.7</v>
      </c>
      <c r="I445">
        <f>IF(MONTH(calls[[#This Row],[Date of Call]])&lt;=6, YEAR(calls[[#This Row],[Date of Call]]), YEAR(calls[[#This Row],[Date of Call]])+1)</f>
        <v>2024</v>
      </c>
      <c r="J445" t="str">
        <f>TEXT(calls[[#This Row],[Date of Call]],"DDDD")</f>
        <v>Wednesday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c r="B446" t="s">
        <v>468</v>
      </c>
      <c r="C446" t="s">
        <v>20</v>
      </c>
      <c r="D446">
        <v>135</v>
      </c>
      <c r="E446" s="13" t="s">
        <v>13</v>
      </c>
      <c r="F446" s="14">
        <v>45414</v>
      </c>
      <c r="G446">
        <v>104</v>
      </c>
      <c r="H446">
        <v>4.0999999999999996</v>
      </c>
      <c r="I446">
        <f>IF(MONTH(calls[[#This Row],[Date of Call]])&lt;=6, YEAR(calls[[#This Row],[Date of Call]]), YEAR(calls[[#This Row],[Date of Call]])+1)</f>
        <v>2024</v>
      </c>
      <c r="J446" t="str">
        <f>TEXT(calls[[#This Row],[Date of Call]],"DDDD")</f>
        <v>Thursday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c r="B447" t="s">
        <v>469</v>
      </c>
      <c r="C447" t="s">
        <v>14</v>
      </c>
      <c r="D447">
        <v>41</v>
      </c>
      <c r="E447" s="13" t="s">
        <v>6</v>
      </c>
      <c r="F447" s="14">
        <v>45414</v>
      </c>
      <c r="G447">
        <v>123</v>
      </c>
      <c r="H447">
        <v>3.2</v>
      </c>
      <c r="I447">
        <f>IF(MONTH(calls[[#This Row],[Date of Call]])&lt;=6, YEAR(calls[[#This Row],[Date of Call]]), YEAR(calls[[#This Row],[Date of Call]])+1)</f>
        <v>2024</v>
      </c>
      <c r="J447" t="str">
        <f>TEXT(calls[[#This Row],[Date of Call]],"DDDD")</f>
        <v>Thursday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c r="B448" t="s">
        <v>470</v>
      </c>
      <c r="C448" t="s">
        <v>23</v>
      </c>
      <c r="D448">
        <v>35</v>
      </c>
      <c r="E448" s="13" t="s">
        <v>13</v>
      </c>
      <c r="F448" s="14">
        <v>45415</v>
      </c>
      <c r="G448">
        <v>215</v>
      </c>
      <c r="H448">
        <v>4.3</v>
      </c>
      <c r="I448">
        <f>IF(MONTH(calls[[#This Row],[Date of Call]])&lt;=6, YEAR(calls[[#This Row],[Date of Call]]), YEAR(calls[[#This Row],[Date of Call]])+1)</f>
        <v>2024</v>
      </c>
      <c r="J448" t="str">
        <f>TEXT(calls[[#This Row],[Date of Call]],"DDDD")</f>
        <v>Friday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c r="B449" t="s">
        <v>471</v>
      </c>
      <c r="C449" t="s">
        <v>20</v>
      </c>
      <c r="D449">
        <v>96</v>
      </c>
      <c r="E449" s="13" t="s">
        <v>9</v>
      </c>
      <c r="F449" s="14">
        <v>45415</v>
      </c>
      <c r="G449">
        <v>46</v>
      </c>
      <c r="H449">
        <v>0.7</v>
      </c>
      <c r="I449">
        <f>IF(MONTH(calls[[#This Row],[Date of Call]])&lt;=6, YEAR(calls[[#This Row],[Date of Call]]), YEAR(calls[[#This Row],[Date of Call]])+1)</f>
        <v>2024</v>
      </c>
      <c r="J449" t="str">
        <f>TEXT(calls[[#This Row],[Date of Call]],"DDDD")</f>
        <v>Friday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c r="B450" t="s">
        <v>472</v>
      </c>
      <c r="C450" t="s">
        <v>22</v>
      </c>
      <c r="D450">
        <v>61</v>
      </c>
      <c r="E450" s="13" t="s">
        <v>6</v>
      </c>
      <c r="F450" s="14">
        <v>45415</v>
      </c>
      <c r="G450">
        <v>115</v>
      </c>
      <c r="H450">
        <v>3.7</v>
      </c>
      <c r="I450">
        <f>IF(MONTH(calls[[#This Row],[Date of Call]])&lt;=6, YEAR(calls[[#This Row],[Date of Call]]), YEAR(calls[[#This Row],[Date of Call]])+1)</f>
        <v>2024</v>
      </c>
      <c r="J450" t="str">
        <f>TEXT(calls[[#This Row],[Date of Call]],"DDDD")</f>
        <v>Friday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c r="B451" t="s">
        <v>473</v>
      </c>
      <c r="C451" t="s">
        <v>20</v>
      </c>
      <c r="D451">
        <v>91</v>
      </c>
      <c r="E451" s="13" t="s">
        <v>6</v>
      </c>
      <c r="F451" s="14">
        <v>45415</v>
      </c>
      <c r="G451">
        <v>124</v>
      </c>
      <c r="H451">
        <v>3.9</v>
      </c>
      <c r="I451">
        <f>IF(MONTH(calls[[#This Row],[Date of Call]])&lt;=6, YEAR(calls[[#This Row],[Date of Call]]), YEAR(calls[[#This Row],[Date of Call]])+1)</f>
        <v>2024</v>
      </c>
      <c r="J451" t="str">
        <f>TEXT(calls[[#This Row],[Date of Call]],"DDDD")</f>
        <v>Friday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c r="B452" t="s">
        <v>474</v>
      </c>
      <c r="C452" t="s">
        <v>17</v>
      </c>
      <c r="D452">
        <v>30</v>
      </c>
      <c r="E452" s="13" t="s">
        <v>6</v>
      </c>
      <c r="F452" s="14">
        <v>45416</v>
      </c>
      <c r="G452">
        <v>205</v>
      </c>
      <c r="H452">
        <v>4.5</v>
      </c>
      <c r="I452">
        <f>IF(MONTH(calls[[#This Row],[Date of Call]])&lt;=6, YEAR(calls[[#This Row],[Date of Call]]), YEAR(calls[[#This Row],[Date of Call]])+1)</f>
        <v>2024</v>
      </c>
      <c r="J452" t="str">
        <f>TEXT(calls[[#This Row],[Date of Call]],"DDDD")</f>
        <v>Saturday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c r="B453" t="s">
        <v>475</v>
      </c>
      <c r="C453" t="s">
        <v>5</v>
      </c>
      <c r="D453">
        <v>111</v>
      </c>
      <c r="E453" s="13" t="s">
        <v>11</v>
      </c>
      <c r="F453" s="14">
        <v>45416</v>
      </c>
      <c r="G453">
        <v>90</v>
      </c>
      <c r="H453">
        <v>2.8</v>
      </c>
      <c r="I453">
        <f>IF(MONTH(calls[[#This Row],[Date of Call]])&lt;=6, YEAR(calls[[#This Row],[Date of Call]]), YEAR(calls[[#This Row],[Date of Call]])+1)</f>
        <v>2024</v>
      </c>
      <c r="J453" t="str">
        <f>TEXT(calls[[#This Row],[Date of Call]],"DDDD")</f>
        <v>Saturday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c r="B454" t="s">
        <v>476</v>
      </c>
      <c r="C454" t="s">
        <v>22</v>
      </c>
      <c r="D454">
        <v>81</v>
      </c>
      <c r="E454" s="13" t="s">
        <v>9</v>
      </c>
      <c r="F454" s="14">
        <v>45416</v>
      </c>
      <c r="G454">
        <v>92</v>
      </c>
      <c r="H454">
        <v>4.9000000000000004</v>
      </c>
      <c r="I454">
        <f>IF(MONTH(calls[[#This Row],[Date of Call]])&lt;=6, YEAR(calls[[#This Row],[Date of Call]]), YEAR(calls[[#This Row],[Date of Call]])+1)</f>
        <v>2024</v>
      </c>
      <c r="J454" t="str">
        <f>TEXT(calls[[#This Row],[Date of Call]],"DDDD")</f>
        <v>Saturday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c r="B455" t="s">
        <v>477</v>
      </c>
      <c r="C455" t="s">
        <v>24</v>
      </c>
      <c r="D455">
        <v>40</v>
      </c>
      <c r="E455" s="13" t="s">
        <v>13</v>
      </c>
      <c r="F455" s="14">
        <v>45418</v>
      </c>
      <c r="G455">
        <v>108</v>
      </c>
      <c r="H455">
        <v>4.2</v>
      </c>
      <c r="I455">
        <f>IF(MONTH(calls[[#This Row],[Date of Call]])&lt;=6, YEAR(calls[[#This Row],[Date of Call]]), YEAR(calls[[#This Row],[Date of Call]])+1)</f>
        <v>2024</v>
      </c>
      <c r="J455" t="str">
        <f>TEXT(calls[[#This Row],[Date of Call]],"DDDD")</f>
        <v>Monday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c r="B456" t="s">
        <v>478</v>
      </c>
      <c r="C456" t="s">
        <v>5</v>
      </c>
      <c r="D456">
        <v>143</v>
      </c>
      <c r="E456" s="13" t="s">
        <v>13</v>
      </c>
      <c r="F456" s="14">
        <v>45418</v>
      </c>
      <c r="G456">
        <v>54</v>
      </c>
      <c r="H456">
        <v>4.4000000000000004</v>
      </c>
      <c r="I456">
        <f>IF(MONTH(calls[[#This Row],[Date of Call]])&lt;=6, YEAR(calls[[#This Row],[Date of Call]]), YEAR(calls[[#This Row],[Date of Call]])+1)</f>
        <v>2024</v>
      </c>
      <c r="J456" t="str">
        <f>TEXT(calls[[#This Row],[Date of Call]],"DDDD")</f>
        <v>Monday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c r="B457" t="s">
        <v>479</v>
      </c>
      <c r="C457" t="s">
        <v>24</v>
      </c>
      <c r="D457">
        <v>70</v>
      </c>
      <c r="E457" s="13" t="s">
        <v>13</v>
      </c>
      <c r="F457" s="14">
        <v>45419</v>
      </c>
      <c r="G457">
        <v>44</v>
      </c>
      <c r="H457">
        <v>3.5</v>
      </c>
      <c r="I457">
        <f>IF(MONTH(calls[[#This Row],[Date of Call]])&lt;=6, YEAR(calls[[#This Row],[Date of Call]]), YEAR(calls[[#This Row],[Date of Call]])+1)</f>
        <v>2024</v>
      </c>
      <c r="J457" t="str">
        <f>TEXT(calls[[#This Row],[Date of Call]],"DDDD")</f>
        <v>Tuesday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c r="B458" t="s">
        <v>480</v>
      </c>
      <c r="C458" t="s">
        <v>19</v>
      </c>
      <c r="D458">
        <v>137</v>
      </c>
      <c r="E458" s="13" t="s">
        <v>13</v>
      </c>
      <c r="F458" s="14">
        <v>45419</v>
      </c>
      <c r="G458">
        <v>44</v>
      </c>
      <c r="H458">
        <v>4.7</v>
      </c>
      <c r="I458">
        <f>IF(MONTH(calls[[#This Row],[Date of Call]])&lt;=6, YEAR(calls[[#This Row],[Date of Call]]), YEAR(calls[[#This Row],[Date of Call]])+1)</f>
        <v>2024</v>
      </c>
      <c r="J458" t="str">
        <f>TEXT(calls[[#This Row],[Date of Call]],"DDDD")</f>
        <v>Tuesday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c r="B459" t="s">
        <v>481</v>
      </c>
      <c r="C459" t="s">
        <v>20</v>
      </c>
      <c r="D459">
        <v>52</v>
      </c>
      <c r="E459" s="13" t="s">
        <v>9</v>
      </c>
      <c r="F459" s="14">
        <v>45420</v>
      </c>
      <c r="G459">
        <v>37</v>
      </c>
      <c r="H459">
        <v>4.9000000000000004</v>
      </c>
      <c r="I459">
        <f>IF(MONTH(calls[[#This Row],[Date of Call]])&lt;=6, YEAR(calls[[#This Row],[Date of Call]]), YEAR(calls[[#This Row],[Date of Call]])+1)</f>
        <v>2024</v>
      </c>
      <c r="J459" t="str">
        <f>TEXT(calls[[#This Row],[Date of Call]],"DDDD")</f>
        <v>Wednesday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c r="B460" t="s">
        <v>482</v>
      </c>
      <c r="C460" t="s">
        <v>12</v>
      </c>
      <c r="D460">
        <v>31</v>
      </c>
      <c r="E460" s="13" t="s">
        <v>11</v>
      </c>
      <c r="F460" s="14">
        <v>45420</v>
      </c>
      <c r="G460">
        <v>180</v>
      </c>
      <c r="H460">
        <v>4.5</v>
      </c>
      <c r="I460">
        <f>IF(MONTH(calls[[#This Row],[Date of Call]])&lt;=6, YEAR(calls[[#This Row],[Date of Call]]), YEAR(calls[[#This Row],[Date of Call]])+1)</f>
        <v>2024</v>
      </c>
      <c r="J460" t="str">
        <f>TEXT(calls[[#This Row],[Date of Call]],"DDDD")</f>
        <v>Wednesday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c r="B461" t="s">
        <v>483</v>
      </c>
      <c r="C461" t="s">
        <v>20</v>
      </c>
      <c r="D461">
        <v>114</v>
      </c>
      <c r="E461" s="13" t="s">
        <v>6</v>
      </c>
      <c r="F461" s="14">
        <v>45420</v>
      </c>
      <c r="G461">
        <v>105</v>
      </c>
      <c r="H461">
        <v>4.9000000000000004</v>
      </c>
      <c r="I461">
        <f>IF(MONTH(calls[[#This Row],[Date of Call]])&lt;=6, YEAR(calls[[#This Row],[Date of Call]]), YEAR(calls[[#This Row],[Date of Call]])+1)</f>
        <v>2024</v>
      </c>
      <c r="J461" t="str">
        <f>TEXT(calls[[#This Row],[Date of Call]],"DDDD")</f>
        <v>Wednesday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c r="B462" t="s">
        <v>484</v>
      </c>
      <c r="C462" t="s">
        <v>19</v>
      </c>
      <c r="D462">
        <v>73</v>
      </c>
      <c r="E462" s="13" t="s">
        <v>10</v>
      </c>
      <c r="F462" s="14">
        <v>45420</v>
      </c>
      <c r="G462">
        <v>87</v>
      </c>
      <c r="H462">
        <v>3.6</v>
      </c>
      <c r="I462">
        <f>IF(MONTH(calls[[#This Row],[Date of Call]])&lt;=6, YEAR(calls[[#This Row],[Date of Call]]), YEAR(calls[[#This Row],[Date of Call]])+1)</f>
        <v>2024</v>
      </c>
      <c r="J462" t="str">
        <f>TEXT(calls[[#This Row],[Date of Call]],"DDDD")</f>
        <v>Wednesday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c r="B463" t="s">
        <v>485</v>
      </c>
      <c r="C463" t="s">
        <v>22</v>
      </c>
      <c r="D463">
        <v>25</v>
      </c>
      <c r="E463" s="13" t="s">
        <v>11</v>
      </c>
      <c r="F463" s="14">
        <v>45420</v>
      </c>
      <c r="G463">
        <v>52</v>
      </c>
      <c r="H463">
        <v>3.8</v>
      </c>
      <c r="I463">
        <f>IF(MONTH(calls[[#This Row],[Date of Call]])&lt;=6, YEAR(calls[[#This Row],[Date of Call]]), YEAR(calls[[#This Row],[Date of Call]])+1)</f>
        <v>2024</v>
      </c>
      <c r="J463" t="str">
        <f>TEXT(calls[[#This Row],[Date of Call]],"DDDD")</f>
        <v>Wednesday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c r="B464" t="s">
        <v>486</v>
      </c>
      <c r="C464" t="s">
        <v>8</v>
      </c>
      <c r="D464">
        <v>44</v>
      </c>
      <c r="E464" s="13" t="s">
        <v>6</v>
      </c>
      <c r="F464" s="14">
        <v>45420</v>
      </c>
      <c r="G464">
        <v>63</v>
      </c>
      <c r="H464">
        <v>3.5</v>
      </c>
      <c r="I464">
        <f>IF(MONTH(calls[[#This Row],[Date of Call]])&lt;=6, YEAR(calls[[#This Row],[Date of Call]]), YEAR(calls[[#This Row],[Date of Call]])+1)</f>
        <v>2024</v>
      </c>
      <c r="J464" t="str">
        <f>TEXT(calls[[#This Row],[Date of Call]],"DDDD")</f>
        <v>Wednesday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c r="B465" t="s">
        <v>487</v>
      </c>
      <c r="C465" t="s">
        <v>7</v>
      </c>
      <c r="D465">
        <v>34</v>
      </c>
      <c r="E465" s="13" t="s">
        <v>9</v>
      </c>
      <c r="F465" s="14">
        <v>45421</v>
      </c>
      <c r="G465">
        <v>195</v>
      </c>
      <c r="H465">
        <v>4.8</v>
      </c>
      <c r="I465">
        <f>IF(MONTH(calls[[#This Row],[Date of Call]])&lt;=6, YEAR(calls[[#This Row],[Date of Call]]), YEAR(calls[[#This Row],[Date of Call]])+1)</f>
        <v>2024</v>
      </c>
      <c r="J465" t="str">
        <f>TEXT(calls[[#This Row],[Date of Call]],"DDDD")</f>
        <v>Thursday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c r="B466" t="s">
        <v>488</v>
      </c>
      <c r="C466" t="s">
        <v>5</v>
      </c>
      <c r="D466">
        <v>89</v>
      </c>
      <c r="E466" s="13" t="s">
        <v>13</v>
      </c>
      <c r="F466" s="14">
        <v>45422</v>
      </c>
      <c r="G466">
        <v>176</v>
      </c>
      <c r="H466">
        <v>4.5</v>
      </c>
      <c r="I466">
        <f>IF(MONTH(calls[[#This Row],[Date of Call]])&lt;=6, YEAR(calls[[#This Row],[Date of Call]]), YEAR(calls[[#This Row],[Date of Call]])+1)</f>
        <v>2024</v>
      </c>
      <c r="J466" t="str">
        <f>TEXT(calls[[#This Row],[Date of Call]],"DDDD")</f>
        <v>Friday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c r="B467" t="s">
        <v>489</v>
      </c>
      <c r="C467" t="s">
        <v>18</v>
      </c>
      <c r="D467">
        <v>54</v>
      </c>
      <c r="E467" s="13" t="s">
        <v>11</v>
      </c>
      <c r="F467" s="14">
        <v>45423</v>
      </c>
      <c r="G467">
        <v>31</v>
      </c>
      <c r="H467">
        <v>3.3</v>
      </c>
      <c r="I467">
        <f>IF(MONTH(calls[[#This Row],[Date of Call]])&lt;=6, YEAR(calls[[#This Row],[Date of Call]]), YEAR(calls[[#This Row],[Date of Call]])+1)</f>
        <v>2024</v>
      </c>
      <c r="J467" t="str">
        <f>TEXT(calls[[#This Row],[Date of Call]],"DDDD")</f>
        <v>Saturday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c r="B468" t="s">
        <v>490</v>
      </c>
      <c r="C468" t="s">
        <v>23</v>
      </c>
      <c r="D468">
        <v>25</v>
      </c>
      <c r="E468" s="13" t="s">
        <v>11</v>
      </c>
      <c r="F468" s="14">
        <v>45424</v>
      </c>
      <c r="G468">
        <v>27</v>
      </c>
      <c r="H468">
        <v>3.2</v>
      </c>
      <c r="I468">
        <f>IF(MONTH(calls[[#This Row],[Date of Call]])&lt;=6, YEAR(calls[[#This Row],[Date of Call]]), YEAR(calls[[#This Row],[Date of Call]])+1)</f>
        <v>2024</v>
      </c>
      <c r="J468" t="str">
        <f>TEXT(calls[[#This Row],[Date of Call]],"DDDD")</f>
        <v>Sunday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c r="B469" t="s">
        <v>491</v>
      </c>
      <c r="C469" t="s">
        <v>14</v>
      </c>
      <c r="D469">
        <v>91</v>
      </c>
      <c r="E469" s="13" t="s">
        <v>13</v>
      </c>
      <c r="F469" s="14">
        <v>45424</v>
      </c>
      <c r="G469">
        <v>76</v>
      </c>
      <c r="H469">
        <v>4.9000000000000004</v>
      </c>
      <c r="I469">
        <f>IF(MONTH(calls[[#This Row],[Date of Call]])&lt;=6, YEAR(calls[[#This Row],[Date of Call]]), YEAR(calls[[#This Row],[Date of Call]])+1)</f>
        <v>2024</v>
      </c>
      <c r="J469" t="str">
        <f>TEXT(calls[[#This Row],[Date of Call]],"DDDD")</f>
        <v>Sunday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c r="B470" t="s">
        <v>492</v>
      </c>
      <c r="C470" t="s">
        <v>8</v>
      </c>
      <c r="D470">
        <v>144</v>
      </c>
      <c r="E470" s="13" t="s">
        <v>6</v>
      </c>
      <c r="F470" s="14">
        <v>45424</v>
      </c>
      <c r="G470">
        <v>62</v>
      </c>
      <c r="H470">
        <v>4.8</v>
      </c>
      <c r="I470">
        <f>IF(MONTH(calls[[#This Row],[Date of Call]])&lt;=6, YEAR(calls[[#This Row],[Date of Call]]), YEAR(calls[[#This Row],[Date of Call]])+1)</f>
        <v>2024</v>
      </c>
      <c r="J470" t="str">
        <f>TEXT(calls[[#This Row],[Date of Call]],"DDDD")</f>
        <v>Sunday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c r="B471" t="s">
        <v>493</v>
      </c>
      <c r="C471" t="s">
        <v>14</v>
      </c>
      <c r="D471">
        <v>81</v>
      </c>
      <c r="E471" s="13" t="s">
        <v>9</v>
      </c>
      <c r="F471" s="14">
        <v>45426</v>
      </c>
      <c r="G471">
        <v>100</v>
      </c>
      <c r="H471">
        <v>1.3</v>
      </c>
      <c r="I471">
        <f>IF(MONTH(calls[[#This Row],[Date of Call]])&lt;=6, YEAR(calls[[#This Row],[Date of Call]]), YEAR(calls[[#This Row],[Date of Call]])+1)</f>
        <v>2024</v>
      </c>
      <c r="J471" t="str">
        <f>TEXT(calls[[#This Row],[Date of Call]],"DDDD")</f>
        <v>Tuesday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c r="B472" t="s">
        <v>494</v>
      </c>
      <c r="C472" t="s">
        <v>17</v>
      </c>
      <c r="D472">
        <v>92</v>
      </c>
      <c r="E472" s="13" t="s">
        <v>11</v>
      </c>
      <c r="F472" s="14">
        <v>45426</v>
      </c>
      <c r="G472">
        <v>44</v>
      </c>
      <c r="H472">
        <v>3.1</v>
      </c>
      <c r="I472">
        <f>IF(MONTH(calls[[#This Row],[Date of Call]])&lt;=6, YEAR(calls[[#This Row],[Date of Call]]), YEAR(calls[[#This Row],[Date of Call]])+1)</f>
        <v>2024</v>
      </c>
      <c r="J472" t="str">
        <f>TEXT(calls[[#This Row],[Date of Call]],"DDDD")</f>
        <v>Tuesday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c r="B473" t="s">
        <v>495</v>
      </c>
      <c r="C473" t="s">
        <v>23</v>
      </c>
      <c r="D473">
        <v>115</v>
      </c>
      <c r="E473" s="13" t="s">
        <v>13</v>
      </c>
      <c r="F473" s="14">
        <v>45426</v>
      </c>
      <c r="G473">
        <v>168</v>
      </c>
      <c r="H473">
        <v>3.4</v>
      </c>
      <c r="I473">
        <f>IF(MONTH(calls[[#This Row],[Date of Call]])&lt;=6, YEAR(calls[[#This Row],[Date of Call]]), YEAR(calls[[#This Row],[Date of Call]])+1)</f>
        <v>2024</v>
      </c>
      <c r="J473" t="str">
        <f>TEXT(calls[[#This Row],[Date of Call]],"DDDD")</f>
        <v>Tuesday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c r="B474" t="s">
        <v>496</v>
      </c>
      <c r="C474" t="s">
        <v>15</v>
      </c>
      <c r="D474">
        <v>56</v>
      </c>
      <c r="E474" s="13" t="s">
        <v>13</v>
      </c>
      <c r="F474" s="14">
        <v>45427</v>
      </c>
      <c r="G474">
        <v>200</v>
      </c>
      <c r="H474">
        <v>4.5999999999999996</v>
      </c>
      <c r="I474">
        <f>IF(MONTH(calls[[#This Row],[Date of Call]])&lt;=6, YEAR(calls[[#This Row],[Date of Call]]), YEAR(calls[[#This Row],[Date of Call]])+1)</f>
        <v>2024</v>
      </c>
      <c r="J474" t="str">
        <f>TEXT(calls[[#This Row],[Date of Call]],"DDDD")</f>
        <v>Wednesday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c r="B475" t="s">
        <v>497</v>
      </c>
      <c r="C475" t="s">
        <v>12</v>
      </c>
      <c r="D475">
        <v>154</v>
      </c>
      <c r="E475" s="13" t="s">
        <v>11</v>
      </c>
      <c r="F475" s="14">
        <v>45427</v>
      </c>
      <c r="G475">
        <v>84</v>
      </c>
      <c r="H475">
        <v>4.3</v>
      </c>
      <c r="I475">
        <f>IF(MONTH(calls[[#This Row],[Date of Call]])&lt;=6, YEAR(calls[[#This Row],[Date of Call]]), YEAR(calls[[#This Row],[Date of Call]])+1)</f>
        <v>2024</v>
      </c>
      <c r="J475" t="str">
        <f>TEXT(calls[[#This Row],[Date of Call]],"DDDD")</f>
        <v>Wednesday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c r="B476" t="s">
        <v>498</v>
      </c>
      <c r="C476" t="s">
        <v>5</v>
      </c>
      <c r="D476">
        <v>51</v>
      </c>
      <c r="E476" s="13" t="s">
        <v>13</v>
      </c>
      <c r="F476" s="14">
        <v>45428</v>
      </c>
      <c r="G476">
        <v>117</v>
      </c>
      <c r="H476">
        <v>2.7</v>
      </c>
      <c r="I476">
        <f>IF(MONTH(calls[[#This Row],[Date of Call]])&lt;=6, YEAR(calls[[#This Row],[Date of Call]]), YEAR(calls[[#This Row],[Date of Call]])+1)</f>
        <v>2024</v>
      </c>
      <c r="J476" t="str">
        <f>TEXT(calls[[#This Row],[Date of Call]],"DDDD")</f>
        <v>Thursday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c r="B477" t="s">
        <v>499</v>
      </c>
      <c r="C477" t="s">
        <v>7</v>
      </c>
      <c r="D477">
        <v>21</v>
      </c>
      <c r="E477" s="13" t="s">
        <v>9</v>
      </c>
      <c r="F477" s="14">
        <v>45428</v>
      </c>
      <c r="G477">
        <v>63</v>
      </c>
      <c r="H477">
        <v>4.2</v>
      </c>
      <c r="I477">
        <f>IF(MONTH(calls[[#This Row],[Date of Call]])&lt;=6, YEAR(calls[[#This Row],[Date of Call]]), YEAR(calls[[#This Row],[Date of Call]])+1)</f>
        <v>2024</v>
      </c>
      <c r="J477" t="str">
        <f>TEXT(calls[[#This Row],[Date of Call]],"DDDD")</f>
        <v>Thursday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c r="B478" t="s">
        <v>500</v>
      </c>
      <c r="C478" t="s">
        <v>23</v>
      </c>
      <c r="D478">
        <v>80</v>
      </c>
      <c r="E478" s="13" t="s">
        <v>13</v>
      </c>
      <c r="F478" s="14">
        <v>45429</v>
      </c>
      <c r="G478">
        <v>145</v>
      </c>
      <c r="H478">
        <v>4.9000000000000004</v>
      </c>
      <c r="I478">
        <f>IF(MONTH(calls[[#This Row],[Date of Call]])&lt;=6, YEAR(calls[[#This Row],[Date of Call]]), YEAR(calls[[#This Row],[Date of Call]])+1)</f>
        <v>2024</v>
      </c>
      <c r="J478" t="str">
        <f>TEXT(calls[[#This Row],[Date of Call]],"DDDD")</f>
        <v>Friday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c r="B479" t="s">
        <v>501</v>
      </c>
      <c r="C479" t="s">
        <v>5</v>
      </c>
      <c r="D479">
        <v>139</v>
      </c>
      <c r="E479" s="13" t="s">
        <v>11</v>
      </c>
      <c r="F479" s="14">
        <v>45429</v>
      </c>
      <c r="G479">
        <v>220</v>
      </c>
      <c r="H479">
        <v>3.2</v>
      </c>
      <c r="I479">
        <f>IF(MONTH(calls[[#This Row],[Date of Call]])&lt;=6, YEAR(calls[[#This Row],[Date of Call]]), YEAR(calls[[#This Row],[Date of Call]])+1)</f>
        <v>2024</v>
      </c>
      <c r="J479" t="str">
        <f>TEXT(calls[[#This Row],[Date of Call]],"DDDD")</f>
        <v>Friday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c r="B480" t="s">
        <v>502</v>
      </c>
      <c r="C480" t="s">
        <v>24</v>
      </c>
      <c r="D480">
        <v>50</v>
      </c>
      <c r="E480" s="13" t="s">
        <v>9</v>
      </c>
      <c r="F480" s="14">
        <v>45429</v>
      </c>
      <c r="G480">
        <v>26</v>
      </c>
      <c r="H480">
        <v>4.7</v>
      </c>
      <c r="I480">
        <f>IF(MONTH(calls[[#This Row],[Date of Call]])&lt;=6, YEAR(calls[[#This Row],[Date of Call]]), YEAR(calls[[#This Row],[Date of Call]])+1)</f>
        <v>2024</v>
      </c>
      <c r="J480" t="str">
        <f>TEXT(calls[[#This Row],[Date of Call]],"DDDD")</f>
        <v>Friday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c r="B481" t="s">
        <v>503</v>
      </c>
      <c r="C481" t="s">
        <v>23</v>
      </c>
      <c r="D481">
        <v>88</v>
      </c>
      <c r="E481" s="13" t="s">
        <v>13</v>
      </c>
      <c r="F481" s="14">
        <v>45429</v>
      </c>
      <c r="G481">
        <v>78</v>
      </c>
      <c r="H481">
        <v>4.3</v>
      </c>
      <c r="I481">
        <f>IF(MONTH(calls[[#This Row],[Date of Call]])&lt;=6, YEAR(calls[[#This Row],[Date of Call]]), YEAR(calls[[#This Row],[Date of Call]])+1)</f>
        <v>2024</v>
      </c>
      <c r="J481" t="str">
        <f>TEXT(calls[[#This Row],[Date of Call]],"DDDD")</f>
        <v>Friday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c r="B482" t="s">
        <v>504</v>
      </c>
      <c r="C482" t="s">
        <v>18</v>
      </c>
      <c r="D482">
        <v>19</v>
      </c>
      <c r="E482" s="13" t="s">
        <v>6</v>
      </c>
      <c r="F482" s="14">
        <v>45430</v>
      </c>
      <c r="G482">
        <v>132</v>
      </c>
      <c r="H482">
        <v>4.3</v>
      </c>
      <c r="I482">
        <f>IF(MONTH(calls[[#This Row],[Date of Call]])&lt;=6, YEAR(calls[[#This Row],[Date of Call]]), YEAR(calls[[#This Row],[Date of Call]])+1)</f>
        <v>2024</v>
      </c>
      <c r="J482" t="str">
        <f>TEXT(calls[[#This Row],[Date of Call]],"DDDD")</f>
        <v>Saturday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c r="B483" t="s">
        <v>505</v>
      </c>
      <c r="C483" t="s">
        <v>22</v>
      </c>
      <c r="D483">
        <v>104</v>
      </c>
      <c r="E483" s="13" t="s">
        <v>6</v>
      </c>
      <c r="F483" s="14">
        <v>45431</v>
      </c>
      <c r="G483">
        <v>68</v>
      </c>
      <c r="H483">
        <v>3.7</v>
      </c>
      <c r="I483">
        <f>IF(MONTH(calls[[#This Row],[Date of Call]])&lt;=6, YEAR(calls[[#This Row],[Date of Call]]), YEAR(calls[[#This Row],[Date of Call]])+1)</f>
        <v>2024</v>
      </c>
      <c r="J483" t="str">
        <f>TEXT(calls[[#This Row],[Date of Call]],"DDDD")</f>
        <v>Sunday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c r="B484" t="s">
        <v>506</v>
      </c>
      <c r="C484" t="s">
        <v>12</v>
      </c>
      <c r="D484">
        <v>67</v>
      </c>
      <c r="E484" s="13" t="s">
        <v>11</v>
      </c>
      <c r="F484" s="14">
        <v>45433</v>
      </c>
      <c r="G484">
        <v>129</v>
      </c>
      <c r="H484">
        <v>4.7</v>
      </c>
      <c r="I484">
        <f>IF(MONTH(calls[[#This Row],[Date of Call]])&lt;=6, YEAR(calls[[#This Row],[Date of Call]]), YEAR(calls[[#This Row],[Date of Call]])+1)</f>
        <v>2024</v>
      </c>
      <c r="J484" t="str">
        <f>TEXT(calls[[#This Row],[Date of Call]],"DDDD")</f>
        <v>Tuesday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c r="B485" t="s">
        <v>507</v>
      </c>
      <c r="C485" t="s">
        <v>16</v>
      </c>
      <c r="D485">
        <v>107</v>
      </c>
      <c r="E485" s="13" t="s">
        <v>6</v>
      </c>
      <c r="F485" s="14">
        <v>45433</v>
      </c>
      <c r="G485">
        <v>115</v>
      </c>
      <c r="H485">
        <v>4.9000000000000004</v>
      </c>
      <c r="I485">
        <f>IF(MONTH(calls[[#This Row],[Date of Call]])&lt;=6, YEAR(calls[[#This Row],[Date of Call]]), YEAR(calls[[#This Row],[Date of Call]])+1)</f>
        <v>2024</v>
      </c>
      <c r="J485" t="str">
        <f>TEXT(calls[[#This Row],[Date of Call]],"DDDD")</f>
        <v>Tuesday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c r="B486" t="s">
        <v>508</v>
      </c>
      <c r="C486" t="s">
        <v>16</v>
      </c>
      <c r="D486">
        <v>93</v>
      </c>
      <c r="E486" s="13" t="s">
        <v>6</v>
      </c>
      <c r="F486" s="14">
        <v>45433</v>
      </c>
      <c r="G486">
        <v>128</v>
      </c>
      <c r="H486">
        <v>3.9</v>
      </c>
      <c r="I486">
        <f>IF(MONTH(calls[[#This Row],[Date of Call]])&lt;=6, YEAR(calls[[#This Row],[Date of Call]]), YEAR(calls[[#This Row],[Date of Call]])+1)</f>
        <v>2024</v>
      </c>
      <c r="J486" t="str">
        <f>TEXT(calls[[#This Row],[Date of Call]],"DDDD")</f>
        <v>Tuesday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c r="B487" t="s">
        <v>509</v>
      </c>
      <c r="C487" t="s">
        <v>16</v>
      </c>
      <c r="D487">
        <v>117</v>
      </c>
      <c r="E487" s="13" t="s">
        <v>11</v>
      </c>
      <c r="F487" s="14">
        <v>45433</v>
      </c>
      <c r="G487">
        <v>90</v>
      </c>
      <c r="H487">
        <v>4.5</v>
      </c>
      <c r="I487">
        <f>IF(MONTH(calls[[#This Row],[Date of Call]])&lt;=6, YEAR(calls[[#This Row],[Date of Call]]), YEAR(calls[[#This Row],[Date of Call]])+1)</f>
        <v>2024</v>
      </c>
      <c r="J487" t="str">
        <f>TEXT(calls[[#This Row],[Date of Call]],"DDDD")</f>
        <v>Tuesday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c r="B488" t="s">
        <v>510</v>
      </c>
      <c r="C488" t="s">
        <v>24</v>
      </c>
      <c r="D488">
        <v>76</v>
      </c>
      <c r="E488" s="13" t="s">
        <v>13</v>
      </c>
      <c r="F488" s="14">
        <v>45434</v>
      </c>
      <c r="G488">
        <v>39</v>
      </c>
      <c r="H488">
        <v>4.5999999999999996</v>
      </c>
      <c r="I488">
        <f>IF(MONTH(calls[[#This Row],[Date of Call]])&lt;=6, YEAR(calls[[#This Row],[Date of Call]]), YEAR(calls[[#This Row],[Date of Call]])+1)</f>
        <v>2024</v>
      </c>
      <c r="J488" t="str">
        <f>TEXT(calls[[#This Row],[Date of Call]],"DDDD")</f>
        <v>Wednesday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c r="B489" t="s">
        <v>511</v>
      </c>
      <c r="C489" t="s">
        <v>18</v>
      </c>
      <c r="D489">
        <v>64</v>
      </c>
      <c r="E489" s="13" t="s">
        <v>6</v>
      </c>
      <c r="F489" s="14">
        <v>45434</v>
      </c>
      <c r="G489">
        <v>132</v>
      </c>
      <c r="H489">
        <v>3.3</v>
      </c>
      <c r="I489">
        <f>IF(MONTH(calls[[#This Row],[Date of Call]])&lt;=6, YEAR(calls[[#This Row],[Date of Call]]), YEAR(calls[[#This Row],[Date of Call]])+1)</f>
        <v>2024</v>
      </c>
      <c r="J489" t="str">
        <f>TEXT(calls[[#This Row],[Date of Call]],"DDDD")</f>
        <v>Wednesday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c r="B490" t="s">
        <v>512</v>
      </c>
      <c r="C490" t="s">
        <v>8</v>
      </c>
      <c r="D490">
        <v>33</v>
      </c>
      <c r="E490" s="13" t="s">
        <v>6</v>
      </c>
      <c r="F490" s="14">
        <v>45434</v>
      </c>
      <c r="G490">
        <v>170</v>
      </c>
      <c r="H490">
        <v>3.8</v>
      </c>
      <c r="I490">
        <f>IF(MONTH(calls[[#This Row],[Date of Call]])&lt;=6, YEAR(calls[[#This Row],[Date of Call]]), YEAR(calls[[#This Row],[Date of Call]])+1)</f>
        <v>2024</v>
      </c>
      <c r="J490" t="str">
        <f>TEXT(calls[[#This Row],[Date of Call]],"DDDD")</f>
        <v>Wednesday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c r="B491" t="s">
        <v>513</v>
      </c>
      <c r="C491" t="s">
        <v>16</v>
      </c>
      <c r="D491">
        <v>115</v>
      </c>
      <c r="E491" s="13" t="s">
        <v>11</v>
      </c>
      <c r="F491" s="14">
        <v>45434</v>
      </c>
      <c r="G491">
        <v>42</v>
      </c>
      <c r="H491">
        <v>4.7</v>
      </c>
      <c r="I491">
        <f>IF(MONTH(calls[[#This Row],[Date of Call]])&lt;=6, YEAR(calls[[#This Row],[Date of Call]]), YEAR(calls[[#This Row],[Date of Call]])+1)</f>
        <v>2024</v>
      </c>
      <c r="J491" t="str">
        <f>TEXT(calls[[#This Row],[Date of Call]],"DDDD")</f>
        <v>Wednesday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c r="B492" t="s">
        <v>514</v>
      </c>
      <c r="C492" t="s">
        <v>21</v>
      </c>
      <c r="D492">
        <v>155</v>
      </c>
      <c r="E492" s="13" t="s">
        <v>13</v>
      </c>
      <c r="F492" s="14">
        <v>45435</v>
      </c>
      <c r="G492">
        <v>37</v>
      </c>
      <c r="H492">
        <v>4</v>
      </c>
      <c r="I492">
        <f>IF(MONTH(calls[[#This Row],[Date of Call]])&lt;=6, YEAR(calls[[#This Row],[Date of Call]]), YEAR(calls[[#This Row],[Date of Call]])+1)</f>
        <v>2024</v>
      </c>
      <c r="J492" t="str">
        <f>TEXT(calls[[#This Row],[Date of Call]],"DDDD")</f>
        <v>Thursday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c r="B493" t="s">
        <v>515</v>
      </c>
      <c r="C493" t="s">
        <v>12</v>
      </c>
      <c r="D493">
        <v>117</v>
      </c>
      <c r="E493" s="13" t="s">
        <v>13</v>
      </c>
      <c r="F493" s="14">
        <v>45435</v>
      </c>
      <c r="G493">
        <v>88</v>
      </c>
      <c r="H493">
        <v>4.7</v>
      </c>
      <c r="I493">
        <f>IF(MONTH(calls[[#This Row],[Date of Call]])&lt;=6, YEAR(calls[[#This Row],[Date of Call]]), YEAR(calls[[#This Row],[Date of Call]])+1)</f>
        <v>2024</v>
      </c>
      <c r="J493" t="str">
        <f>TEXT(calls[[#This Row],[Date of Call]],"DDDD")</f>
        <v>Thursday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c r="B494" t="s">
        <v>516</v>
      </c>
      <c r="C494" t="s">
        <v>5</v>
      </c>
      <c r="D494">
        <v>63</v>
      </c>
      <c r="E494" s="13" t="s">
        <v>13</v>
      </c>
      <c r="F494" s="14">
        <v>45435</v>
      </c>
      <c r="G494">
        <v>80</v>
      </c>
      <c r="H494">
        <v>2.5</v>
      </c>
      <c r="I494">
        <f>IF(MONTH(calls[[#This Row],[Date of Call]])&lt;=6, YEAR(calls[[#This Row],[Date of Call]]), YEAR(calls[[#This Row],[Date of Call]])+1)</f>
        <v>2024</v>
      </c>
      <c r="J494" t="str">
        <f>TEXT(calls[[#This Row],[Date of Call]],"DDDD")</f>
        <v>Thursday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c r="B495" t="s">
        <v>517</v>
      </c>
      <c r="C495" t="s">
        <v>18</v>
      </c>
      <c r="D495">
        <v>59</v>
      </c>
      <c r="E495" s="13" t="s">
        <v>10</v>
      </c>
      <c r="F495" s="14">
        <v>45436</v>
      </c>
      <c r="G495">
        <v>123</v>
      </c>
      <c r="H495">
        <v>3.6</v>
      </c>
      <c r="I495">
        <f>IF(MONTH(calls[[#This Row],[Date of Call]])&lt;=6, YEAR(calls[[#This Row],[Date of Call]]), YEAR(calls[[#This Row],[Date of Call]])+1)</f>
        <v>2024</v>
      </c>
      <c r="J495" t="str">
        <f>TEXT(calls[[#This Row],[Date of Call]],"DDDD")</f>
        <v>Friday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c r="B496" t="s">
        <v>518</v>
      </c>
      <c r="C496" t="s">
        <v>7</v>
      </c>
      <c r="D496">
        <v>133</v>
      </c>
      <c r="E496" s="13" t="s">
        <v>6</v>
      </c>
      <c r="F496" s="14">
        <v>45436</v>
      </c>
      <c r="G496">
        <v>31</v>
      </c>
      <c r="H496">
        <v>3.7</v>
      </c>
      <c r="I496">
        <f>IF(MONTH(calls[[#This Row],[Date of Call]])&lt;=6, YEAR(calls[[#This Row],[Date of Call]]), YEAR(calls[[#This Row],[Date of Call]])+1)</f>
        <v>2024</v>
      </c>
      <c r="J496" t="str">
        <f>TEXT(calls[[#This Row],[Date of Call]],"DDDD")</f>
        <v>Friday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c r="B497" t="s">
        <v>519</v>
      </c>
      <c r="C497" t="s">
        <v>17</v>
      </c>
      <c r="D497">
        <v>101</v>
      </c>
      <c r="E497" s="13" t="s">
        <v>9</v>
      </c>
      <c r="F497" s="14">
        <v>45436</v>
      </c>
      <c r="G497">
        <v>205</v>
      </c>
      <c r="H497">
        <v>3.9</v>
      </c>
      <c r="I497">
        <f>IF(MONTH(calls[[#This Row],[Date of Call]])&lt;=6, YEAR(calls[[#This Row],[Date of Call]]), YEAR(calls[[#This Row],[Date of Call]])+1)</f>
        <v>2024</v>
      </c>
      <c r="J497" t="str">
        <f>TEXT(calls[[#This Row],[Date of Call]],"DDDD")</f>
        <v>Friday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c r="B498" t="s">
        <v>520</v>
      </c>
      <c r="C498" t="s">
        <v>14</v>
      </c>
      <c r="D498">
        <v>151</v>
      </c>
      <c r="E498" s="13" t="s">
        <v>13</v>
      </c>
      <c r="F498" s="14">
        <v>45437</v>
      </c>
      <c r="G498">
        <v>123</v>
      </c>
      <c r="H498">
        <v>3.7</v>
      </c>
      <c r="I498">
        <f>IF(MONTH(calls[[#This Row],[Date of Call]])&lt;=6, YEAR(calls[[#This Row],[Date of Call]]), YEAR(calls[[#This Row],[Date of Call]])+1)</f>
        <v>2024</v>
      </c>
      <c r="J498" t="str">
        <f>TEXT(calls[[#This Row],[Date of Call]],"DDDD")</f>
        <v>Saturday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c r="B499" t="s">
        <v>521</v>
      </c>
      <c r="C499" t="s">
        <v>8</v>
      </c>
      <c r="D499">
        <v>146</v>
      </c>
      <c r="E499" s="13" t="s">
        <v>6</v>
      </c>
      <c r="F499" s="14">
        <v>45437</v>
      </c>
      <c r="G499">
        <v>123</v>
      </c>
      <c r="H499">
        <v>4.3</v>
      </c>
      <c r="I499">
        <f>IF(MONTH(calls[[#This Row],[Date of Call]])&lt;=6, YEAR(calls[[#This Row],[Date of Call]]), YEAR(calls[[#This Row],[Date of Call]])+1)</f>
        <v>2024</v>
      </c>
      <c r="J499" t="str">
        <f>TEXT(calls[[#This Row],[Date of Call]],"DDDD")</f>
        <v>Saturday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c r="B500" t="s">
        <v>522</v>
      </c>
      <c r="C500" t="s">
        <v>5</v>
      </c>
      <c r="D500">
        <v>148</v>
      </c>
      <c r="E500" s="13" t="s">
        <v>6</v>
      </c>
      <c r="F500" s="14">
        <v>45437</v>
      </c>
      <c r="G500">
        <v>36</v>
      </c>
      <c r="H500">
        <v>2.9</v>
      </c>
      <c r="I500">
        <f>IF(MONTH(calls[[#This Row],[Date of Call]])&lt;=6, YEAR(calls[[#This Row],[Date of Call]]), YEAR(calls[[#This Row],[Date of Call]])+1)</f>
        <v>2024</v>
      </c>
      <c r="J500" t="str">
        <f>TEXT(calls[[#This Row],[Date of Call]],"DDDD")</f>
        <v>Saturday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c r="B501" t="s">
        <v>523</v>
      </c>
      <c r="C501" t="s">
        <v>14</v>
      </c>
      <c r="D501">
        <v>81</v>
      </c>
      <c r="E501" s="13" t="s">
        <v>6</v>
      </c>
      <c r="F501" s="14">
        <v>45437</v>
      </c>
      <c r="G501">
        <v>116</v>
      </c>
      <c r="H501">
        <v>4.3</v>
      </c>
      <c r="I501">
        <f>IF(MONTH(calls[[#This Row],[Date of Call]])&lt;=6, YEAR(calls[[#This Row],[Date of Call]]), YEAR(calls[[#This Row],[Date of Call]])+1)</f>
        <v>2024</v>
      </c>
      <c r="J501" t="str">
        <f>TEXT(calls[[#This Row],[Date of Call]],"DDDD")</f>
        <v>Saturday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c r="B502" t="s">
        <v>524</v>
      </c>
      <c r="C502" t="s">
        <v>22</v>
      </c>
      <c r="D502">
        <v>115</v>
      </c>
      <c r="E502" s="13" t="s">
        <v>6</v>
      </c>
      <c r="F502" s="14">
        <v>45437</v>
      </c>
      <c r="G502">
        <v>40</v>
      </c>
      <c r="H502">
        <v>4.9000000000000004</v>
      </c>
      <c r="I502">
        <f>IF(MONTH(calls[[#This Row],[Date of Call]])&lt;=6, YEAR(calls[[#This Row],[Date of Call]]), YEAR(calls[[#This Row],[Date of Call]])+1)</f>
        <v>2024</v>
      </c>
      <c r="J502" t="str">
        <f>TEXT(calls[[#This Row],[Date of Call]],"DDDD")</f>
        <v>Saturday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c r="B503" t="s">
        <v>525</v>
      </c>
      <c r="C503" t="s">
        <v>22</v>
      </c>
      <c r="D503">
        <v>117</v>
      </c>
      <c r="E503" s="13" t="s">
        <v>13</v>
      </c>
      <c r="F503" s="14">
        <v>45437</v>
      </c>
      <c r="G503">
        <v>40</v>
      </c>
      <c r="H503">
        <v>4</v>
      </c>
      <c r="I503">
        <f>IF(MONTH(calls[[#This Row],[Date of Call]])&lt;=6, YEAR(calls[[#This Row],[Date of Call]]), YEAR(calls[[#This Row],[Date of Call]])+1)</f>
        <v>2024</v>
      </c>
      <c r="J503" t="str">
        <f>TEXT(calls[[#This Row],[Date of Call]],"DDDD")</f>
        <v>Saturday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c r="B504" t="s">
        <v>526</v>
      </c>
      <c r="C504" t="s">
        <v>17</v>
      </c>
      <c r="D504">
        <v>110</v>
      </c>
      <c r="E504" s="13" t="s">
        <v>11</v>
      </c>
      <c r="F504" s="14">
        <v>45438</v>
      </c>
      <c r="G504">
        <v>82</v>
      </c>
      <c r="H504">
        <v>4</v>
      </c>
      <c r="I504">
        <f>IF(MONTH(calls[[#This Row],[Date of Call]])&lt;=6, YEAR(calls[[#This Row],[Date of Call]]), YEAR(calls[[#This Row],[Date of Call]])+1)</f>
        <v>2024</v>
      </c>
      <c r="J504" t="str">
        <f>TEXT(calls[[#This Row],[Date of Call]],"DDDD")</f>
        <v>Sunday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c r="B505" t="s">
        <v>527</v>
      </c>
      <c r="C505" t="s">
        <v>24</v>
      </c>
      <c r="D505">
        <v>103</v>
      </c>
      <c r="E505" s="13" t="s">
        <v>10</v>
      </c>
      <c r="F505" s="14">
        <v>45438</v>
      </c>
      <c r="G505">
        <v>62</v>
      </c>
      <c r="H505">
        <v>3.4</v>
      </c>
      <c r="I505">
        <f>IF(MONTH(calls[[#This Row],[Date of Call]])&lt;=6, YEAR(calls[[#This Row],[Date of Call]]), YEAR(calls[[#This Row],[Date of Call]])+1)</f>
        <v>2024</v>
      </c>
      <c r="J505" t="str">
        <f>TEXT(calls[[#This Row],[Date of Call]],"DDDD")</f>
        <v>Sunday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c r="B506" t="s">
        <v>528</v>
      </c>
      <c r="C506" t="s">
        <v>21</v>
      </c>
      <c r="D506">
        <v>45</v>
      </c>
      <c r="E506" s="13" t="s">
        <v>10</v>
      </c>
      <c r="F506" s="14">
        <v>45438</v>
      </c>
      <c r="G506">
        <v>135</v>
      </c>
      <c r="H506">
        <v>3.9</v>
      </c>
      <c r="I506">
        <f>IF(MONTH(calls[[#This Row],[Date of Call]])&lt;=6, YEAR(calls[[#This Row],[Date of Call]]), YEAR(calls[[#This Row],[Date of Call]])+1)</f>
        <v>2024</v>
      </c>
      <c r="J506" t="str">
        <f>TEXT(calls[[#This Row],[Date of Call]],"DDDD")</f>
        <v>Sunday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c r="B507" t="s">
        <v>529</v>
      </c>
      <c r="C507" t="s">
        <v>17</v>
      </c>
      <c r="D507">
        <v>110</v>
      </c>
      <c r="E507" s="13" t="s">
        <v>9</v>
      </c>
      <c r="F507" s="14">
        <v>45438</v>
      </c>
      <c r="G507">
        <v>155</v>
      </c>
      <c r="H507">
        <v>2.1</v>
      </c>
      <c r="I507">
        <f>IF(MONTH(calls[[#This Row],[Date of Call]])&lt;=6, YEAR(calls[[#This Row],[Date of Call]]), YEAR(calls[[#This Row],[Date of Call]])+1)</f>
        <v>2024</v>
      </c>
      <c r="J507" t="str">
        <f>TEXT(calls[[#This Row],[Date of Call]],"DDDD")</f>
        <v>Sunday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c r="B508" t="s">
        <v>530</v>
      </c>
      <c r="C508" t="s">
        <v>18</v>
      </c>
      <c r="D508">
        <v>43</v>
      </c>
      <c r="E508" s="13" t="s">
        <v>11</v>
      </c>
      <c r="F508" s="14">
        <v>45438</v>
      </c>
      <c r="G508">
        <v>37</v>
      </c>
      <c r="H508">
        <v>4.9000000000000004</v>
      </c>
      <c r="I508">
        <f>IF(MONTH(calls[[#This Row],[Date of Call]])&lt;=6, YEAR(calls[[#This Row],[Date of Call]]), YEAR(calls[[#This Row],[Date of Call]])+1)</f>
        <v>2024</v>
      </c>
      <c r="J508" t="str">
        <f>TEXT(calls[[#This Row],[Date of Call]],"DDDD")</f>
        <v>Sunday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c r="B509" t="s">
        <v>531</v>
      </c>
      <c r="C509" t="s">
        <v>17</v>
      </c>
      <c r="D509">
        <v>104</v>
      </c>
      <c r="E509" s="13" t="s">
        <v>13</v>
      </c>
      <c r="F509" s="14">
        <v>45439</v>
      </c>
      <c r="G509">
        <v>56</v>
      </c>
      <c r="H509">
        <v>3.4</v>
      </c>
      <c r="I509">
        <f>IF(MONTH(calls[[#This Row],[Date of Call]])&lt;=6, YEAR(calls[[#This Row],[Date of Call]]), YEAR(calls[[#This Row],[Date of Call]])+1)</f>
        <v>2024</v>
      </c>
      <c r="J509" t="str">
        <f>TEXT(calls[[#This Row],[Date of Call]],"DDDD")</f>
        <v>Monday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c r="B510" t="s">
        <v>532</v>
      </c>
      <c r="C510" t="s">
        <v>17</v>
      </c>
      <c r="D510">
        <v>101</v>
      </c>
      <c r="E510" s="13" t="s">
        <v>13</v>
      </c>
      <c r="F510" s="14">
        <v>45439</v>
      </c>
      <c r="G510">
        <v>185</v>
      </c>
      <c r="H510">
        <v>5</v>
      </c>
      <c r="I510">
        <f>IF(MONTH(calls[[#This Row],[Date of Call]])&lt;=6, YEAR(calls[[#This Row],[Date of Call]]), YEAR(calls[[#This Row],[Date of Call]])+1)</f>
        <v>2024</v>
      </c>
      <c r="J510" t="str">
        <f>TEXT(calls[[#This Row],[Date of Call]],"DDDD")</f>
        <v>Monday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c r="B511" t="s">
        <v>533</v>
      </c>
      <c r="C511" t="s">
        <v>20</v>
      </c>
      <c r="D511">
        <v>55</v>
      </c>
      <c r="E511" s="13" t="s">
        <v>11</v>
      </c>
      <c r="F511" s="14">
        <v>45440</v>
      </c>
      <c r="G511">
        <v>145</v>
      </c>
      <c r="H511">
        <v>4.5</v>
      </c>
      <c r="I511">
        <f>IF(MONTH(calls[[#This Row],[Date of Call]])&lt;=6, YEAR(calls[[#This Row],[Date of Call]]), YEAR(calls[[#This Row],[Date of Call]])+1)</f>
        <v>2024</v>
      </c>
      <c r="J511" t="str">
        <f>TEXT(calls[[#This Row],[Date of Call]],"DDDD")</f>
        <v>Tuesday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c r="B512" t="s">
        <v>534</v>
      </c>
      <c r="C512" t="s">
        <v>14</v>
      </c>
      <c r="D512">
        <v>40</v>
      </c>
      <c r="E512" s="13" t="s">
        <v>10</v>
      </c>
      <c r="F512" s="14">
        <v>45440</v>
      </c>
      <c r="G512">
        <v>116</v>
      </c>
      <c r="H512">
        <v>2.6</v>
      </c>
      <c r="I512">
        <f>IF(MONTH(calls[[#This Row],[Date of Call]])&lt;=6, YEAR(calls[[#This Row],[Date of Call]]), YEAR(calls[[#This Row],[Date of Call]])+1)</f>
        <v>2024</v>
      </c>
      <c r="J512" t="str">
        <f>TEXT(calls[[#This Row],[Date of Call]],"DDDD")</f>
        <v>Tuesday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c r="B513" t="s">
        <v>535</v>
      </c>
      <c r="C513" t="s">
        <v>18</v>
      </c>
      <c r="D513">
        <v>122</v>
      </c>
      <c r="E513" s="13" t="s">
        <v>6</v>
      </c>
      <c r="F513" s="14">
        <v>45440</v>
      </c>
      <c r="G513">
        <v>45</v>
      </c>
      <c r="H513">
        <v>4.2</v>
      </c>
      <c r="I513">
        <f>IF(MONTH(calls[[#This Row],[Date of Call]])&lt;=6, YEAR(calls[[#This Row],[Date of Call]]), YEAR(calls[[#This Row],[Date of Call]])+1)</f>
        <v>2024</v>
      </c>
      <c r="J513" t="str">
        <f>TEXT(calls[[#This Row],[Date of Call]],"DDDD")</f>
        <v>Tuesday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c r="B514" t="s">
        <v>536</v>
      </c>
      <c r="C514" t="s">
        <v>8</v>
      </c>
      <c r="D514">
        <v>98</v>
      </c>
      <c r="E514" s="13" t="s">
        <v>13</v>
      </c>
      <c r="F514" s="14">
        <v>45441</v>
      </c>
      <c r="G514">
        <v>35</v>
      </c>
      <c r="H514">
        <v>4.5</v>
      </c>
      <c r="I514">
        <f>IF(MONTH(calls[[#This Row],[Date of Call]])&lt;=6, YEAR(calls[[#This Row],[Date of Call]]), YEAR(calls[[#This Row],[Date of Call]])+1)</f>
        <v>2024</v>
      </c>
      <c r="J514" t="str">
        <f>TEXT(calls[[#This Row],[Date of Call]],"DDDD")</f>
        <v>Wednesday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c r="B515" t="s">
        <v>537</v>
      </c>
      <c r="C515" t="s">
        <v>22</v>
      </c>
      <c r="D515">
        <v>110</v>
      </c>
      <c r="E515" s="13" t="s">
        <v>10</v>
      </c>
      <c r="F515" s="14">
        <v>45441</v>
      </c>
      <c r="G515">
        <v>100</v>
      </c>
      <c r="H515">
        <v>4.4000000000000004</v>
      </c>
      <c r="I515">
        <f>IF(MONTH(calls[[#This Row],[Date of Call]])&lt;=6, YEAR(calls[[#This Row],[Date of Call]]), YEAR(calls[[#This Row],[Date of Call]])+1)</f>
        <v>2024</v>
      </c>
      <c r="J515" t="str">
        <f>TEXT(calls[[#This Row],[Date of Call]],"DDDD")</f>
        <v>Wednesday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c r="B516" t="s">
        <v>538</v>
      </c>
      <c r="C516" t="s">
        <v>22</v>
      </c>
      <c r="D516">
        <v>62</v>
      </c>
      <c r="E516" s="13" t="s">
        <v>11</v>
      </c>
      <c r="F516" s="14">
        <v>45442</v>
      </c>
      <c r="G516">
        <v>125</v>
      </c>
      <c r="H516">
        <v>3.5</v>
      </c>
      <c r="I516">
        <f>IF(MONTH(calls[[#This Row],[Date of Call]])&lt;=6, YEAR(calls[[#This Row],[Date of Call]]), YEAR(calls[[#This Row],[Date of Call]])+1)</f>
        <v>2024</v>
      </c>
      <c r="J516" t="str">
        <f>TEXT(calls[[#This Row],[Date of Call]],"DDDD")</f>
        <v>Thursday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c r="B517" t="s">
        <v>539</v>
      </c>
      <c r="C517" t="s">
        <v>18</v>
      </c>
      <c r="D517">
        <v>134</v>
      </c>
      <c r="E517" s="13" t="s">
        <v>6</v>
      </c>
      <c r="F517" s="14">
        <v>45442</v>
      </c>
      <c r="G517">
        <v>120</v>
      </c>
      <c r="H517">
        <v>3</v>
      </c>
      <c r="I517">
        <f>IF(MONTH(calls[[#This Row],[Date of Call]])&lt;=6, YEAR(calls[[#This Row],[Date of Call]]), YEAR(calls[[#This Row],[Date of Call]])+1)</f>
        <v>2024</v>
      </c>
      <c r="J517" t="str">
        <f>TEXT(calls[[#This Row],[Date of Call]],"DDDD")</f>
        <v>Thursday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c r="B518" t="s">
        <v>540</v>
      </c>
      <c r="C518" t="s">
        <v>19</v>
      </c>
      <c r="D518">
        <v>94</v>
      </c>
      <c r="E518" s="13" t="s">
        <v>9</v>
      </c>
      <c r="F518" s="14">
        <v>45442</v>
      </c>
      <c r="G518">
        <v>180</v>
      </c>
      <c r="H518">
        <v>4.7</v>
      </c>
      <c r="I518">
        <f>IF(MONTH(calls[[#This Row],[Date of Call]])&lt;=6, YEAR(calls[[#This Row],[Date of Call]]), YEAR(calls[[#This Row],[Date of Call]])+1)</f>
        <v>2024</v>
      </c>
      <c r="J518" t="str">
        <f>TEXT(calls[[#This Row],[Date of Call]],"DDDD")</f>
        <v>Thursday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c r="B519" t="s">
        <v>541</v>
      </c>
      <c r="C519" t="s">
        <v>15</v>
      </c>
      <c r="D519">
        <v>63</v>
      </c>
      <c r="E519" s="13" t="s">
        <v>10</v>
      </c>
      <c r="F519" s="14">
        <v>45442</v>
      </c>
      <c r="G519">
        <v>44</v>
      </c>
      <c r="H519">
        <v>3</v>
      </c>
      <c r="I519">
        <f>IF(MONTH(calls[[#This Row],[Date of Call]])&lt;=6, YEAR(calls[[#This Row],[Date of Call]]), YEAR(calls[[#This Row],[Date of Call]])+1)</f>
        <v>2024</v>
      </c>
      <c r="J519" t="str">
        <f>TEXT(calls[[#This Row],[Date of Call]],"DDDD")</f>
        <v>Thursday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c r="B520" t="s">
        <v>542</v>
      </c>
      <c r="C520" t="s">
        <v>7</v>
      </c>
      <c r="D520">
        <v>95</v>
      </c>
      <c r="E520" s="13" t="s">
        <v>6</v>
      </c>
      <c r="F520" s="14">
        <v>45442</v>
      </c>
      <c r="G520">
        <v>86</v>
      </c>
      <c r="H520">
        <v>3.6</v>
      </c>
      <c r="I520">
        <f>IF(MONTH(calls[[#This Row],[Date of Call]])&lt;=6, YEAR(calls[[#This Row],[Date of Call]]), YEAR(calls[[#This Row],[Date of Call]])+1)</f>
        <v>2024</v>
      </c>
      <c r="J520" t="str">
        <f>TEXT(calls[[#This Row],[Date of Call]],"DDDD")</f>
        <v>Thursday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c r="B521" t="s">
        <v>543</v>
      </c>
      <c r="C521" t="s">
        <v>18</v>
      </c>
      <c r="D521">
        <v>106</v>
      </c>
      <c r="E521" s="13" t="s">
        <v>6</v>
      </c>
      <c r="F521" s="14">
        <v>45443</v>
      </c>
      <c r="G521">
        <v>120</v>
      </c>
      <c r="H521">
        <v>4.0999999999999996</v>
      </c>
      <c r="I521">
        <f>IF(MONTH(calls[[#This Row],[Date of Call]])&lt;=6, YEAR(calls[[#This Row],[Date of Call]]), YEAR(calls[[#This Row],[Date of Call]])+1)</f>
        <v>2024</v>
      </c>
      <c r="J521" t="str">
        <f>TEXT(calls[[#This Row],[Date of Call]],"DDDD")</f>
        <v>Friday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c r="B522" t="s">
        <v>544</v>
      </c>
      <c r="C522" t="s">
        <v>21</v>
      </c>
      <c r="D522">
        <v>94</v>
      </c>
      <c r="E522" s="13" t="s">
        <v>9</v>
      </c>
      <c r="F522" s="14">
        <v>45443</v>
      </c>
      <c r="G522">
        <v>100</v>
      </c>
      <c r="H522">
        <v>3.7</v>
      </c>
      <c r="I522">
        <f>IF(MONTH(calls[[#This Row],[Date of Call]])&lt;=6, YEAR(calls[[#This Row],[Date of Call]]), YEAR(calls[[#This Row],[Date of Call]])+1)</f>
        <v>2024</v>
      </c>
      <c r="J522" t="str">
        <f>TEXT(calls[[#This Row],[Date of Call]],"DDDD")</f>
        <v>Friday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c r="B523" t="s">
        <v>545</v>
      </c>
      <c r="C523" t="s">
        <v>21</v>
      </c>
      <c r="D523">
        <v>51</v>
      </c>
      <c r="E523" s="13" t="s">
        <v>9</v>
      </c>
      <c r="F523" s="14">
        <v>45444</v>
      </c>
      <c r="G523">
        <v>108</v>
      </c>
      <c r="H523">
        <v>4.5</v>
      </c>
      <c r="I523">
        <f>IF(MONTH(calls[[#This Row],[Date of Call]])&lt;=6, YEAR(calls[[#This Row],[Date of Call]]), YEAR(calls[[#This Row],[Date of Call]])+1)</f>
        <v>2024</v>
      </c>
      <c r="J523" t="str">
        <f>TEXT(calls[[#This Row],[Date of Call]],"DDDD")</f>
        <v>Saturday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c r="B524" t="s">
        <v>546</v>
      </c>
      <c r="C524" t="s">
        <v>5</v>
      </c>
      <c r="D524">
        <v>39</v>
      </c>
      <c r="E524" s="13" t="s">
        <v>9</v>
      </c>
      <c r="F524" s="14">
        <v>45444</v>
      </c>
      <c r="G524">
        <v>46</v>
      </c>
      <c r="H524">
        <v>4.5999999999999996</v>
      </c>
      <c r="I524">
        <f>IF(MONTH(calls[[#This Row],[Date of Call]])&lt;=6, YEAR(calls[[#This Row],[Date of Call]]), YEAR(calls[[#This Row],[Date of Call]])+1)</f>
        <v>2024</v>
      </c>
      <c r="J524" t="str">
        <f>TEXT(calls[[#This Row],[Date of Call]],"DDDD")</f>
        <v>Saturday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c r="B525" t="s">
        <v>547</v>
      </c>
      <c r="C525" t="s">
        <v>14</v>
      </c>
      <c r="D525">
        <v>111</v>
      </c>
      <c r="E525" s="13" t="s">
        <v>6</v>
      </c>
      <c r="F525" s="14">
        <v>45444</v>
      </c>
      <c r="G525">
        <v>210</v>
      </c>
      <c r="H525">
        <v>4.3</v>
      </c>
      <c r="I525">
        <f>IF(MONTH(calls[[#This Row],[Date of Call]])&lt;=6, YEAR(calls[[#This Row],[Date of Call]]), YEAR(calls[[#This Row],[Date of Call]])+1)</f>
        <v>2024</v>
      </c>
      <c r="J525" t="str">
        <f>TEXT(calls[[#This Row],[Date of Call]],"DDDD")</f>
        <v>Saturday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c r="B526" t="s">
        <v>548</v>
      </c>
      <c r="C526" t="s">
        <v>16</v>
      </c>
      <c r="D526">
        <v>141</v>
      </c>
      <c r="E526" s="13" t="s">
        <v>11</v>
      </c>
      <c r="F526" s="14">
        <v>45446</v>
      </c>
      <c r="G526">
        <v>54</v>
      </c>
      <c r="H526">
        <v>4.8</v>
      </c>
      <c r="I526">
        <f>IF(MONTH(calls[[#This Row],[Date of Call]])&lt;=6, YEAR(calls[[#This Row],[Date of Call]]), YEAR(calls[[#This Row],[Date of Call]])+1)</f>
        <v>2024</v>
      </c>
      <c r="J526" t="str">
        <f>TEXT(calls[[#This Row],[Date of Call]],"DDDD")</f>
        <v>Monday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c r="B527" t="s">
        <v>549</v>
      </c>
      <c r="C527" t="s">
        <v>15</v>
      </c>
      <c r="D527">
        <v>147</v>
      </c>
      <c r="E527" s="13" t="s">
        <v>6</v>
      </c>
      <c r="F527" s="14">
        <v>45446</v>
      </c>
      <c r="G527">
        <v>115</v>
      </c>
      <c r="H527">
        <v>4.7</v>
      </c>
      <c r="I527">
        <f>IF(MONTH(calls[[#This Row],[Date of Call]])&lt;=6, YEAR(calls[[#This Row],[Date of Call]]), YEAR(calls[[#This Row],[Date of Call]])+1)</f>
        <v>2024</v>
      </c>
      <c r="J527" t="str">
        <f>TEXT(calls[[#This Row],[Date of Call]],"DDDD")</f>
        <v>Monday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c r="B528" t="s">
        <v>550</v>
      </c>
      <c r="C528" t="s">
        <v>19</v>
      </c>
      <c r="D528">
        <v>49</v>
      </c>
      <c r="E528" s="13" t="s">
        <v>9</v>
      </c>
      <c r="F528" s="14">
        <v>45447</v>
      </c>
      <c r="G528">
        <v>100</v>
      </c>
      <c r="H528">
        <v>2.2000000000000002</v>
      </c>
      <c r="I528">
        <f>IF(MONTH(calls[[#This Row],[Date of Call]])&lt;=6, YEAR(calls[[#This Row],[Date of Call]]), YEAR(calls[[#This Row],[Date of Call]])+1)</f>
        <v>2024</v>
      </c>
      <c r="J528" t="str">
        <f>TEXT(calls[[#This Row],[Date of Call]],"DDDD")</f>
        <v>Tuesday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c r="B529" t="s">
        <v>551</v>
      </c>
      <c r="C529" t="s">
        <v>23</v>
      </c>
      <c r="D529">
        <v>75</v>
      </c>
      <c r="E529" s="13" t="s">
        <v>6</v>
      </c>
      <c r="F529" s="14">
        <v>45447</v>
      </c>
      <c r="G529">
        <v>38</v>
      </c>
      <c r="H529">
        <v>4.4000000000000004</v>
      </c>
      <c r="I529">
        <f>IF(MONTH(calls[[#This Row],[Date of Call]])&lt;=6, YEAR(calls[[#This Row],[Date of Call]]), YEAR(calls[[#This Row],[Date of Call]])+1)</f>
        <v>2024</v>
      </c>
      <c r="J529" t="str">
        <f>TEXT(calls[[#This Row],[Date of Call]],"DDDD")</f>
        <v>Tuesday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c r="B530" t="s">
        <v>552</v>
      </c>
      <c r="C530" t="s">
        <v>16</v>
      </c>
      <c r="D530">
        <v>48</v>
      </c>
      <c r="E530" s="13" t="s">
        <v>11</v>
      </c>
      <c r="F530" s="14">
        <v>45448</v>
      </c>
      <c r="G530">
        <v>120</v>
      </c>
      <c r="H530">
        <v>4.0999999999999996</v>
      </c>
      <c r="I530">
        <f>IF(MONTH(calls[[#This Row],[Date of Call]])&lt;=6, YEAR(calls[[#This Row],[Date of Call]]), YEAR(calls[[#This Row],[Date of Call]])+1)</f>
        <v>2024</v>
      </c>
      <c r="J530" t="str">
        <f>TEXT(calls[[#This Row],[Date of Call]],"DDDD")</f>
        <v>Wednesday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c r="B531" t="s">
        <v>553</v>
      </c>
      <c r="C531" t="s">
        <v>22</v>
      </c>
      <c r="D531">
        <v>48</v>
      </c>
      <c r="E531" s="13" t="s">
        <v>11</v>
      </c>
      <c r="F531" s="14">
        <v>45448</v>
      </c>
      <c r="G531">
        <v>120</v>
      </c>
      <c r="H531">
        <v>4.0999999999999996</v>
      </c>
      <c r="I531">
        <f>IF(MONTH(calls[[#This Row],[Date of Call]])&lt;=6, YEAR(calls[[#This Row],[Date of Call]]), YEAR(calls[[#This Row],[Date of Call]])+1)</f>
        <v>2024</v>
      </c>
      <c r="J531" t="str">
        <f>TEXT(calls[[#This Row],[Date of Call]],"DDDD")</f>
        <v>Wednesday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c r="B532" t="s">
        <v>554</v>
      </c>
      <c r="C532" t="s">
        <v>12</v>
      </c>
      <c r="D532">
        <v>138</v>
      </c>
      <c r="E532" s="13" t="s">
        <v>9</v>
      </c>
      <c r="F532" s="14">
        <v>45448</v>
      </c>
      <c r="G532">
        <v>29</v>
      </c>
      <c r="H532">
        <v>4.4000000000000004</v>
      </c>
      <c r="I532">
        <f>IF(MONTH(calls[[#This Row],[Date of Call]])&lt;=6, YEAR(calls[[#This Row],[Date of Call]]), YEAR(calls[[#This Row],[Date of Call]])+1)</f>
        <v>2024</v>
      </c>
      <c r="J532" t="str">
        <f>TEXT(calls[[#This Row],[Date of Call]],"DDDD")</f>
        <v>Wednesday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c r="B533" t="s">
        <v>555</v>
      </c>
      <c r="C533" t="s">
        <v>7</v>
      </c>
      <c r="D533">
        <v>144</v>
      </c>
      <c r="E533" s="13" t="s">
        <v>9</v>
      </c>
      <c r="F533" s="14">
        <v>45449</v>
      </c>
      <c r="G533">
        <v>25</v>
      </c>
      <c r="H533">
        <v>3.7</v>
      </c>
      <c r="I533">
        <f>IF(MONTH(calls[[#This Row],[Date of Call]])&lt;=6, YEAR(calls[[#This Row],[Date of Call]]), YEAR(calls[[#This Row],[Date of Call]])+1)</f>
        <v>2024</v>
      </c>
      <c r="J533" t="str">
        <f>TEXT(calls[[#This Row],[Date of Call]],"DDDD")</f>
        <v>Thursday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c r="B534" t="s">
        <v>556</v>
      </c>
      <c r="C534" t="s">
        <v>17</v>
      </c>
      <c r="D534">
        <v>119</v>
      </c>
      <c r="E534" s="13" t="s">
        <v>6</v>
      </c>
      <c r="F534" s="14">
        <v>45450</v>
      </c>
      <c r="G534">
        <v>116</v>
      </c>
      <c r="H534">
        <v>3.8</v>
      </c>
      <c r="I534">
        <f>IF(MONTH(calls[[#This Row],[Date of Call]])&lt;=6, YEAR(calls[[#This Row],[Date of Call]]), YEAR(calls[[#This Row],[Date of Call]])+1)</f>
        <v>2024</v>
      </c>
      <c r="J534" t="str">
        <f>TEXT(calls[[#This Row],[Date of Call]],"DDDD")</f>
        <v>Friday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c r="B535" t="s">
        <v>557</v>
      </c>
      <c r="C535" t="s">
        <v>12</v>
      </c>
      <c r="D535">
        <v>101</v>
      </c>
      <c r="E535" s="13" t="s">
        <v>11</v>
      </c>
      <c r="F535" s="14">
        <v>45451</v>
      </c>
      <c r="G535">
        <v>132</v>
      </c>
      <c r="H535">
        <v>4.3</v>
      </c>
      <c r="I535">
        <f>IF(MONTH(calls[[#This Row],[Date of Call]])&lt;=6, YEAR(calls[[#This Row],[Date of Call]]), YEAR(calls[[#This Row],[Date of Call]])+1)</f>
        <v>2024</v>
      </c>
      <c r="J535" t="str">
        <f>TEXT(calls[[#This Row],[Date of Call]],"DDDD")</f>
        <v>Saturday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c r="B536" t="s">
        <v>558</v>
      </c>
      <c r="C536" t="s">
        <v>7</v>
      </c>
      <c r="D536">
        <v>59</v>
      </c>
      <c r="E536" s="13" t="s">
        <v>6</v>
      </c>
      <c r="F536" s="14">
        <v>45452</v>
      </c>
      <c r="G536">
        <v>90</v>
      </c>
      <c r="H536">
        <v>3.5</v>
      </c>
      <c r="I536">
        <f>IF(MONTH(calls[[#This Row],[Date of Call]])&lt;=6, YEAR(calls[[#This Row],[Date of Call]]), YEAR(calls[[#This Row],[Date of Call]])+1)</f>
        <v>2024</v>
      </c>
      <c r="J536" t="str">
        <f>TEXT(calls[[#This Row],[Date of Call]],"DDDD")</f>
        <v>Sunday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c r="B537" t="s">
        <v>559</v>
      </c>
      <c r="C537" t="s">
        <v>14</v>
      </c>
      <c r="D537">
        <v>125</v>
      </c>
      <c r="E537" s="13" t="s">
        <v>10</v>
      </c>
      <c r="F537" s="14">
        <v>45452</v>
      </c>
      <c r="G537">
        <v>87</v>
      </c>
      <c r="H537">
        <v>4.0999999999999996</v>
      </c>
      <c r="I537">
        <f>IF(MONTH(calls[[#This Row],[Date of Call]])&lt;=6, YEAR(calls[[#This Row],[Date of Call]]), YEAR(calls[[#This Row],[Date of Call]])+1)</f>
        <v>2024</v>
      </c>
      <c r="J537" t="str">
        <f>TEXT(calls[[#This Row],[Date of Call]],"DDDD")</f>
        <v>Sunday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c r="B538" t="s">
        <v>560</v>
      </c>
      <c r="C538" t="s">
        <v>18</v>
      </c>
      <c r="D538">
        <v>147</v>
      </c>
      <c r="E538" s="13" t="s">
        <v>6</v>
      </c>
      <c r="F538" s="14">
        <v>45452</v>
      </c>
      <c r="G538">
        <v>140</v>
      </c>
      <c r="H538">
        <v>4.2</v>
      </c>
      <c r="I538">
        <f>IF(MONTH(calls[[#This Row],[Date of Call]])&lt;=6, YEAR(calls[[#This Row],[Date of Call]]), YEAR(calls[[#This Row],[Date of Call]])+1)</f>
        <v>2024</v>
      </c>
      <c r="J538" t="str">
        <f>TEXT(calls[[#This Row],[Date of Call]],"DDDD")</f>
        <v>Sunday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c r="B539" t="s">
        <v>561</v>
      </c>
      <c r="C539" t="s">
        <v>24</v>
      </c>
      <c r="D539">
        <v>76</v>
      </c>
      <c r="E539" s="13" t="s">
        <v>6</v>
      </c>
      <c r="F539" s="14">
        <v>45452</v>
      </c>
      <c r="G539">
        <v>164</v>
      </c>
      <c r="H539">
        <v>4.5</v>
      </c>
      <c r="I539">
        <f>IF(MONTH(calls[[#This Row],[Date of Call]])&lt;=6, YEAR(calls[[#This Row],[Date of Call]]), YEAR(calls[[#This Row],[Date of Call]])+1)</f>
        <v>2024</v>
      </c>
      <c r="J539" t="str">
        <f>TEXT(calls[[#This Row],[Date of Call]],"DDDD")</f>
        <v>Sunday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c r="B540" t="s">
        <v>562</v>
      </c>
      <c r="C540" t="s">
        <v>15</v>
      </c>
      <c r="D540">
        <v>99</v>
      </c>
      <c r="E540" s="13" t="s">
        <v>11</v>
      </c>
      <c r="F540" s="14">
        <v>45453</v>
      </c>
      <c r="G540">
        <v>180</v>
      </c>
      <c r="H540">
        <v>3.8</v>
      </c>
      <c r="I540">
        <f>IF(MONTH(calls[[#This Row],[Date of Call]])&lt;=6, YEAR(calls[[#This Row],[Date of Call]]), YEAR(calls[[#This Row],[Date of Call]])+1)</f>
        <v>2024</v>
      </c>
      <c r="J540" t="str">
        <f>TEXT(calls[[#This Row],[Date of Call]],"DDDD")</f>
        <v>Monday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c r="B541" t="s">
        <v>563</v>
      </c>
      <c r="C541" t="s">
        <v>5</v>
      </c>
      <c r="D541">
        <v>111</v>
      </c>
      <c r="E541" s="13" t="s">
        <v>13</v>
      </c>
      <c r="F541" s="14">
        <v>45454</v>
      </c>
      <c r="G541">
        <v>22</v>
      </c>
      <c r="H541">
        <v>4.0999999999999996</v>
      </c>
      <c r="I541">
        <f>IF(MONTH(calls[[#This Row],[Date of Call]])&lt;=6, YEAR(calls[[#This Row],[Date of Call]]), YEAR(calls[[#This Row],[Date of Call]])+1)</f>
        <v>2024</v>
      </c>
      <c r="J541" t="str">
        <f>TEXT(calls[[#This Row],[Date of Call]],"DDDD")</f>
        <v>Tuesday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c r="B542" t="s">
        <v>564</v>
      </c>
      <c r="C542" t="s">
        <v>8</v>
      </c>
      <c r="D542">
        <v>147</v>
      </c>
      <c r="E542" s="13" t="s">
        <v>10</v>
      </c>
      <c r="F542" s="14">
        <v>45454</v>
      </c>
      <c r="G542">
        <v>82</v>
      </c>
      <c r="H542">
        <v>4.4000000000000004</v>
      </c>
      <c r="I542">
        <f>IF(MONTH(calls[[#This Row],[Date of Call]])&lt;=6, YEAR(calls[[#This Row],[Date of Call]]), YEAR(calls[[#This Row],[Date of Call]])+1)</f>
        <v>2024</v>
      </c>
      <c r="J542" t="str">
        <f>TEXT(calls[[#This Row],[Date of Call]],"DDDD")</f>
        <v>Tuesday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c r="B543" t="s">
        <v>565</v>
      </c>
      <c r="C543" t="s">
        <v>20</v>
      </c>
      <c r="D543">
        <v>141</v>
      </c>
      <c r="E543" s="13" t="s">
        <v>11</v>
      </c>
      <c r="F543" s="14">
        <v>45454</v>
      </c>
      <c r="G543">
        <v>100</v>
      </c>
      <c r="H543">
        <v>4.5999999999999996</v>
      </c>
      <c r="I543">
        <f>IF(MONTH(calls[[#This Row],[Date of Call]])&lt;=6, YEAR(calls[[#This Row],[Date of Call]]), YEAR(calls[[#This Row],[Date of Call]])+1)</f>
        <v>2024</v>
      </c>
      <c r="J543" t="str">
        <f>TEXT(calls[[#This Row],[Date of Call]],"DDDD")</f>
        <v>Tuesday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c r="B544" t="s">
        <v>566</v>
      </c>
      <c r="C544" t="s">
        <v>24</v>
      </c>
      <c r="D544">
        <v>71</v>
      </c>
      <c r="E544" s="13" t="s">
        <v>6</v>
      </c>
      <c r="F544" s="14">
        <v>45455</v>
      </c>
      <c r="G544">
        <v>52</v>
      </c>
      <c r="H544">
        <v>3.4</v>
      </c>
      <c r="I544">
        <f>IF(MONTH(calls[[#This Row],[Date of Call]])&lt;=6, YEAR(calls[[#This Row],[Date of Call]]), YEAR(calls[[#This Row],[Date of Call]])+1)</f>
        <v>2024</v>
      </c>
      <c r="J544" t="str">
        <f>TEXT(calls[[#This Row],[Date of Call]],"DDDD")</f>
        <v>Wednesday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c r="B545" t="s">
        <v>567</v>
      </c>
      <c r="C545" t="s">
        <v>24</v>
      </c>
      <c r="D545">
        <v>121</v>
      </c>
      <c r="E545" s="13" t="s">
        <v>10</v>
      </c>
      <c r="F545" s="14">
        <v>45456</v>
      </c>
      <c r="G545">
        <v>84</v>
      </c>
      <c r="H545">
        <v>4.5999999999999996</v>
      </c>
      <c r="I545">
        <f>IF(MONTH(calls[[#This Row],[Date of Call]])&lt;=6, YEAR(calls[[#This Row],[Date of Call]]), YEAR(calls[[#This Row],[Date of Call]])+1)</f>
        <v>2024</v>
      </c>
      <c r="J545" t="str">
        <f>TEXT(calls[[#This Row],[Date of Call]],"DDDD")</f>
        <v>Thursday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c r="B546" t="s">
        <v>568</v>
      </c>
      <c r="C546" t="s">
        <v>24</v>
      </c>
      <c r="D546">
        <v>60</v>
      </c>
      <c r="E546" s="13" t="s">
        <v>10</v>
      </c>
      <c r="F546" s="14">
        <v>45456</v>
      </c>
      <c r="G546">
        <v>37</v>
      </c>
      <c r="H546">
        <v>3.9</v>
      </c>
      <c r="I546">
        <f>IF(MONTH(calls[[#This Row],[Date of Call]])&lt;=6, YEAR(calls[[#This Row],[Date of Call]]), YEAR(calls[[#This Row],[Date of Call]])+1)</f>
        <v>2024</v>
      </c>
      <c r="J546" t="str">
        <f>TEXT(calls[[#This Row],[Date of Call]],"DDDD")</f>
        <v>Thursday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c r="B547" t="s">
        <v>569</v>
      </c>
      <c r="C547" t="s">
        <v>19</v>
      </c>
      <c r="D547">
        <v>158</v>
      </c>
      <c r="E547" s="13" t="s">
        <v>11</v>
      </c>
      <c r="F547" s="14">
        <v>45457</v>
      </c>
      <c r="G547">
        <v>190</v>
      </c>
      <c r="H547">
        <v>4</v>
      </c>
      <c r="I547">
        <f>IF(MONTH(calls[[#This Row],[Date of Call]])&lt;=6, YEAR(calls[[#This Row],[Date of Call]]), YEAR(calls[[#This Row],[Date of Call]])+1)</f>
        <v>2024</v>
      </c>
      <c r="J547" t="str">
        <f>TEXT(calls[[#This Row],[Date of Call]],"DDDD")</f>
        <v>Friday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c r="B548" t="s">
        <v>570</v>
      </c>
      <c r="C548" t="s">
        <v>18</v>
      </c>
      <c r="D548">
        <v>159</v>
      </c>
      <c r="E548" s="13" t="s">
        <v>9</v>
      </c>
      <c r="F548" s="14">
        <v>45457</v>
      </c>
      <c r="G548">
        <v>66</v>
      </c>
      <c r="H548">
        <v>3.4</v>
      </c>
      <c r="I548">
        <f>IF(MONTH(calls[[#This Row],[Date of Call]])&lt;=6, YEAR(calls[[#This Row],[Date of Call]]), YEAR(calls[[#This Row],[Date of Call]])+1)</f>
        <v>2024</v>
      </c>
      <c r="J548" t="str">
        <f>TEXT(calls[[#This Row],[Date of Call]],"DDDD")</f>
        <v>Friday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c r="B549" t="s">
        <v>571</v>
      </c>
      <c r="C549" t="s">
        <v>12</v>
      </c>
      <c r="D549">
        <v>70</v>
      </c>
      <c r="E549" s="13" t="s">
        <v>6</v>
      </c>
      <c r="F549" s="14">
        <v>45458</v>
      </c>
      <c r="G549">
        <v>116</v>
      </c>
      <c r="H549">
        <v>3.2</v>
      </c>
      <c r="I549">
        <f>IF(MONTH(calls[[#This Row],[Date of Call]])&lt;=6, YEAR(calls[[#This Row],[Date of Call]]), YEAR(calls[[#This Row],[Date of Call]])+1)</f>
        <v>2024</v>
      </c>
      <c r="J549" t="str">
        <f>TEXT(calls[[#This Row],[Date of Call]],"DDDD")</f>
        <v>Saturday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c r="B550" t="s">
        <v>572</v>
      </c>
      <c r="C550" t="s">
        <v>16</v>
      </c>
      <c r="D550">
        <v>78</v>
      </c>
      <c r="E550" s="13" t="s">
        <v>13</v>
      </c>
      <c r="F550" s="14">
        <v>45458</v>
      </c>
      <c r="G550">
        <v>28</v>
      </c>
      <c r="H550">
        <v>3.9</v>
      </c>
      <c r="I550">
        <f>IF(MONTH(calls[[#This Row],[Date of Call]])&lt;=6, YEAR(calls[[#This Row],[Date of Call]]), YEAR(calls[[#This Row],[Date of Call]])+1)</f>
        <v>2024</v>
      </c>
      <c r="J550" t="str">
        <f>TEXT(calls[[#This Row],[Date of Call]],"DDDD")</f>
        <v>Saturday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c r="B551" t="s">
        <v>573</v>
      </c>
      <c r="C551" t="s">
        <v>8</v>
      </c>
      <c r="D551">
        <v>103</v>
      </c>
      <c r="E551" s="13" t="s">
        <v>6</v>
      </c>
      <c r="F551" s="14">
        <v>45458</v>
      </c>
      <c r="G551">
        <v>120</v>
      </c>
      <c r="H551">
        <v>5</v>
      </c>
      <c r="I551">
        <f>IF(MONTH(calls[[#This Row],[Date of Call]])&lt;=6, YEAR(calls[[#This Row],[Date of Call]]), YEAR(calls[[#This Row],[Date of Call]])+1)</f>
        <v>2024</v>
      </c>
      <c r="J551" t="str">
        <f>TEXT(calls[[#This Row],[Date of Call]],"DDDD")</f>
        <v>Saturday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c r="B552" t="s">
        <v>574</v>
      </c>
      <c r="C552" t="s">
        <v>23</v>
      </c>
      <c r="D552">
        <v>108</v>
      </c>
      <c r="E552" s="13" t="s">
        <v>11</v>
      </c>
      <c r="F552" s="14">
        <v>45458</v>
      </c>
      <c r="G552">
        <v>56</v>
      </c>
      <c r="H552">
        <v>3.5</v>
      </c>
      <c r="I552">
        <f>IF(MONTH(calls[[#This Row],[Date of Call]])&lt;=6, YEAR(calls[[#This Row],[Date of Call]]), YEAR(calls[[#This Row],[Date of Call]])+1)</f>
        <v>2024</v>
      </c>
      <c r="J552" t="str">
        <f>TEXT(calls[[#This Row],[Date of Call]],"DDDD")</f>
        <v>Saturday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c r="B553" t="s">
        <v>575</v>
      </c>
      <c r="C553" t="s">
        <v>23</v>
      </c>
      <c r="D553">
        <v>44</v>
      </c>
      <c r="E553" s="13" t="s">
        <v>10</v>
      </c>
      <c r="F553" s="14">
        <v>45458</v>
      </c>
      <c r="G553">
        <v>170</v>
      </c>
      <c r="H553">
        <v>3.8</v>
      </c>
      <c r="I553">
        <f>IF(MONTH(calls[[#This Row],[Date of Call]])&lt;=6, YEAR(calls[[#This Row],[Date of Call]]), YEAR(calls[[#This Row],[Date of Call]])+1)</f>
        <v>2024</v>
      </c>
      <c r="J553" t="str">
        <f>TEXT(calls[[#This Row],[Date of Call]],"DDDD")</f>
        <v>Saturday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c r="B554" t="s">
        <v>576</v>
      </c>
      <c r="C554" t="s">
        <v>16</v>
      </c>
      <c r="D554">
        <v>127</v>
      </c>
      <c r="E554" s="13" t="s">
        <v>11</v>
      </c>
      <c r="F554" s="14">
        <v>45459</v>
      </c>
      <c r="G554">
        <v>200</v>
      </c>
      <c r="H554">
        <v>4.8</v>
      </c>
      <c r="I554">
        <f>IF(MONTH(calls[[#This Row],[Date of Call]])&lt;=6, YEAR(calls[[#This Row],[Date of Call]]), YEAR(calls[[#This Row],[Date of Call]])+1)</f>
        <v>2024</v>
      </c>
      <c r="J554" t="str">
        <f>TEXT(calls[[#This Row],[Date of Call]],"DDDD")</f>
        <v>Sunday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c r="B555" t="s">
        <v>577</v>
      </c>
      <c r="C555" t="s">
        <v>8</v>
      </c>
      <c r="D555">
        <v>132</v>
      </c>
      <c r="E555" s="13" t="s">
        <v>6</v>
      </c>
      <c r="F555" s="14">
        <v>45460</v>
      </c>
      <c r="G555">
        <v>50</v>
      </c>
      <c r="H555">
        <v>4.2</v>
      </c>
      <c r="I555">
        <f>IF(MONTH(calls[[#This Row],[Date of Call]])&lt;=6, YEAR(calls[[#This Row],[Date of Call]]), YEAR(calls[[#This Row],[Date of Call]])+1)</f>
        <v>2024</v>
      </c>
      <c r="J555" t="str">
        <f>TEXT(calls[[#This Row],[Date of Call]],"DDDD")</f>
        <v>Monday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c r="B556" t="s">
        <v>578</v>
      </c>
      <c r="C556" t="s">
        <v>20</v>
      </c>
      <c r="D556">
        <v>106</v>
      </c>
      <c r="E556" s="13" t="s">
        <v>13</v>
      </c>
      <c r="F556" s="14">
        <v>45460</v>
      </c>
      <c r="G556">
        <v>112</v>
      </c>
      <c r="H556">
        <v>3.7</v>
      </c>
      <c r="I556">
        <f>IF(MONTH(calls[[#This Row],[Date of Call]])&lt;=6, YEAR(calls[[#This Row],[Date of Call]]), YEAR(calls[[#This Row],[Date of Call]])+1)</f>
        <v>2024</v>
      </c>
      <c r="J556" t="str">
        <f>TEXT(calls[[#This Row],[Date of Call]],"DDDD")</f>
        <v>Monday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c r="B557" t="s">
        <v>579</v>
      </c>
      <c r="C557" t="s">
        <v>5</v>
      </c>
      <c r="D557">
        <v>107</v>
      </c>
      <c r="E557" s="13" t="s">
        <v>6</v>
      </c>
      <c r="F557" s="14">
        <v>45461</v>
      </c>
      <c r="G557">
        <v>39</v>
      </c>
      <c r="H557">
        <v>4.8</v>
      </c>
      <c r="I557">
        <f>IF(MONTH(calls[[#This Row],[Date of Call]])&lt;=6, YEAR(calls[[#This Row],[Date of Call]]), YEAR(calls[[#This Row],[Date of Call]])+1)</f>
        <v>2024</v>
      </c>
      <c r="J557" t="str">
        <f>TEXT(calls[[#This Row],[Date of Call]],"DDDD")</f>
        <v>Tuesday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c r="B558" t="s">
        <v>580</v>
      </c>
      <c r="C558" t="s">
        <v>18</v>
      </c>
      <c r="D558">
        <v>85</v>
      </c>
      <c r="E558" s="13" t="s">
        <v>13</v>
      </c>
      <c r="F558" s="14">
        <v>45461</v>
      </c>
      <c r="G558">
        <v>38</v>
      </c>
      <c r="H558">
        <v>4.8</v>
      </c>
      <c r="I558">
        <f>IF(MONTH(calls[[#This Row],[Date of Call]])&lt;=6, YEAR(calls[[#This Row],[Date of Call]]), YEAR(calls[[#This Row],[Date of Call]])+1)</f>
        <v>2024</v>
      </c>
      <c r="J558" t="str">
        <f>TEXT(calls[[#This Row],[Date of Call]],"DDDD")</f>
        <v>Tuesday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c r="B559" t="s">
        <v>581</v>
      </c>
      <c r="C559" t="s">
        <v>15</v>
      </c>
      <c r="D559">
        <v>49</v>
      </c>
      <c r="E559" s="13" t="s">
        <v>6</v>
      </c>
      <c r="F559" s="14">
        <v>45462</v>
      </c>
      <c r="G559">
        <v>84</v>
      </c>
      <c r="H559">
        <v>2.9</v>
      </c>
      <c r="I559">
        <f>IF(MONTH(calls[[#This Row],[Date of Call]])&lt;=6, YEAR(calls[[#This Row],[Date of Call]]), YEAR(calls[[#This Row],[Date of Call]])+1)</f>
        <v>2024</v>
      </c>
      <c r="J559" t="str">
        <f>TEXT(calls[[#This Row],[Date of Call]],"DDDD")</f>
        <v>Wednesday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c r="B560" t="s">
        <v>582</v>
      </c>
      <c r="C560" t="s">
        <v>24</v>
      </c>
      <c r="D560">
        <v>117</v>
      </c>
      <c r="E560" s="13" t="s">
        <v>11</v>
      </c>
      <c r="F560" s="14">
        <v>45463</v>
      </c>
      <c r="G560">
        <v>82</v>
      </c>
      <c r="H560">
        <v>3.5</v>
      </c>
      <c r="I560">
        <f>IF(MONTH(calls[[#This Row],[Date of Call]])&lt;=6, YEAR(calls[[#This Row],[Date of Call]]), YEAR(calls[[#This Row],[Date of Call]])+1)</f>
        <v>2024</v>
      </c>
      <c r="J560" t="str">
        <f>TEXT(calls[[#This Row],[Date of Call]],"DDDD")</f>
        <v>Thursday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c r="B561" t="s">
        <v>583</v>
      </c>
      <c r="C561" t="s">
        <v>5</v>
      </c>
      <c r="D561">
        <v>136</v>
      </c>
      <c r="E561" s="13" t="s">
        <v>13</v>
      </c>
      <c r="F561" s="14">
        <v>45463</v>
      </c>
      <c r="G561">
        <v>37</v>
      </c>
      <c r="H561">
        <v>0.9</v>
      </c>
      <c r="I561">
        <f>IF(MONTH(calls[[#This Row],[Date of Call]])&lt;=6, YEAR(calls[[#This Row],[Date of Call]]), YEAR(calls[[#This Row],[Date of Call]])+1)</f>
        <v>2024</v>
      </c>
      <c r="J561" t="str">
        <f>TEXT(calls[[#This Row],[Date of Call]],"DDDD")</f>
        <v>Thursday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c r="B562" t="s">
        <v>584</v>
      </c>
      <c r="C562" t="s">
        <v>23</v>
      </c>
      <c r="D562">
        <v>130</v>
      </c>
      <c r="E562" s="13" t="s">
        <v>9</v>
      </c>
      <c r="F562" s="14">
        <v>45464</v>
      </c>
      <c r="G562">
        <v>87</v>
      </c>
      <c r="H562">
        <v>3.4</v>
      </c>
      <c r="I562">
        <f>IF(MONTH(calls[[#This Row],[Date of Call]])&lt;=6, YEAR(calls[[#This Row],[Date of Call]]), YEAR(calls[[#This Row],[Date of Call]])+1)</f>
        <v>2024</v>
      </c>
      <c r="J562" t="str">
        <f>TEXT(calls[[#This Row],[Date of Call]],"DDDD")</f>
        <v>Friday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c r="B563" t="s">
        <v>585</v>
      </c>
      <c r="C563" t="s">
        <v>23</v>
      </c>
      <c r="D563">
        <v>73</v>
      </c>
      <c r="E563" s="13" t="s">
        <v>9</v>
      </c>
      <c r="F563" s="14">
        <v>45464</v>
      </c>
      <c r="G563">
        <v>75</v>
      </c>
      <c r="H563">
        <v>2.7</v>
      </c>
      <c r="I563">
        <f>IF(MONTH(calls[[#This Row],[Date of Call]])&lt;=6, YEAR(calls[[#This Row],[Date of Call]]), YEAR(calls[[#This Row],[Date of Call]])+1)</f>
        <v>2024</v>
      </c>
      <c r="J563" t="str">
        <f>TEXT(calls[[#This Row],[Date of Call]],"DDDD")</f>
        <v>Friday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c r="B564" t="s">
        <v>586</v>
      </c>
      <c r="C564" t="s">
        <v>15</v>
      </c>
      <c r="D564">
        <v>80</v>
      </c>
      <c r="E564" s="13" t="s">
        <v>6</v>
      </c>
      <c r="F564" s="14">
        <v>45464</v>
      </c>
      <c r="G564">
        <v>32</v>
      </c>
      <c r="H564">
        <v>4.7</v>
      </c>
      <c r="I564">
        <f>IF(MONTH(calls[[#This Row],[Date of Call]])&lt;=6, YEAR(calls[[#This Row],[Date of Call]]), YEAR(calls[[#This Row],[Date of Call]])+1)</f>
        <v>2024</v>
      </c>
      <c r="J564" t="str">
        <f>TEXT(calls[[#This Row],[Date of Call]],"DDDD")</f>
        <v>Friday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c r="B565" t="s">
        <v>587</v>
      </c>
      <c r="C565" t="s">
        <v>17</v>
      </c>
      <c r="D565">
        <v>44</v>
      </c>
      <c r="E565" s="13" t="s">
        <v>11</v>
      </c>
      <c r="F565" s="14">
        <v>45464</v>
      </c>
      <c r="G565">
        <v>33</v>
      </c>
      <c r="H565">
        <v>3</v>
      </c>
      <c r="I565">
        <f>IF(MONTH(calls[[#This Row],[Date of Call]])&lt;=6, YEAR(calls[[#This Row],[Date of Call]]), YEAR(calls[[#This Row],[Date of Call]])+1)</f>
        <v>2024</v>
      </c>
      <c r="J565" t="str">
        <f>TEXT(calls[[#This Row],[Date of Call]],"DDDD")</f>
        <v>Friday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c r="B566" t="s">
        <v>588</v>
      </c>
      <c r="C566" t="s">
        <v>17</v>
      </c>
      <c r="D566">
        <v>102</v>
      </c>
      <c r="E566" s="13" t="s">
        <v>10</v>
      </c>
      <c r="F566" s="14">
        <v>45464</v>
      </c>
      <c r="G566">
        <v>76</v>
      </c>
      <c r="H566">
        <v>4.2</v>
      </c>
      <c r="I566">
        <f>IF(MONTH(calls[[#This Row],[Date of Call]])&lt;=6, YEAR(calls[[#This Row],[Date of Call]]), YEAR(calls[[#This Row],[Date of Call]])+1)</f>
        <v>2024</v>
      </c>
      <c r="J566" t="str">
        <f>TEXT(calls[[#This Row],[Date of Call]],"DDDD")</f>
        <v>Friday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c r="B567" t="s">
        <v>589</v>
      </c>
      <c r="C567" t="s">
        <v>19</v>
      </c>
      <c r="D567">
        <v>74</v>
      </c>
      <c r="E567" s="13" t="s">
        <v>10</v>
      </c>
      <c r="F567" s="14">
        <v>45464</v>
      </c>
      <c r="G567">
        <v>117</v>
      </c>
      <c r="H567">
        <v>4.8</v>
      </c>
      <c r="I567">
        <f>IF(MONTH(calls[[#This Row],[Date of Call]])&lt;=6, YEAR(calls[[#This Row],[Date of Call]]), YEAR(calls[[#This Row],[Date of Call]])+1)</f>
        <v>2024</v>
      </c>
      <c r="J567" t="str">
        <f>TEXT(calls[[#This Row],[Date of Call]],"DDDD")</f>
        <v>Friday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c r="B568" t="s">
        <v>590</v>
      </c>
      <c r="C568" t="s">
        <v>15</v>
      </c>
      <c r="D568">
        <v>52</v>
      </c>
      <c r="E568" s="13" t="s">
        <v>11</v>
      </c>
      <c r="F568" s="14">
        <v>45466</v>
      </c>
      <c r="G568">
        <v>70</v>
      </c>
      <c r="H568">
        <v>4.0999999999999996</v>
      </c>
      <c r="I568">
        <f>IF(MONTH(calls[[#This Row],[Date of Call]])&lt;=6, YEAR(calls[[#This Row],[Date of Call]]), YEAR(calls[[#This Row],[Date of Call]])+1)</f>
        <v>2024</v>
      </c>
      <c r="J568" t="str">
        <f>TEXT(calls[[#This Row],[Date of Call]],"DDDD")</f>
        <v>Sunday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c r="B569" t="s">
        <v>591</v>
      </c>
      <c r="C569" t="s">
        <v>15</v>
      </c>
      <c r="D569">
        <v>74</v>
      </c>
      <c r="E569" s="13" t="s">
        <v>9</v>
      </c>
      <c r="F569" s="14">
        <v>45466</v>
      </c>
      <c r="G569">
        <v>37</v>
      </c>
      <c r="H569">
        <v>2.7</v>
      </c>
      <c r="I569">
        <f>IF(MONTH(calls[[#This Row],[Date of Call]])&lt;=6, YEAR(calls[[#This Row],[Date of Call]]), YEAR(calls[[#This Row],[Date of Call]])+1)</f>
        <v>2024</v>
      </c>
      <c r="J569" t="str">
        <f>TEXT(calls[[#This Row],[Date of Call]],"DDDD")</f>
        <v>Sunday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c r="B570" t="s">
        <v>592</v>
      </c>
      <c r="C570" t="s">
        <v>23</v>
      </c>
      <c r="D570">
        <v>96</v>
      </c>
      <c r="E570" s="13" t="s">
        <v>10</v>
      </c>
      <c r="F570" s="14">
        <v>45466</v>
      </c>
      <c r="G570">
        <v>46</v>
      </c>
      <c r="H570">
        <v>2.9</v>
      </c>
      <c r="I570">
        <f>IF(MONTH(calls[[#This Row],[Date of Call]])&lt;=6, YEAR(calls[[#This Row],[Date of Call]]), YEAR(calls[[#This Row],[Date of Call]])+1)</f>
        <v>2024</v>
      </c>
      <c r="J570" t="str">
        <f>TEXT(calls[[#This Row],[Date of Call]],"DDDD")</f>
        <v>Sunday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c r="B571" t="s">
        <v>593</v>
      </c>
      <c r="C571" t="s">
        <v>14</v>
      </c>
      <c r="D571">
        <v>104</v>
      </c>
      <c r="E571" s="13" t="s">
        <v>6</v>
      </c>
      <c r="F571" s="14">
        <v>45466</v>
      </c>
      <c r="G571">
        <v>136</v>
      </c>
      <c r="H571">
        <v>5</v>
      </c>
      <c r="I571">
        <f>IF(MONTH(calls[[#This Row],[Date of Call]])&lt;=6, YEAR(calls[[#This Row],[Date of Call]]), YEAR(calls[[#This Row],[Date of Call]])+1)</f>
        <v>2024</v>
      </c>
      <c r="J571" t="str">
        <f>TEXT(calls[[#This Row],[Date of Call]],"DDDD")</f>
        <v>Sunday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c r="B572" t="s">
        <v>594</v>
      </c>
      <c r="C572" t="s">
        <v>23</v>
      </c>
      <c r="D572">
        <v>123</v>
      </c>
      <c r="E572" s="13" t="s">
        <v>10</v>
      </c>
      <c r="F572" s="14">
        <v>45467</v>
      </c>
      <c r="G572">
        <v>44</v>
      </c>
      <c r="H572">
        <v>4.5999999999999996</v>
      </c>
      <c r="I572">
        <f>IF(MONTH(calls[[#This Row],[Date of Call]])&lt;=6, YEAR(calls[[#This Row],[Date of Call]]), YEAR(calls[[#This Row],[Date of Call]])+1)</f>
        <v>2024</v>
      </c>
      <c r="J572" t="str">
        <f>TEXT(calls[[#This Row],[Date of Call]],"DDDD")</f>
        <v>Monday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c r="B573" t="s">
        <v>595</v>
      </c>
      <c r="C573" t="s">
        <v>22</v>
      </c>
      <c r="D573">
        <v>100</v>
      </c>
      <c r="E573" s="13" t="s">
        <v>13</v>
      </c>
      <c r="F573" s="14">
        <v>45467</v>
      </c>
      <c r="G573">
        <v>69</v>
      </c>
      <c r="H573">
        <v>3</v>
      </c>
      <c r="I573">
        <f>IF(MONTH(calls[[#This Row],[Date of Call]])&lt;=6, YEAR(calls[[#This Row],[Date of Call]]), YEAR(calls[[#This Row],[Date of Call]])+1)</f>
        <v>2024</v>
      </c>
      <c r="J573" t="str">
        <f>TEXT(calls[[#This Row],[Date of Call]],"DDDD")</f>
        <v>Monday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c r="B574" t="s">
        <v>596</v>
      </c>
      <c r="C574" t="s">
        <v>14</v>
      </c>
      <c r="D574">
        <v>35</v>
      </c>
      <c r="E574" s="13" t="s">
        <v>11</v>
      </c>
      <c r="F574" s="14">
        <v>45468</v>
      </c>
      <c r="G574">
        <v>86</v>
      </c>
      <c r="H574">
        <v>4.5999999999999996</v>
      </c>
      <c r="I574">
        <f>IF(MONTH(calls[[#This Row],[Date of Call]])&lt;=6, YEAR(calls[[#This Row],[Date of Call]]), YEAR(calls[[#This Row],[Date of Call]])+1)</f>
        <v>2024</v>
      </c>
      <c r="J574" t="str">
        <f>TEXT(calls[[#This Row],[Date of Call]],"DDDD")</f>
        <v>Tuesday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c r="B575" t="s">
        <v>597</v>
      </c>
      <c r="C575" t="s">
        <v>15</v>
      </c>
      <c r="D575">
        <v>123</v>
      </c>
      <c r="E575" s="13" t="s">
        <v>6</v>
      </c>
      <c r="F575" s="14">
        <v>45468</v>
      </c>
      <c r="G575">
        <v>68</v>
      </c>
      <c r="H575">
        <v>4.5</v>
      </c>
      <c r="I575">
        <f>IF(MONTH(calls[[#This Row],[Date of Call]])&lt;=6, YEAR(calls[[#This Row],[Date of Call]]), YEAR(calls[[#This Row],[Date of Call]])+1)</f>
        <v>2024</v>
      </c>
      <c r="J575" t="str">
        <f>TEXT(calls[[#This Row],[Date of Call]],"DDDD")</f>
        <v>Tuesday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c r="B576" t="s">
        <v>598</v>
      </c>
      <c r="C576" t="s">
        <v>24</v>
      </c>
      <c r="D576">
        <v>133</v>
      </c>
      <c r="E576" s="13" t="s">
        <v>11</v>
      </c>
      <c r="F576" s="14">
        <v>45469</v>
      </c>
      <c r="G576">
        <v>21</v>
      </c>
      <c r="H576">
        <v>3.7</v>
      </c>
      <c r="I576">
        <f>IF(MONTH(calls[[#This Row],[Date of Call]])&lt;=6, YEAR(calls[[#This Row],[Date of Call]]), YEAR(calls[[#This Row],[Date of Call]])+1)</f>
        <v>2024</v>
      </c>
      <c r="J576" t="str">
        <f>TEXT(calls[[#This Row],[Date of Call]],"DDDD")</f>
        <v>Wednesday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c r="B577" t="s">
        <v>599</v>
      </c>
      <c r="C577" t="s">
        <v>23</v>
      </c>
      <c r="D577">
        <v>126</v>
      </c>
      <c r="E577" s="13" t="s">
        <v>9</v>
      </c>
      <c r="F577" s="14">
        <v>45469</v>
      </c>
      <c r="G577">
        <v>190</v>
      </c>
      <c r="H577">
        <v>2.4</v>
      </c>
      <c r="I577">
        <f>IF(MONTH(calls[[#This Row],[Date of Call]])&lt;=6, YEAR(calls[[#This Row],[Date of Call]]), YEAR(calls[[#This Row],[Date of Call]])+1)</f>
        <v>2024</v>
      </c>
      <c r="J577" t="str">
        <f>TEXT(calls[[#This Row],[Date of Call]],"DDDD")</f>
        <v>Wednesday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c r="B578" t="s">
        <v>600</v>
      </c>
      <c r="C578" t="s">
        <v>15</v>
      </c>
      <c r="D578">
        <v>39</v>
      </c>
      <c r="E578" s="13" t="s">
        <v>10</v>
      </c>
      <c r="F578" s="14">
        <v>45469</v>
      </c>
      <c r="G578">
        <v>176</v>
      </c>
      <c r="H578">
        <v>4.3</v>
      </c>
      <c r="I578">
        <f>IF(MONTH(calls[[#This Row],[Date of Call]])&lt;=6, YEAR(calls[[#This Row],[Date of Call]]), YEAR(calls[[#This Row],[Date of Call]])+1)</f>
        <v>2024</v>
      </c>
      <c r="J578" t="str">
        <f>TEXT(calls[[#This Row],[Date of Call]],"DDDD")</f>
        <v>Wednesday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c r="B579" t="s">
        <v>601</v>
      </c>
      <c r="C579" t="s">
        <v>19</v>
      </c>
      <c r="D579">
        <v>31</v>
      </c>
      <c r="E579" s="13" t="s">
        <v>6</v>
      </c>
      <c r="F579" s="14">
        <v>45469</v>
      </c>
      <c r="G579">
        <v>172</v>
      </c>
      <c r="H579">
        <v>3.9</v>
      </c>
      <c r="I579">
        <f>IF(MONTH(calls[[#This Row],[Date of Call]])&lt;=6, YEAR(calls[[#This Row],[Date of Call]]), YEAR(calls[[#This Row],[Date of Call]])+1)</f>
        <v>2024</v>
      </c>
      <c r="J579" t="str">
        <f>TEXT(calls[[#This Row],[Date of Call]],"DDDD")</f>
        <v>Wednesday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c r="B580" t="s">
        <v>602</v>
      </c>
      <c r="C580" t="s">
        <v>8</v>
      </c>
      <c r="D580">
        <v>25</v>
      </c>
      <c r="E580" s="13" t="s">
        <v>11</v>
      </c>
      <c r="F580" s="14">
        <v>45469</v>
      </c>
      <c r="G580">
        <v>84</v>
      </c>
      <c r="H580">
        <v>4.5</v>
      </c>
      <c r="I580">
        <f>IF(MONTH(calls[[#This Row],[Date of Call]])&lt;=6, YEAR(calls[[#This Row],[Date of Call]]), YEAR(calls[[#This Row],[Date of Call]])+1)</f>
        <v>2024</v>
      </c>
      <c r="J580" t="str">
        <f>TEXT(calls[[#This Row],[Date of Call]],"DDDD")</f>
        <v>Wednesday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c r="B581" t="s">
        <v>603</v>
      </c>
      <c r="C581" t="s">
        <v>12</v>
      </c>
      <c r="D581">
        <v>132</v>
      </c>
      <c r="E581" s="13" t="s">
        <v>13</v>
      </c>
      <c r="F581" s="14">
        <v>45470</v>
      </c>
      <c r="G581">
        <v>42</v>
      </c>
      <c r="H581">
        <v>5</v>
      </c>
      <c r="I581">
        <f>IF(MONTH(calls[[#This Row],[Date of Call]])&lt;=6, YEAR(calls[[#This Row],[Date of Call]]), YEAR(calls[[#This Row],[Date of Call]])+1)</f>
        <v>2024</v>
      </c>
      <c r="J581" t="str">
        <f>TEXT(calls[[#This Row],[Date of Call]],"DDDD")</f>
        <v>Thursday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c r="B582" t="s">
        <v>604</v>
      </c>
      <c r="C582" t="s">
        <v>14</v>
      </c>
      <c r="D582">
        <v>63</v>
      </c>
      <c r="E582" s="13" t="s">
        <v>9</v>
      </c>
      <c r="F582" s="14">
        <v>45470</v>
      </c>
      <c r="G582">
        <v>70</v>
      </c>
      <c r="H582">
        <v>1.6</v>
      </c>
      <c r="I582">
        <f>IF(MONTH(calls[[#This Row],[Date of Call]])&lt;=6, YEAR(calls[[#This Row],[Date of Call]]), YEAR(calls[[#This Row],[Date of Call]])+1)</f>
        <v>2024</v>
      </c>
      <c r="J582" t="str">
        <f>TEXT(calls[[#This Row],[Date of Call]],"DDDD")</f>
        <v>Thursday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c r="B583" t="s">
        <v>605</v>
      </c>
      <c r="C583" t="s">
        <v>22</v>
      </c>
      <c r="D583">
        <v>135</v>
      </c>
      <c r="E583" s="13" t="s">
        <v>13</v>
      </c>
      <c r="F583" s="14">
        <v>45470</v>
      </c>
      <c r="G583">
        <v>60</v>
      </c>
      <c r="H583">
        <v>4.3</v>
      </c>
      <c r="I583">
        <f>IF(MONTH(calls[[#This Row],[Date of Call]])&lt;=6, YEAR(calls[[#This Row],[Date of Call]]), YEAR(calls[[#This Row],[Date of Call]])+1)</f>
        <v>2024</v>
      </c>
      <c r="J583" t="str">
        <f>TEXT(calls[[#This Row],[Date of Call]],"DDDD")</f>
        <v>Thursday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c r="B584" t="s">
        <v>606</v>
      </c>
      <c r="C584" t="s">
        <v>18</v>
      </c>
      <c r="D584">
        <v>101</v>
      </c>
      <c r="E584" s="13" t="s">
        <v>9</v>
      </c>
      <c r="F584" s="14">
        <v>45470</v>
      </c>
      <c r="G584">
        <v>84</v>
      </c>
      <c r="H584">
        <v>3.5</v>
      </c>
      <c r="I584">
        <f>IF(MONTH(calls[[#This Row],[Date of Call]])&lt;=6, YEAR(calls[[#This Row],[Date of Call]]), YEAR(calls[[#This Row],[Date of Call]])+1)</f>
        <v>2024</v>
      </c>
      <c r="J584" t="str">
        <f>TEXT(calls[[#This Row],[Date of Call]],"DDDD")</f>
        <v>Thursday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c r="B585" t="s">
        <v>607</v>
      </c>
      <c r="C585" t="s">
        <v>24</v>
      </c>
      <c r="D585">
        <v>80</v>
      </c>
      <c r="E585" s="13" t="s">
        <v>10</v>
      </c>
      <c r="F585" s="14">
        <v>45471</v>
      </c>
      <c r="G585">
        <v>68</v>
      </c>
      <c r="H585">
        <v>3.1</v>
      </c>
      <c r="I585">
        <f>IF(MONTH(calls[[#This Row],[Date of Call]])&lt;=6, YEAR(calls[[#This Row],[Date of Call]]), YEAR(calls[[#This Row],[Date of Call]])+1)</f>
        <v>2024</v>
      </c>
      <c r="J585" t="str">
        <f>TEXT(calls[[#This Row],[Date of Call]],"DDDD")</f>
        <v>Friday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c r="B586" t="s">
        <v>608</v>
      </c>
      <c r="C586" t="s">
        <v>17</v>
      </c>
      <c r="D586">
        <v>28</v>
      </c>
      <c r="E586" s="13" t="s">
        <v>10</v>
      </c>
      <c r="F586" s="14">
        <v>45471</v>
      </c>
      <c r="G586">
        <v>44</v>
      </c>
      <c r="H586">
        <v>2.9</v>
      </c>
      <c r="I586">
        <f>IF(MONTH(calls[[#This Row],[Date of Call]])&lt;=6, YEAR(calls[[#This Row],[Date of Call]]), YEAR(calls[[#This Row],[Date of Call]])+1)</f>
        <v>2024</v>
      </c>
      <c r="J586" t="str">
        <f>TEXT(calls[[#This Row],[Date of Call]],"DDDD")</f>
        <v>Friday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c r="B587" t="s">
        <v>609</v>
      </c>
      <c r="C587" t="s">
        <v>18</v>
      </c>
      <c r="D587">
        <v>102</v>
      </c>
      <c r="E587" s="13" t="s">
        <v>13</v>
      </c>
      <c r="F587" s="14">
        <v>45472</v>
      </c>
      <c r="G587">
        <v>99</v>
      </c>
      <c r="H587">
        <v>3.2</v>
      </c>
      <c r="I587">
        <f>IF(MONTH(calls[[#This Row],[Date of Call]])&lt;=6, YEAR(calls[[#This Row],[Date of Call]]), YEAR(calls[[#This Row],[Date of Call]])+1)</f>
        <v>2024</v>
      </c>
      <c r="J587" t="str">
        <f>TEXT(calls[[#This Row],[Date of Call]],"DDDD")</f>
        <v>Saturday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c r="B588" t="s">
        <v>610</v>
      </c>
      <c r="C588" t="s">
        <v>14</v>
      </c>
      <c r="D588">
        <v>60</v>
      </c>
      <c r="E588" s="13" t="s">
        <v>13</v>
      </c>
      <c r="F588" s="14">
        <v>45473</v>
      </c>
      <c r="G588">
        <v>66</v>
      </c>
      <c r="H588">
        <v>3.2</v>
      </c>
      <c r="I588">
        <f>IF(MONTH(calls[[#This Row],[Date of Call]])&lt;=6, YEAR(calls[[#This Row],[Date of Call]]), YEAR(calls[[#This Row],[Date of Call]])+1)</f>
        <v>2024</v>
      </c>
      <c r="J588" t="str">
        <f>TEXT(calls[[#This Row],[Date of Call]],"DDDD")</f>
        <v>Sunday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c r="B589" t="s">
        <v>611</v>
      </c>
      <c r="C589" t="s">
        <v>21</v>
      </c>
      <c r="D589">
        <v>103</v>
      </c>
      <c r="E589" s="13" t="s">
        <v>13</v>
      </c>
      <c r="F589" s="14">
        <v>45473</v>
      </c>
      <c r="G589">
        <v>102</v>
      </c>
      <c r="H589">
        <v>4.5</v>
      </c>
      <c r="I589">
        <f>IF(MONTH(calls[[#This Row],[Date of Call]])&lt;=6, YEAR(calls[[#This Row],[Date of Call]]), YEAR(calls[[#This Row],[Date of Call]])+1)</f>
        <v>2024</v>
      </c>
      <c r="J589" t="str">
        <f>TEXT(calls[[#This Row],[Date of Call]],"DDDD")</f>
        <v>Sunday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c r="B590" t="s">
        <v>612</v>
      </c>
      <c r="C590" t="s">
        <v>24</v>
      </c>
      <c r="D590">
        <v>90</v>
      </c>
      <c r="E590" s="13" t="s">
        <v>10</v>
      </c>
      <c r="F590" s="14">
        <v>45474</v>
      </c>
      <c r="G590">
        <v>129</v>
      </c>
      <c r="H590">
        <v>3.9</v>
      </c>
      <c r="I590">
        <f>IF(MONTH(calls[[#This Row],[Date of Call]])&lt;=6, YEAR(calls[[#This Row],[Date of Call]]), YEAR(calls[[#This Row],[Date of Call]])+1)</f>
        <v>2025</v>
      </c>
      <c r="J590" t="str">
        <f>TEXT(calls[[#This Row],[Date of Call]],"DDDD")</f>
        <v>Monday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c r="B591" t="s">
        <v>613</v>
      </c>
      <c r="C591" t="s">
        <v>16</v>
      </c>
      <c r="D591">
        <v>88</v>
      </c>
      <c r="E591" s="13" t="s">
        <v>13</v>
      </c>
      <c r="F591" s="14">
        <v>45474</v>
      </c>
      <c r="G591">
        <v>80</v>
      </c>
      <c r="H591">
        <v>4.2</v>
      </c>
      <c r="I591">
        <f>IF(MONTH(calls[[#This Row],[Date of Call]])&lt;=6, YEAR(calls[[#This Row],[Date of Call]]), YEAR(calls[[#This Row],[Date of Call]])+1)</f>
        <v>2025</v>
      </c>
      <c r="J591" t="str">
        <f>TEXT(calls[[#This Row],[Date of Call]],"DDDD")</f>
        <v>Monday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c r="B592" t="s">
        <v>614</v>
      </c>
      <c r="C592" t="s">
        <v>21</v>
      </c>
      <c r="D592">
        <v>37</v>
      </c>
      <c r="E592" s="13" t="s">
        <v>13</v>
      </c>
      <c r="F592" s="14">
        <v>45474</v>
      </c>
      <c r="G592">
        <v>54</v>
      </c>
      <c r="H592">
        <v>1.8</v>
      </c>
      <c r="I592">
        <f>IF(MONTH(calls[[#This Row],[Date of Call]])&lt;=6, YEAR(calls[[#This Row],[Date of Call]]), YEAR(calls[[#This Row],[Date of Call]])+1)</f>
        <v>2025</v>
      </c>
      <c r="J592" t="str">
        <f>TEXT(calls[[#This Row],[Date of Call]],"DDDD")</f>
        <v>Monday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c r="B593" t="s">
        <v>615</v>
      </c>
      <c r="C593" t="s">
        <v>17</v>
      </c>
      <c r="D593">
        <v>142</v>
      </c>
      <c r="E593" s="13" t="s">
        <v>10</v>
      </c>
      <c r="F593" s="14">
        <v>45474</v>
      </c>
      <c r="G593">
        <v>116</v>
      </c>
      <c r="H593">
        <v>4.2</v>
      </c>
      <c r="I593">
        <f>IF(MONTH(calls[[#This Row],[Date of Call]])&lt;=6, YEAR(calls[[#This Row],[Date of Call]]), YEAR(calls[[#This Row],[Date of Call]])+1)</f>
        <v>2025</v>
      </c>
      <c r="J593" t="str">
        <f>TEXT(calls[[#This Row],[Date of Call]],"DDDD")</f>
        <v>Monday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c r="B594" t="s">
        <v>616</v>
      </c>
      <c r="C594" t="s">
        <v>17</v>
      </c>
      <c r="D594">
        <v>153</v>
      </c>
      <c r="E594" s="13" t="s">
        <v>11</v>
      </c>
      <c r="F594" s="14">
        <v>45474</v>
      </c>
      <c r="G594">
        <v>102</v>
      </c>
      <c r="H594">
        <v>3.1</v>
      </c>
      <c r="I594">
        <f>IF(MONTH(calls[[#This Row],[Date of Call]])&lt;=6, YEAR(calls[[#This Row],[Date of Call]]), YEAR(calls[[#This Row],[Date of Call]])+1)</f>
        <v>2025</v>
      </c>
      <c r="J594" t="str">
        <f>TEXT(calls[[#This Row],[Date of Call]],"DDDD")</f>
        <v>Monday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c r="B595" t="s">
        <v>617</v>
      </c>
      <c r="C595" t="s">
        <v>7</v>
      </c>
      <c r="D595">
        <v>128</v>
      </c>
      <c r="E595" s="13" t="s">
        <v>9</v>
      </c>
      <c r="F595" s="14">
        <v>45474</v>
      </c>
      <c r="G595">
        <v>140</v>
      </c>
      <c r="H595">
        <v>4.3</v>
      </c>
      <c r="I595">
        <f>IF(MONTH(calls[[#This Row],[Date of Call]])&lt;=6, YEAR(calls[[#This Row],[Date of Call]]), YEAR(calls[[#This Row],[Date of Call]])+1)</f>
        <v>2025</v>
      </c>
      <c r="J595" t="str">
        <f>TEXT(calls[[#This Row],[Date of Call]],"DDDD")</f>
        <v>Monday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c r="B596" t="s">
        <v>618</v>
      </c>
      <c r="C596" t="s">
        <v>14</v>
      </c>
      <c r="D596">
        <v>110</v>
      </c>
      <c r="E596" s="13" t="s">
        <v>9</v>
      </c>
      <c r="F596" s="14">
        <v>45475</v>
      </c>
      <c r="G596">
        <v>104</v>
      </c>
      <c r="H596">
        <v>4.4000000000000004</v>
      </c>
      <c r="I596">
        <f>IF(MONTH(calls[[#This Row],[Date of Call]])&lt;=6, YEAR(calls[[#This Row],[Date of Call]]), YEAR(calls[[#This Row],[Date of Call]])+1)</f>
        <v>2025</v>
      </c>
      <c r="J596" t="str">
        <f>TEXT(calls[[#This Row],[Date of Call]],"DDDD")</f>
        <v>Tuesday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c r="B597" t="s">
        <v>619</v>
      </c>
      <c r="C597" t="s">
        <v>7</v>
      </c>
      <c r="D597">
        <v>139</v>
      </c>
      <c r="E597" s="13" t="s">
        <v>13</v>
      </c>
      <c r="F597" s="14">
        <v>45475</v>
      </c>
      <c r="G597">
        <v>81</v>
      </c>
      <c r="H597">
        <v>4.4000000000000004</v>
      </c>
      <c r="I597">
        <f>IF(MONTH(calls[[#This Row],[Date of Call]])&lt;=6, YEAR(calls[[#This Row],[Date of Call]]), YEAR(calls[[#This Row],[Date of Call]])+1)</f>
        <v>2025</v>
      </c>
      <c r="J597" t="str">
        <f>TEXT(calls[[#This Row],[Date of Call]],"DDDD")</f>
        <v>Tuesday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c r="B598" t="s">
        <v>620</v>
      </c>
      <c r="C598" t="s">
        <v>18</v>
      </c>
      <c r="D598">
        <v>109</v>
      </c>
      <c r="E598" s="13" t="s">
        <v>6</v>
      </c>
      <c r="F598" s="14">
        <v>45477</v>
      </c>
      <c r="G598">
        <v>140</v>
      </c>
      <c r="H598">
        <v>2.4</v>
      </c>
      <c r="I598">
        <f>IF(MONTH(calls[[#This Row],[Date of Call]])&lt;=6, YEAR(calls[[#This Row],[Date of Call]]), YEAR(calls[[#This Row],[Date of Call]])+1)</f>
        <v>2025</v>
      </c>
      <c r="J598" t="str">
        <f>TEXT(calls[[#This Row],[Date of Call]],"DDDD")</f>
        <v>Thursday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c r="B599" t="s">
        <v>621</v>
      </c>
      <c r="C599" t="s">
        <v>12</v>
      </c>
      <c r="D599">
        <v>57</v>
      </c>
      <c r="E599" s="13" t="s">
        <v>10</v>
      </c>
      <c r="F599" s="14">
        <v>45478</v>
      </c>
      <c r="G599">
        <v>120</v>
      </c>
      <c r="H599">
        <v>3.5</v>
      </c>
      <c r="I599">
        <f>IF(MONTH(calls[[#This Row],[Date of Call]])&lt;=6, YEAR(calls[[#This Row],[Date of Call]]), YEAR(calls[[#This Row],[Date of Call]])+1)</f>
        <v>2025</v>
      </c>
      <c r="J599" t="str">
        <f>TEXT(calls[[#This Row],[Date of Call]],"DDDD")</f>
        <v>Friday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c r="B600" t="s">
        <v>622</v>
      </c>
      <c r="C600" t="s">
        <v>18</v>
      </c>
      <c r="D600">
        <v>68</v>
      </c>
      <c r="E600" s="13" t="s">
        <v>13</v>
      </c>
      <c r="F600" s="14">
        <v>45478</v>
      </c>
      <c r="G600">
        <v>41</v>
      </c>
      <c r="H600">
        <v>3.1</v>
      </c>
      <c r="I600">
        <f>IF(MONTH(calls[[#This Row],[Date of Call]])&lt;=6, YEAR(calls[[#This Row],[Date of Call]]), YEAR(calls[[#This Row],[Date of Call]])+1)</f>
        <v>2025</v>
      </c>
      <c r="J600" t="str">
        <f>TEXT(calls[[#This Row],[Date of Call]],"DDDD")</f>
        <v>Friday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c r="B601" t="s">
        <v>623</v>
      </c>
      <c r="C601" t="s">
        <v>8</v>
      </c>
      <c r="D601">
        <v>128</v>
      </c>
      <c r="E601" s="13" t="s">
        <v>13</v>
      </c>
      <c r="F601" s="14">
        <v>45478</v>
      </c>
      <c r="G601">
        <v>116</v>
      </c>
      <c r="H601">
        <v>2.2999999999999998</v>
      </c>
      <c r="I601">
        <f>IF(MONTH(calls[[#This Row],[Date of Call]])&lt;=6, YEAR(calls[[#This Row],[Date of Call]]), YEAR(calls[[#This Row],[Date of Call]])+1)</f>
        <v>2025</v>
      </c>
      <c r="J601" t="str">
        <f>TEXT(calls[[#This Row],[Date of Call]],"DDDD")</f>
        <v>Friday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c r="B602" t="s">
        <v>624</v>
      </c>
      <c r="C602" t="s">
        <v>20</v>
      </c>
      <c r="D602">
        <v>102</v>
      </c>
      <c r="E602" s="13" t="s">
        <v>10</v>
      </c>
      <c r="F602" s="14">
        <v>45479</v>
      </c>
      <c r="G602">
        <v>70</v>
      </c>
      <c r="H602">
        <v>2.8</v>
      </c>
      <c r="I602">
        <f>IF(MONTH(calls[[#This Row],[Date of Call]])&lt;=6, YEAR(calls[[#This Row],[Date of Call]]), YEAR(calls[[#This Row],[Date of Call]])+1)</f>
        <v>2025</v>
      </c>
      <c r="J602" t="str">
        <f>TEXT(calls[[#This Row],[Date of Call]],"DDDD")</f>
        <v>Saturday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c r="B603" t="s">
        <v>625</v>
      </c>
      <c r="C603" t="s">
        <v>7</v>
      </c>
      <c r="D603">
        <v>52</v>
      </c>
      <c r="E603" s="13" t="s">
        <v>11</v>
      </c>
      <c r="F603" s="14">
        <v>45479</v>
      </c>
      <c r="G603">
        <v>42</v>
      </c>
      <c r="H603">
        <v>4.5</v>
      </c>
      <c r="I603">
        <f>IF(MONTH(calls[[#This Row],[Date of Call]])&lt;=6, YEAR(calls[[#This Row],[Date of Call]]), YEAR(calls[[#This Row],[Date of Call]])+1)</f>
        <v>2025</v>
      </c>
      <c r="J603" t="str">
        <f>TEXT(calls[[#This Row],[Date of Call]],"DDDD")</f>
        <v>Saturday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c r="B604" t="s">
        <v>626</v>
      </c>
      <c r="C604" t="s">
        <v>8</v>
      </c>
      <c r="D604">
        <v>55</v>
      </c>
      <c r="E604" s="13" t="s">
        <v>9</v>
      </c>
      <c r="F604" s="14">
        <v>45480</v>
      </c>
      <c r="G604">
        <v>112</v>
      </c>
      <c r="H604">
        <v>4.5</v>
      </c>
      <c r="I604">
        <f>IF(MONTH(calls[[#This Row],[Date of Call]])&lt;=6, YEAR(calls[[#This Row],[Date of Call]]), YEAR(calls[[#This Row],[Date of Call]])+1)</f>
        <v>2025</v>
      </c>
      <c r="J604" t="str">
        <f>TEXT(calls[[#This Row],[Date of Call]],"DDDD")</f>
        <v>Sunday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c r="B605" t="s">
        <v>627</v>
      </c>
      <c r="C605" t="s">
        <v>21</v>
      </c>
      <c r="D605">
        <v>107</v>
      </c>
      <c r="E605" s="13" t="s">
        <v>13</v>
      </c>
      <c r="F605" s="14">
        <v>45480</v>
      </c>
      <c r="G605">
        <v>20</v>
      </c>
      <c r="H605">
        <v>4.5</v>
      </c>
      <c r="I605">
        <f>IF(MONTH(calls[[#This Row],[Date of Call]])&lt;=6, YEAR(calls[[#This Row],[Date of Call]]), YEAR(calls[[#This Row],[Date of Call]])+1)</f>
        <v>2025</v>
      </c>
      <c r="J605" t="str">
        <f>TEXT(calls[[#This Row],[Date of Call]],"DDDD")</f>
        <v>Sunday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c r="B606" t="s">
        <v>628</v>
      </c>
      <c r="C606" t="s">
        <v>24</v>
      </c>
      <c r="D606">
        <v>88</v>
      </c>
      <c r="E606" s="13" t="s">
        <v>11</v>
      </c>
      <c r="F606" s="14">
        <v>45481</v>
      </c>
      <c r="G606">
        <v>110</v>
      </c>
      <c r="H606">
        <v>4.8</v>
      </c>
      <c r="I606">
        <f>IF(MONTH(calls[[#This Row],[Date of Call]])&lt;=6, YEAR(calls[[#This Row],[Date of Call]]), YEAR(calls[[#This Row],[Date of Call]])+1)</f>
        <v>2025</v>
      </c>
      <c r="J606" t="str">
        <f>TEXT(calls[[#This Row],[Date of Call]],"DDDD")</f>
        <v>Monday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c r="B607" t="s">
        <v>629</v>
      </c>
      <c r="C607" t="s">
        <v>15</v>
      </c>
      <c r="D607">
        <v>49</v>
      </c>
      <c r="E607" s="13" t="s">
        <v>11</v>
      </c>
      <c r="F607" s="14">
        <v>45481</v>
      </c>
      <c r="G607">
        <v>39</v>
      </c>
      <c r="H607">
        <v>4.5999999999999996</v>
      </c>
      <c r="I607">
        <f>IF(MONTH(calls[[#This Row],[Date of Call]])&lt;=6, YEAR(calls[[#This Row],[Date of Call]]), YEAR(calls[[#This Row],[Date of Call]])+1)</f>
        <v>2025</v>
      </c>
      <c r="J607" t="str">
        <f>TEXT(calls[[#This Row],[Date of Call]],"DDDD")</f>
        <v>Monday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c r="B608" t="s">
        <v>630</v>
      </c>
      <c r="C608" t="s">
        <v>24</v>
      </c>
      <c r="D608">
        <v>72</v>
      </c>
      <c r="E608" s="13" t="s">
        <v>10</v>
      </c>
      <c r="F608" s="14">
        <v>45481</v>
      </c>
      <c r="G608">
        <v>76</v>
      </c>
      <c r="H608">
        <v>4.5</v>
      </c>
      <c r="I608">
        <f>IF(MONTH(calls[[#This Row],[Date of Call]])&lt;=6, YEAR(calls[[#This Row],[Date of Call]]), YEAR(calls[[#This Row],[Date of Call]])+1)</f>
        <v>2025</v>
      </c>
      <c r="J608" t="str">
        <f>TEXT(calls[[#This Row],[Date of Call]],"DDDD")</f>
        <v>Monday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c r="B609" t="s">
        <v>631</v>
      </c>
      <c r="C609" t="s">
        <v>12</v>
      </c>
      <c r="D609">
        <v>50</v>
      </c>
      <c r="E609" s="13" t="s">
        <v>10</v>
      </c>
      <c r="F609" s="14">
        <v>45481</v>
      </c>
      <c r="G609">
        <v>40</v>
      </c>
      <c r="H609">
        <v>5</v>
      </c>
      <c r="I609">
        <f>IF(MONTH(calls[[#This Row],[Date of Call]])&lt;=6, YEAR(calls[[#This Row],[Date of Call]]), YEAR(calls[[#This Row],[Date of Call]])+1)</f>
        <v>2025</v>
      </c>
      <c r="J609" t="str">
        <f>TEXT(calls[[#This Row],[Date of Call]],"DDDD")</f>
        <v>Monday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c r="B610" t="s">
        <v>632</v>
      </c>
      <c r="C610" t="s">
        <v>24</v>
      </c>
      <c r="D610">
        <v>52</v>
      </c>
      <c r="E610" s="13" t="s">
        <v>13</v>
      </c>
      <c r="F610" s="14">
        <v>45481</v>
      </c>
      <c r="G610">
        <v>42</v>
      </c>
      <c r="H610">
        <v>4.8</v>
      </c>
      <c r="I610">
        <f>IF(MONTH(calls[[#This Row],[Date of Call]])&lt;=6, YEAR(calls[[#This Row],[Date of Call]]), YEAR(calls[[#This Row],[Date of Call]])+1)</f>
        <v>2025</v>
      </c>
      <c r="J610" t="str">
        <f>TEXT(calls[[#This Row],[Date of Call]],"DDDD")</f>
        <v>Monday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c r="B611" t="s">
        <v>633</v>
      </c>
      <c r="C611" t="s">
        <v>23</v>
      </c>
      <c r="D611">
        <v>85</v>
      </c>
      <c r="E611" s="13" t="s">
        <v>6</v>
      </c>
      <c r="F611" s="14">
        <v>45482</v>
      </c>
      <c r="G611">
        <v>215</v>
      </c>
      <c r="H611">
        <v>3.5</v>
      </c>
      <c r="I611">
        <f>IF(MONTH(calls[[#This Row],[Date of Call]])&lt;=6, YEAR(calls[[#This Row],[Date of Call]]), YEAR(calls[[#This Row],[Date of Call]])+1)</f>
        <v>2025</v>
      </c>
      <c r="J611" t="str">
        <f>TEXT(calls[[#This Row],[Date of Call]],"DDDD")</f>
        <v>Tuesday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c r="B612" t="s">
        <v>634</v>
      </c>
      <c r="C612" t="s">
        <v>22</v>
      </c>
      <c r="D612">
        <v>98</v>
      </c>
      <c r="E612" s="13" t="s">
        <v>6</v>
      </c>
      <c r="F612" s="14">
        <v>45483</v>
      </c>
      <c r="G612">
        <v>130</v>
      </c>
      <c r="H612">
        <v>3.4</v>
      </c>
      <c r="I612">
        <f>IF(MONTH(calls[[#This Row],[Date of Call]])&lt;=6, YEAR(calls[[#This Row],[Date of Call]]), YEAR(calls[[#This Row],[Date of Call]])+1)</f>
        <v>2025</v>
      </c>
      <c r="J612" t="str">
        <f>TEXT(calls[[#This Row],[Date of Call]],"DDDD")</f>
        <v>Wednesday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c r="B613" t="s">
        <v>635</v>
      </c>
      <c r="C613" t="s">
        <v>19</v>
      </c>
      <c r="D613">
        <v>52</v>
      </c>
      <c r="E613" s="13" t="s">
        <v>6</v>
      </c>
      <c r="F613" s="14">
        <v>45483</v>
      </c>
      <c r="G613">
        <v>190</v>
      </c>
      <c r="H613">
        <v>3.3</v>
      </c>
      <c r="I613">
        <f>IF(MONTH(calls[[#This Row],[Date of Call]])&lt;=6, YEAR(calls[[#This Row],[Date of Call]]), YEAR(calls[[#This Row],[Date of Call]])+1)</f>
        <v>2025</v>
      </c>
      <c r="J613" t="str">
        <f>TEXT(calls[[#This Row],[Date of Call]],"DDDD")</f>
        <v>Wednesday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c r="B614" t="s">
        <v>636</v>
      </c>
      <c r="C614" t="s">
        <v>8</v>
      </c>
      <c r="D614">
        <v>154</v>
      </c>
      <c r="E614" s="13" t="s">
        <v>11</v>
      </c>
      <c r="F614" s="14">
        <v>45483</v>
      </c>
      <c r="G614">
        <v>164</v>
      </c>
      <c r="H614">
        <v>4.9000000000000004</v>
      </c>
      <c r="I614">
        <f>IF(MONTH(calls[[#This Row],[Date of Call]])&lt;=6, YEAR(calls[[#This Row],[Date of Call]]), YEAR(calls[[#This Row],[Date of Call]])+1)</f>
        <v>2025</v>
      </c>
      <c r="J614" t="str">
        <f>TEXT(calls[[#This Row],[Date of Call]],"DDDD")</f>
        <v>Wednesday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c r="B615" t="s">
        <v>637</v>
      </c>
      <c r="C615" t="s">
        <v>5</v>
      </c>
      <c r="D615">
        <v>131</v>
      </c>
      <c r="E615" s="13" t="s">
        <v>9</v>
      </c>
      <c r="F615" s="14">
        <v>45484</v>
      </c>
      <c r="G615">
        <v>76</v>
      </c>
      <c r="H615">
        <v>4.5</v>
      </c>
      <c r="I615">
        <f>IF(MONTH(calls[[#This Row],[Date of Call]])&lt;=6, YEAR(calls[[#This Row],[Date of Call]]), YEAR(calls[[#This Row],[Date of Call]])+1)</f>
        <v>2025</v>
      </c>
      <c r="J615" t="str">
        <f>TEXT(calls[[#This Row],[Date of Call]],"DDDD")</f>
        <v>Thursday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c r="B616" t="s">
        <v>638</v>
      </c>
      <c r="C616" t="s">
        <v>23</v>
      </c>
      <c r="D616">
        <v>73</v>
      </c>
      <c r="E616" s="13" t="s">
        <v>9</v>
      </c>
      <c r="F616" s="14">
        <v>45485</v>
      </c>
      <c r="G616">
        <v>87</v>
      </c>
      <c r="H616">
        <v>4.8</v>
      </c>
      <c r="I616">
        <f>IF(MONTH(calls[[#This Row],[Date of Call]])&lt;=6, YEAR(calls[[#This Row],[Date of Call]]), YEAR(calls[[#This Row],[Date of Call]])+1)</f>
        <v>2025</v>
      </c>
      <c r="J616" t="str">
        <f>TEXT(calls[[#This Row],[Date of Call]],"DDDD")</f>
        <v>Friday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c r="B617" t="s">
        <v>639</v>
      </c>
      <c r="C617" t="s">
        <v>14</v>
      </c>
      <c r="D617">
        <v>45</v>
      </c>
      <c r="E617" s="13" t="s">
        <v>6</v>
      </c>
      <c r="F617" s="14">
        <v>45485</v>
      </c>
      <c r="G617">
        <v>84</v>
      </c>
      <c r="H617">
        <v>4.8</v>
      </c>
      <c r="I617">
        <f>IF(MONTH(calls[[#This Row],[Date of Call]])&lt;=6, YEAR(calls[[#This Row],[Date of Call]]), YEAR(calls[[#This Row],[Date of Call]])+1)</f>
        <v>2025</v>
      </c>
      <c r="J617" t="str">
        <f>TEXT(calls[[#This Row],[Date of Call]],"DDDD")</f>
        <v>Friday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c r="B618" t="s">
        <v>640</v>
      </c>
      <c r="C618" t="s">
        <v>7</v>
      </c>
      <c r="D618">
        <v>114</v>
      </c>
      <c r="E618" s="13" t="s">
        <v>13</v>
      </c>
      <c r="F618" s="14">
        <v>45485</v>
      </c>
      <c r="G618">
        <v>114</v>
      </c>
      <c r="H618">
        <v>3.9</v>
      </c>
      <c r="I618">
        <f>IF(MONTH(calls[[#This Row],[Date of Call]])&lt;=6, YEAR(calls[[#This Row],[Date of Call]]), YEAR(calls[[#This Row],[Date of Call]])+1)</f>
        <v>2025</v>
      </c>
      <c r="J618" t="str">
        <f>TEXT(calls[[#This Row],[Date of Call]],"DDDD")</f>
        <v>Friday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c r="B619" t="s">
        <v>641</v>
      </c>
      <c r="C619" t="s">
        <v>22</v>
      </c>
      <c r="D619">
        <v>69</v>
      </c>
      <c r="E619" s="13" t="s">
        <v>9</v>
      </c>
      <c r="F619" s="14">
        <v>45486</v>
      </c>
      <c r="G619">
        <v>56</v>
      </c>
      <c r="H619">
        <v>3.9</v>
      </c>
      <c r="I619">
        <f>IF(MONTH(calls[[#This Row],[Date of Call]])&lt;=6, YEAR(calls[[#This Row],[Date of Call]]), YEAR(calls[[#This Row],[Date of Call]])+1)</f>
        <v>2025</v>
      </c>
      <c r="J619" t="str">
        <f>TEXT(calls[[#This Row],[Date of Call]],"DDDD")</f>
        <v>Saturday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c r="B620" t="s">
        <v>642</v>
      </c>
      <c r="C620" t="s">
        <v>5</v>
      </c>
      <c r="D620">
        <v>33</v>
      </c>
      <c r="E620" s="13" t="s">
        <v>11</v>
      </c>
      <c r="F620" s="14">
        <v>45486</v>
      </c>
      <c r="G620">
        <v>27</v>
      </c>
      <c r="H620">
        <v>3.7</v>
      </c>
      <c r="I620">
        <f>IF(MONTH(calls[[#This Row],[Date of Call]])&lt;=6, YEAR(calls[[#This Row],[Date of Call]]), YEAR(calls[[#This Row],[Date of Call]])+1)</f>
        <v>2025</v>
      </c>
      <c r="J620" t="str">
        <f>TEXT(calls[[#This Row],[Date of Call]],"DDDD")</f>
        <v>Saturday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c r="B621" t="s">
        <v>643</v>
      </c>
      <c r="C621" t="s">
        <v>12</v>
      </c>
      <c r="D621">
        <v>31</v>
      </c>
      <c r="E621" s="13" t="s">
        <v>10</v>
      </c>
      <c r="F621" s="14">
        <v>45487</v>
      </c>
      <c r="G621">
        <v>84</v>
      </c>
      <c r="H621">
        <v>4.8</v>
      </c>
      <c r="I621">
        <f>IF(MONTH(calls[[#This Row],[Date of Call]])&lt;=6, YEAR(calls[[#This Row],[Date of Call]]), YEAR(calls[[#This Row],[Date of Call]])+1)</f>
        <v>2025</v>
      </c>
      <c r="J621" t="str">
        <f>TEXT(calls[[#This Row],[Date of Call]],"DDDD")</f>
        <v>Sunday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c r="B622" t="s">
        <v>644</v>
      </c>
      <c r="C622" t="s">
        <v>14</v>
      </c>
      <c r="D622">
        <v>168</v>
      </c>
      <c r="E622" s="13" t="s">
        <v>11</v>
      </c>
      <c r="F622" s="14">
        <v>45487</v>
      </c>
      <c r="G622">
        <v>72</v>
      </c>
      <c r="H622">
        <v>3.5</v>
      </c>
      <c r="I622">
        <f>IF(MONTH(calls[[#This Row],[Date of Call]])&lt;=6, YEAR(calls[[#This Row],[Date of Call]]), YEAR(calls[[#This Row],[Date of Call]])+1)</f>
        <v>2025</v>
      </c>
      <c r="J622" t="str">
        <f>TEXT(calls[[#This Row],[Date of Call]],"DDDD")</f>
        <v>Sunday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c r="B623" t="s">
        <v>645</v>
      </c>
      <c r="C623" t="s">
        <v>23</v>
      </c>
      <c r="D623">
        <v>111</v>
      </c>
      <c r="E623" s="13" t="s">
        <v>13</v>
      </c>
      <c r="F623" s="14">
        <v>45488</v>
      </c>
      <c r="G623">
        <v>126</v>
      </c>
      <c r="H623">
        <v>4.2</v>
      </c>
      <c r="I623">
        <f>IF(MONTH(calls[[#This Row],[Date of Call]])&lt;=6, YEAR(calls[[#This Row],[Date of Call]]), YEAR(calls[[#This Row],[Date of Call]])+1)</f>
        <v>2025</v>
      </c>
      <c r="J623" t="str">
        <f>TEXT(calls[[#This Row],[Date of Call]],"DDDD")</f>
        <v>Monday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c r="B624" t="s">
        <v>646</v>
      </c>
      <c r="C624" t="s">
        <v>12</v>
      </c>
      <c r="D624">
        <v>80</v>
      </c>
      <c r="E624" s="13" t="s">
        <v>11</v>
      </c>
      <c r="F624" s="14">
        <v>45489</v>
      </c>
      <c r="G624">
        <v>88</v>
      </c>
      <c r="H624">
        <v>4.9000000000000004</v>
      </c>
      <c r="I624">
        <f>IF(MONTH(calls[[#This Row],[Date of Call]])&lt;=6, YEAR(calls[[#This Row],[Date of Call]]), YEAR(calls[[#This Row],[Date of Call]])+1)</f>
        <v>2025</v>
      </c>
      <c r="J624" t="str">
        <f>TEXT(calls[[#This Row],[Date of Call]],"DDDD")</f>
        <v>Tuesday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c r="B625" t="s">
        <v>647</v>
      </c>
      <c r="C625" t="s">
        <v>20</v>
      </c>
      <c r="D625">
        <v>37</v>
      </c>
      <c r="E625" s="13" t="s">
        <v>11</v>
      </c>
      <c r="F625" s="14">
        <v>45489</v>
      </c>
      <c r="G625">
        <v>124</v>
      </c>
      <c r="H625">
        <v>4.5999999999999996</v>
      </c>
      <c r="I625">
        <f>IF(MONTH(calls[[#This Row],[Date of Call]])&lt;=6, YEAR(calls[[#This Row],[Date of Call]]), YEAR(calls[[#This Row],[Date of Call]])+1)</f>
        <v>2025</v>
      </c>
      <c r="J625" t="str">
        <f>TEXT(calls[[#This Row],[Date of Call]],"DDDD")</f>
        <v>Tuesday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c r="B626" t="s">
        <v>648</v>
      </c>
      <c r="C626" t="s">
        <v>17</v>
      </c>
      <c r="D626">
        <v>137</v>
      </c>
      <c r="E626" s="13" t="s">
        <v>11</v>
      </c>
      <c r="F626" s="14">
        <v>45490</v>
      </c>
      <c r="G626">
        <v>84</v>
      </c>
      <c r="H626">
        <v>2.6</v>
      </c>
      <c r="I626">
        <f>IF(MONTH(calls[[#This Row],[Date of Call]])&lt;=6, YEAR(calls[[#This Row],[Date of Call]]), YEAR(calls[[#This Row],[Date of Call]])+1)</f>
        <v>2025</v>
      </c>
      <c r="J626" t="str">
        <f>TEXT(calls[[#This Row],[Date of Call]],"DDDD")</f>
        <v>Wednesday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c r="B627" t="s">
        <v>649</v>
      </c>
      <c r="C627" t="s">
        <v>22</v>
      </c>
      <c r="D627">
        <v>123</v>
      </c>
      <c r="E627" s="13" t="s">
        <v>13</v>
      </c>
      <c r="F627" s="14">
        <v>45490</v>
      </c>
      <c r="G627">
        <v>80</v>
      </c>
      <c r="H627">
        <v>2.7</v>
      </c>
      <c r="I627">
        <f>IF(MONTH(calls[[#This Row],[Date of Call]])&lt;=6, YEAR(calls[[#This Row],[Date of Call]]), YEAR(calls[[#This Row],[Date of Call]])+1)</f>
        <v>2025</v>
      </c>
      <c r="J627" t="str">
        <f>TEXT(calls[[#This Row],[Date of Call]],"DDDD")</f>
        <v>Wednesday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c r="B628" t="s">
        <v>650</v>
      </c>
      <c r="C628" t="s">
        <v>16</v>
      </c>
      <c r="D628">
        <v>105</v>
      </c>
      <c r="E628" s="13" t="s">
        <v>13</v>
      </c>
      <c r="F628" s="14">
        <v>45491</v>
      </c>
      <c r="G628">
        <v>176</v>
      </c>
      <c r="H628">
        <v>4.7</v>
      </c>
      <c r="I628">
        <f>IF(MONTH(calls[[#This Row],[Date of Call]])&lt;=6, YEAR(calls[[#This Row],[Date of Call]]), YEAR(calls[[#This Row],[Date of Call]])+1)</f>
        <v>2025</v>
      </c>
      <c r="J628" t="str">
        <f>TEXT(calls[[#This Row],[Date of Call]],"DDDD")</f>
        <v>Thursday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c r="B629" t="s">
        <v>651</v>
      </c>
      <c r="C629" t="s">
        <v>20</v>
      </c>
      <c r="D629">
        <v>76</v>
      </c>
      <c r="E629" s="13" t="s">
        <v>6</v>
      </c>
      <c r="F629" s="14">
        <v>45492</v>
      </c>
      <c r="G629">
        <v>84</v>
      </c>
      <c r="H629">
        <v>3.9</v>
      </c>
      <c r="I629">
        <f>IF(MONTH(calls[[#This Row],[Date of Call]])&lt;=6, YEAR(calls[[#This Row],[Date of Call]]), YEAR(calls[[#This Row],[Date of Call]])+1)</f>
        <v>2025</v>
      </c>
      <c r="J629" t="str">
        <f>TEXT(calls[[#This Row],[Date of Call]],"DDDD")</f>
        <v>Friday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c r="B630" t="s">
        <v>652</v>
      </c>
      <c r="C630" t="s">
        <v>12</v>
      </c>
      <c r="D630">
        <v>144</v>
      </c>
      <c r="E630" s="13" t="s">
        <v>6</v>
      </c>
      <c r="F630" s="14">
        <v>45492</v>
      </c>
      <c r="G630">
        <v>164</v>
      </c>
      <c r="H630">
        <v>2.8</v>
      </c>
      <c r="I630">
        <f>IF(MONTH(calls[[#This Row],[Date of Call]])&lt;=6, YEAR(calls[[#This Row],[Date of Call]]), YEAR(calls[[#This Row],[Date of Call]])+1)</f>
        <v>2025</v>
      </c>
      <c r="J630" t="str">
        <f>TEXT(calls[[#This Row],[Date of Call]],"DDDD")</f>
        <v>Friday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c r="B631" t="s">
        <v>653</v>
      </c>
      <c r="C631" t="s">
        <v>5</v>
      </c>
      <c r="D631">
        <v>109</v>
      </c>
      <c r="E631" s="13" t="s">
        <v>10</v>
      </c>
      <c r="F631" s="14">
        <v>45492</v>
      </c>
      <c r="G631">
        <v>132</v>
      </c>
      <c r="H631">
        <v>3.1</v>
      </c>
      <c r="I631">
        <f>IF(MONTH(calls[[#This Row],[Date of Call]])&lt;=6, YEAR(calls[[#This Row],[Date of Call]]), YEAR(calls[[#This Row],[Date of Call]])+1)</f>
        <v>2025</v>
      </c>
      <c r="J631" t="str">
        <f>TEXT(calls[[#This Row],[Date of Call]],"DDDD")</f>
        <v>Friday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c r="B632" t="s">
        <v>654</v>
      </c>
      <c r="C632" t="s">
        <v>22</v>
      </c>
      <c r="D632">
        <v>172</v>
      </c>
      <c r="E632" s="13" t="s">
        <v>11</v>
      </c>
      <c r="F632" s="14">
        <v>45493</v>
      </c>
      <c r="G632">
        <v>27</v>
      </c>
      <c r="H632">
        <v>4.2</v>
      </c>
      <c r="I632">
        <f>IF(MONTH(calls[[#This Row],[Date of Call]])&lt;=6, YEAR(calls[[#This Row],[Date of Call]]), YEAR(calls[[#This Row],[Date of Call]])+1)</f>
        <v>2025</v>
      </c>
      <c r="J632" t="str">
        <f>TEXT(calls[[#This Row],[Date of Call]],"DDDD")</f>
        <v>Saturday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c r="B633" t="s">
        <v>655</v>
      </c>
      <c r="C633" t="s">
        <v>12</v>
      </c>
      <c r="D633">
        <v>56</v>
      </c>
      <c r="E633" s="13" t="s">
        <v>13</v>
      </c>
      <c r="F633" s="14">
        <v>45493</v>
      </c>
      <c r="G633">
        <v>27</v>
      </c>
      <c r="H633">
        <v>4.3</v>
      </c>
      <c r="I633">
        <f>IF(MONTH(calls[[#This Row],[Date of Call]])&lt;=6, YEAR(calls[[#This Row],[Date of Call]]), YEAR(calls[[#This Row],[Date of Call]])+1)</f>
        <v>2025</v>
      </c>
      <c r="J633" t="str">
        <f>TEXT(calls[[#This Row],[Date of Call]],"DDDD")</f>
        <v>Saturday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c r="B634" t="s">
        <v>656</v>
      </c>
      <c r="C634" t="s">
        <v>12</v>
      </c>
      <c r="D634">
        <v>121</v>
      </c>
      <c r="E634" s="13" t="s">
        <v>9</v>
      </c>
      <c r="F634" s="14">
        <v>45493</v>
      </c>
      <c r="G634">
        <v>20</v>
      </c>
      <c r="H634">
        <v>2.7</v>
      </c>
      <c r="I634">
        <f>IF(MONTH(calls[[#This Row],[Date of Call]])&lt;=6, YEAR(calls[[#This Row],[Date of Call]]), YEAR(calls[[#This Row],[Date of Call]])+1)</f>
        <v>2025</v>
      </c>
      <c r="J634" t="str">
        <f>TEXT(calls[[#This Row],[Date of Call]],"DDDD")</f>
        <v>Saturday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c r="B635" t="s">
        <v>657</v>
      </c>
      <c r="C635" t="s">
        <v>22</v>
      </c>
      <c r="D635">
        <v>41</v>
      </c>
      <c r="E635" s="13" t="s">
        <v>13</v>
      </c>
      <c r="F635" s="14">
        <v>45494</v>
      </c>
      <c r="G635">
        <v>112</v>
      </c>
      <c r="H635">
        <v>2.2999999999999998</v>
      </c>
      <c r="I635">
        <f>IF(MONTH(calls[[#This Row],[Date of Call]])&lt;=6, YEAR(calls[[#This Row],[Date of Call]]), YEAR(calls[[#This Row],[Date of Call]])+1)</f>
        <v>2025</v>
      </c>
      <c r="J635" t="str">
        <f>TEXT(calls[[#This Row],[Date of Call]],"DDDD")</f>
        <v>Sunday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c r="B636" t="s">
        <v>658</v>
      </c>
      <c r="C636" t="s">
        <v>21</v>
      </c>
      <c r="D636">
        <v>60</v>
      </c>
      <c r="E636" s="13" t="s">
        <v>11</v>
      </c>
      <c r="F636" s="14">
        <v>45494</v>
      </c>
      <c r="G636">
        <v>60</v>
      </c>
      <c r="H636">
        <v>2.2999999999999998</v>
      </c>
      <c r="I636">
        <f>IF(MONTH(calls[[#This Row],[Date of Call]])&lt;=6, YEAR(calls[[#This Row],[Date of Call]]), YEAR(calls[[#This Row],[Date of Call]])+1)</f>
        <v>2025</v>
      </c>
      <c r="J636" t="str">
        <f>TEXT(calls[[#This Row],[Date of Call]],"DDDD")</f>
        <v>Sunday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c r="B637" t="s">
        <v>659</v>
      </c>
      <c r="C637" t="s">
        <v>21</v>
      </c>
      <c r="D637">
        <v>144</v>
      </c>
      <c r="E637" s="13" t="s">
        <v>11</v>
      </c>
      <c r="F637" s="14">
        <v>45495</v>
      </c>
      <c r="G637">
        <v>102</v>
      </c>
      <c r="H637">
        <v>2.9</v>
      </c>
      <c r="I637">
        <f>IF(MONTH(calls[[#This Row],[Date of Call]])&lt;=6, YEAR(calls[[#This Row],[Date of Call]]), YEAR(calls[[#This Row],[Date of Call]])+1)</f>
        <v>2025</v>
      </c>
      <c r="J637" t="str">
        <f>TEXT(calls[[#This Row],[Date of Call]],"DDDD")</f>
        <v>Monday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c r="B638" t="s">
        <v>660</v>
      </c>
      <c r="C638" t="s">
        <v>8</v>
      </c>
      <c r="D638">
        <v>67</v>
      </c>
      <c r="E638" s="13" t="s">
        <v>11</v>
      </c>
      <c r="F638" s="14">
        <v>45495</v>
      </c>
      <c r="G638">
        <v>38</v>
      </c>
      <c r="H638">
        <v>4.2</v>
      </c>
      <c r="I638">
        <f>IF(MONTH(calls[[#This Row],[Date of Call]])&lt;=6, YEAR(calls[[#This Row],[Date of Call]]), YEAR(calls[[#This Row],[Date of Call]])+1)</f>
        <v>2025</v>
      </c>
      <c r="J638" t="str">
        <f>TEXT(calls[[#This Row],[Date of Call]],"DDDD")</f>
        <v>Monday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c r="B639" t="s">
        <v>661</v>
      </c>
      <c r="C639" t="s">
        <v>22</v>
      </c>
      <c r="D639">
        <v>162</v>
      </c>
      <c r="E639" s="13" t="s">
        <v>10</v>
      </c>
      <c r="F639" s="14">
        <v>45495</v>
      </c>
      <c r="G639">
        <v>82</v>
      </c>
      <c r="H639">
        <v>4.5999999999999996</v>
      </c>
      <c r="I639">
        <f>IF(MONTH(calls[[#This Row],[Date of Call]])&lt;=6, YEAR(calls[[#This Row],[Date of Call]]), YEAR(calls[[#This Row],[Date of Call]])+1)</f>
        <v>2025</v>
      </c>
      <c r="J639" t="str">
        <f>TEXT(calls[[#This Row],[Date of Call]],"DDDD")</f>
        <v>Monday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c r="B640" t="s">
        <v>662</v>
      </c>
      <c r="C640" t="s">
        <v>21</v>
      </c>
      <c r="D640">
        <v>87</v>
      </c>
      <c r="E640" s="13" t="s">
        <v>9</v>
      </c>
      <c r="F640" s="14">
        <v>45498</v>
      </c>
      <c r="G640">
        <v>125</v>
      </c>
      <c r="H640">
        <v>4.5</v>
      </c>
      <c r="I640">
        <f>IF(MONTH(calls[[#This Row],[Date of Call]])&lt;=6, YEAR(calls[[#This Row],[Date of Call]]), YEAR(calls[[#This Row],[Date of Call]])+1)</f>
        <v>2025</v>
      </c>
      <c r="J640" t="str">
        <f>TEXT(calls[[#This Row],[Date of Call]],"DDDD")</f>
        <v>Thursday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c r="B641" t="s">
        <v>663</v>
      </c>
      <c r="C641" t="s">
        <v>19</v>
      </c>
      <c r="D641">
        <v>10</v>
      </c>
      <c r="E641" s="13" t="s">
        <v>6</v>
      </c>
      <c r="F641" s="14">
        <v>45499</v>
      </c>
      <c r="G641">
        <v>72</v>
      </c>
      <c r="H641">
        <v>3.7</v>
      </c>
      <c r="I641">
        <f>IF(MONTH(calls[[#This Row],[Date of Call]])&lt;=6, YEAR(calls[[#This Row],[Date of Call]]), YEAR(calls[[#This Row],[Date of Call]])+1)</f>
        <v>2025</v>
      </c>
      <c r="J641" t="str">
        <f>TEXT(calls[[#This Row],[Date of Call]],"DDDD")</f>
        <v>Friday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c r="B642" t="s">
        <v>664</v>
      </c>
      <c r="C642" t="s">
        <v>12</v>
      </c>
      <c r="D642">
        <v>138</v>
      </c>
      <c r="E642" s="13" t="s">
        <v>6</v>
      </c>
      <c r="F642" s="14">
        <v>45499</v>
      </c>
      <c r="G642">
        <v>195</v>
      </c>
      <c r="H642">
        <v>4.0999999999999996</v>
      </c>
      <c r="I642">
        <f>IF(MONTH(calls[[#This Row],[Date of Call]])&lt;=6, YEAR(calls[[#This Row],[Date of Call]]), YEAR(calls[[#This Row],[Date of Call]])+1)</f>
        <v>2025</v>
      </c>
      <c r="J642" t="str">
        <f>TEXT(calls[[#This Row],[Date of Call]],"DDDD")</f>
        <v>Friday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c r="B643" t="s">
        <v>665</v>
      </c>
      <c r="C643" t="s">
        <v>22</v>
      </c>
      <c r="D643">
        <v>31</v>
      </c>
      <c r="E643" s="13" t="s">
        <v>6</v>
      </c>
      <c r="F643" s="14">
        <v>45500</v>
      </c>
      <c r="G643">
        <v>160</v>
      </c>
      <c r="H643">
        <v>3.4</v>
      </c>
      <c r="I643">
        <f>IF(MONTH(calls[[#This Row],[Date of Call]])&lt;=6, YEAR(calls[[#This Row],[Date of Call]]), YEAR(calls[[#This Row],[Date of Call]])+1)</f>
        <v>2025</v>
      </c>
      <c r="J643" t="str">
        <f>TEXT(calls[[#This Row],[Date of Call]],"DDDD")</f>
        <v>Saturday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c r="B644" t="s">
        <v>666</v>
      </c>
      <c r="C644" t="s">
        <v>16</v>
      </c>
      <c r="D644">
        <v>75</v>
      </c>
      <c r="E644" s="13" t="s">
        <v>10</v>
      </c>
      <c r="F644" s="14">
        <v>45500</v>
      </c>
      <c r="G644">
        <v>78</v>
      </c>
      <c r="H644">
        <v>3.3</v>
      </c>
      <c r="I644">
        <f>IF(MONTH(calls[[#This Row],[Date of Call]])&lt;=6, YEAR(calls[[#This Row],[Date of Call]]), YEAR(calls[[#This Row],[Date of Call]])+1)</f>
        <v>2025</v>
      </c>
      <c r="J644" t="str">
        <f>TEXT(calls[[#This Row],[Date of Call]],"DDDD")</f>
        <v>Saturday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c r="B645" t="s">
        <v>667</v>
      </c>
      <c r="C645" t="s">
        <v>20</v>
      </c>
      <c r="D645">
        <v>65</v>
      </c>
      <c r="E645" s="13" t="s">
        <v>10</v>
      </c>
      <c r="F645" s="14">
        <v>45501</v>
      </c>
      <c r="G645">
        <v>70</v>
      </c>
      <c r="H645">
        <v>4.4000000000000004</v>
      </c>
      <c r="I645">
        <f>IF(MONTH(calls[[#This Row],[Date of Call]])&lt;=6, YEAR(calls[[#This Row],[Date of Call]]), YEAR(calls[[#This Row],[Date of Call]])+1)</f>
        <v>2025</v>
      </c>
      <c r="J645" t="str">
        <f>TEXT(calls[[#This Row],[Date of Call]],"DDDD")</f>
        <v>Sunday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c r="B646" t="s">
        <v>668</v>
      </c>
      <c r="C646" t="s">
        <v>23</v>
      </c>
      <c r="D646">
        <v>106</v>
      </c>
      <c r="E646" s="13" t="s">
        <v>13</v>
      </c>
      <c r="F646" s="14">
        <v>45501</v>
      </c>
      <c r="G646">
        <v>105</v>
      </c>
      <c r="H646">
        <v>4.2</v>
      </c>
      <c r="I646">
        <f>IF(MONTH(calls[[#This Row],[Date of Call]])&lt;=6, YEAR(calls[[#This Row],[Date of Call]]), YEAR(calls[[#This Row],[Date of Call]])+1)</f>
        <v>2025</v>
      </c>
      <c r="J646" t="str">
        <f>TEXT(calls[[#This Row],[Date of Call]],"DDDD")</f>
        <v>Sunday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c r="B647" t="s">
        <v>669</v>
      </c>
      <c r="C647" t="s">
        <v>20</v>
      </c>
      <c r="D647">
        <v>107</v>
      </c>
      <c r="E647" s="13" t="s">
        <v>13</v>
      </c>
      <c r="F647" s="14">
        <v>45502</v>
      </c>
      <c r="G647">
        <v>78</v>
      </c>
      <c r="H647">
        <v>3.4</v>
      </c>
      <c r="I647">
        <f>IF(MONTH(calls[[#This Row],[Date of Call]])&lt;=6, YEAR(calls[[#This Row],[Date of Call]]), YEAR(calls[[#This Row],[Date of Call]])+1)</f>
        <v>2025</v>
      </c>
      <c r="J647" t="str">
        <f>TEXT(calls[[#This Row],[Date of Call]],"DDDD")</f>
        <v>Monday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c r="B648" t="s">
        <v>670</v>
      </c>
      <c r="C648" t="s">
        <v>17</v>
      </c>
      <c r="D648">
        <v>78</v>
      </c>
      <c r="E648" s="13" t="s">
        <v>13</v>
      </c>
      <c r="F648" s="14">
        <v>45504</v>
      </c>
      <c r="G648">
        <v>205</v>
      </c>
      <c r="H648">
        <v>4.4000000000000004</v>
      </c>
      <c r="I648">
        <f>IF(MONTH(calls[[#This Row],[Date of Call]])&lt;=6, YEAR(calls[[#This Row],[Date of Call]]), YEAR(calls[[#This Row],[Date of Call]])+1)</f>
        <v>2025</v>
      </c>
      <c r="J648" t="str">
        <f>TEXT(calls[[#This Row],[Date of Call]],"DDDD")</f>
        <v>Wednesday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c r="B649" t="s">
        <v>671</v>
      </c>
      <c r="C649" t="s">
        <v>24</v>
      </c>
      <c r="D649">
        <v>122</v>
      </c>
      <c r="E649" s="13" t="s">
        <v>13</v>
      </c>
      <c r="F649" s="14">
        <v>45504</v>
      </c>
      <c r="G649">
        <v>78</v>
      </c>
      <c r="H649">
        <v>2.7</v>
      </c>
      <c r="I649">
        <f>IF(MONTH(calls[[#This Row],[Date of Call]])&lt;=6, YEAR(calls[[#This Row],[Date of Call]]), YEAR(calls[[#This Row],[Date of Call]])+1)</f>
        <v>2025</v>
      </c>
      <c r="J649" t="str">
        <f>TEXT(calls[[#This Row],[Date of Call]],"DDDD")</f>
        <v>Wednesday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c r="B650" t="s">
        <v>672</v>
      </c>
      <c r="C650" t="s">
        <v>12</v>
      </c>
      <c r="D650">
        <v>58</v>
      </c>
      <c r="E650" s="13" t="s">
        <v>6</v>
      </c>
      <c r="F650" s="14">
        <v>45504</v>
      </c>
      <c r="G650">
        <v>38</v>
      </c>
      <c r="H650">
        <v>4.5</v>
      </c>
      <c r="I650">
        <f>IF(MONTH(calls[[#This Row],[Date of Call]])&lt;=6, YEAR(calls[[#This Row],[Date of Call]]), YEAR(calls[[#This Row],[Date of Call]])+1)</f>
        <v>2025</v>
      </c>
      <c r="J650" t="str">
        <f>TEXT(calls[[#This Row],[Date of Call]],"DDDD")</f>
        <v>Wednesday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c r="B651" t="s">
        <v>673</v>
      </c>
      <c r="C651" t="s">
        <v>17</v>
      </c>
      <c r="D651">
        <v>33</v>
      </c>
      <c r="E651" s="13" t="s">
        <v>11</v>
      </c>
      <c r="F651" s="14">
        <v>45504</v>
      </c>
      <c r="G651">
        <v>92</v>
      </c>
      <c r="H651">
        <v>1.7</v>
      </c>
      <c r="I651">
        <f>IF(MONTH(calls[[#This Row],[Date of Call]])&lt;=6, YEAR(calls[[#This Row],[Date of Call]]), YEAR(calls[[#This Row],[Date of Call]])+1)</f>
        <v>2025</v>
      </c>
      <c r="J651" t="str">
        <f>TEXT(calls[[#This Row],[Date of Call]],"DDDD")</f>
        <v>Wednesday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c r="B652" t="s">
        <v>674</v>
      </c>
      <c r="C652" t="s">
        <v>5</v>
      </c>
      <c r="D652">
        <v>164</v>
      </c>
      <c r="E652" s="13" t="s">
        <v>10</v>
      </c>
      <c r="F652" s="14">
        <v>45504</v>
      </c>
      <c r="G652">
        <v>36</v>
      </c>
      <c r="H652">
        <v>4.7</v>
      </c>
      <c r="I652">
        <f>IF(MONTH(calls[[#This Row],[Date of Call]])&lt;=6, YEAR(calls[[#This Row],[Date of Call]]), YEAR(calls[[#This Row],[Date of Call]])+1)</f>
        <v>2025</v>
      </c>
      <c r="J652" t="str">
        <f>TEXT(calls[[#This Row],[Date of Call]],"DDDD")</f>
        <v>Wednesday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c r="B653" t="s">
        <v>675</v>
      </c>
      <c r="C653" t="s">
        <v>16</v>
      </c>
      <c r="D653">
        <v>163</v>
      </c>
      <c r="E653" s="13" t="s">
        <v>9</v>
      </c>
      <c r="F653" s="14">
        <v>45504</v>
      </c>
      <c r="G653">
        <v>76</v>
      </c>
      <c r="H653">
        <v>4.4000000000000004</v>
      </c>
      <c r="I653">
        <f>IF(MONTH(calls[[#This Row],[Date of Call]])&lt;=6, YEAR(calls[[#This Row],[Date of Call]]), YEAR(calls[[#This Row],[Date of Call]])+1)</f>
        <v>2025</v>
      </c>
      <c r="J653" t="str">
        <f>TEXT(calls[[#This Row],[Date of Call]],"DDDD")</f>
        <v>Wednesday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c r="B654" t="s">
        <v>676</v>
      </c>
      <c r="C654" t="s">
        <v>15</v>
      </c>
      <c r="D654">
        <v>71</v>
      </c>
      <c r="E654" s="13" t="s">
        <v>10</v>
      </c>
      <c r="F654" s="14">
        <v>45506</v>
      </c>
      <c r="G654">
        <v>170</v>
      </c>
      <c r="H654">
        <v>3.5</v>
      </c>
      <c r="I654">
        <f>IF(MONTH(calls[[#This Row],[Date of Call]])&lt;=6, YEAR(calls[[#This Row],[Date of Call]]), YEAR(calls[[#This Row],[Date of Call]])+1)</f>
        <v>2025</v>
      </c>
      <c r="J654" t="str">
        <f>TEXT(calls[[#This Row],[Date of Call]],"DDDD")</f>
        <v>Friday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c r="B655" t="s">
        <v>677</v>
      </c>
      <c r="C655" t="s">
        <v>17</v>
      </c>
      <c r="D655">
        <v>103</v>
      </c>
      <c r="E655" s="13" t="s">
        <v>6</v>
      </c>
      <c r="F655" s="14">
        <v>45507</v>
      </c>
      <c r="G655">
        <v>117</v>
      </c>
      <c r="H655">
        <v>4.7</v>
      </c>
      <c r="I655">
        <f>IF(MONTH(calls[[#This Row],[Date of Call]])&lt;=6, YEAR(calls[[#This Row],[Date of Call]]), YEAR(calls[[#This Row],[Date of Call]])+1)</f>
        <v>2025</v>
      </c>
      <c r="J655" t="str">
        <f>TEXT(calls[[#This Row],[Date of Call]],"DDDD")</f>
        <v>Saturday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c r="B656" t="s">
        <v>678</v>
      </c>
      <c r="C656" t="s">
        <v>7</v>
      </c>
      <c r="D656">
        <v>69</v>
      </c>
      <c r="E656" s="13" t="s">
        <v>9</v>
      </c>
      <c r="F656" s="14">
        <v>45507</v>
      </c>
      <c r="G656">
        <v>20</v>
      </c>
      <c r="H656">
        <v>4.3</v>
      </c>
      <c r="I656">
        <f>IF(MONTH(calls[[#This Row],[Date of Call]])&lt;=6, YEAR(calls[[#This Row],[Date of Call]]), YEAR(calls[[#This Row],[Date of Call]])+1)</f>
        <v>2025</v>
      </c>
      <c r="J656" t="str">
        <f>TEXT(calls[[#This Row],[Date of Call]],"DDDD")</f>
        <v>Saturday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c r="B657" t="s">
        <v>679</v>
      </c>
      <c r="C657" t="s">
        <v>16</v>
      </c>
      <c r="D657">
        <v>111</v>
      </c>
      <c r="E657" s="13" t="s">
        <v>6</v>
      </c>
      <c r="F657" s="14">
        <v>45507</v>
      </c>
      <c r="G657">
        <v>99</v>
      </c>
      <c r="H657">
        <v>4.0999999999999996</v>
      </c>
      <c r="I657">
        <f>IF(MONTH(calls[[#This Row],[Date of Call]])&lt;=6, YEAR(calls[[#This Row],[Date of Call]]), YEAR(calls[[#This Row],[Date of Call]])+1)</f>
        <v>2025</v>
      </c>
      <c r="J657" t="str">
        <f>TEXT(calls[[#This Row],[Date of Call]],"DDDD")</f>
        <v>Saturday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c r="B658" t="s">
        <v>680</v>
      </c>
      <c r="C658" t="s">
        <v>18</v>
      </c>
      <c r="D658">
        <v>97</v>
      </c>
      <c r="E658" s="13" t="s">
        <v>9</v>
      </c>
      <c r="F658" s="14">
        <v>45508</v>
      </c>
      <c r="G658">
        <v>105</v>
      </c>
      <c r="H658">
        <v>2.9</v>
      </c>
      <c r="I658">
        <f>IF(MONTH(calls[[#This Row],[Date of Call]])&lt;=6, YEAR(calls[[#This Row],[Date of Call]]), YEAR(calls[[#This Row],[Date of Call]])+1)</f>
        <v>2025</v>
      </c>
      <c r="J658" t="str">
        <f>TEXT(calls[[#This Row],[Date of Call]],"DDDD")</f>
        <v>Sunday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c r="B659" t="s">
        <v>681</v>
      </c>
      <c r="C659" t="s">
        <v>14</v>
      </c>
      <c r="D659">
        <v>144</v>
      </c>
      <c r="E659" s="13" t="s">
        <v>13</v>
      </c>
      <c r="F659" s="14">
        <v>45508</v>
      </c>
      <c r="G659">
        <v>195</v>
      </c>
      <c r="H659">
        <v>3.4</v>
      </c>
      <c r="I659">
        <f>IF(MONTH(calls[[#This Row],[Date of Call]])&lt;=6, YEAR(calls[[#This Row],[Date of Call]]), YEAR(calls[[#This Row],[Date of Call]])+1)</f>
        <v>2025</v>
      </c>
      <c r="J659" t="str">
        <f>TEXT(calls[[#This Row],[Date of Call]],"DDDD")</f>
        <v>Sunday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c r="B660" t="s">
        <v>682</v>
      </c>
      <c r="C660" t="s">
        <v>23</v>
      </c>
      <c r="D660">
        <v>56</v>
      </c>
      <c r="E660" s="13" t="s">
        <v>9</v>
      </c>
      <c r="F660" s="14">
        <v>45509</v>
      </c>
      <c r="G660">
        <v>152</v>
      </c>
      <c r="H660">
        <v>4.5999999999999996</v>
      </c>
      <c r="I660">
        <f>IF(MONTH(calls[[#This Row],[Date of Call]])&lt;=6, YEAR(calls[[#This Row],[Date of Call]]), YEAR(calls[[#This Row],[Date of Call]])+1)</f>
        <v>2025</v>
      </c>
      <c r="J660" t="str">
        <f>TEXT(calls[[#This Row],[Date of Call]],"DDDD")</f>
        <v>Monday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c r="B661" t="s">
        <v>683</v>
      </c>
      <c r="C661" t="s">
        <v>14</v>
      </c>
      <c r="D661">
        <v>132</v>
      </c>
      <c r="E661" s="13" t="s">
        <v>13</v>
      </c>
      <c r="F661" s="14">
        <v>45510</v>
      </c>
      <c r="G661">
        <v>195</v>
      </c>
      <c r="H661">
        <v>4.9000000000000004</v>
      </c>
      <c r="I661">
        <f>IF(MONTH(calls[[#This Row],[Date of Call]])&lt;=6, YEAR(calls[[#This Row],[Date of Call]]), YEAR(calls[[#This Row],[Date of Call]])+1)</f>
        <v>2025</v>
      </c>
      <c r="J661" t="str">
        <f>TEXT(calls[[#This Row],[Date of Call]],"DDDD")</f>
        <v>Tuesday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c r="B662" t="s">
        <v>684</v>
      </c>
      <c r="C662" t="s">
        <v>15</v>
      </c>
      <c r="D662">
        <v>72</v>
      </c>
      <c r="E662" s="13" t="s">
        <v>11</v>
      </c>
      <c r="F662" s="14">
        <v>45510</v>
      </c>
      <c r="G662">
        <v>70</v>
      </c>
      <c r="H662">
        <v>3.6</v>
      </c>
      <c r="I662">
        <f>IF(MONTH(calls[[#This Row],[Date of Call]])&lt;=6, YEAR(calls[[#This Row],[Date of Call]]), YEAR(calls[[#This Row],[Date of Call]])+1)</f>
        <v>2025</v>
      </c>
      <c r="J662" t="str">
        <f>TEXT(calls[[#This Row],[Date of Call]],"DDDD")</f>
        <v>Tuesday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c r="B663" t="s">
        <v>685</v>
      </c>
      <c r="C663" t="s">
        <v>16</v>
      </c>
      <c r="D663">
        <v>18</v>
      </c>
      <c r="E663" s="13" t="s">
        <v>11</v>
      </c>
      <c r="F663" s="14">
        <v>45510</v>
      </c>
      <c r="G663">
        <v>22</v>
      </c>
      <c r="H663">
        <v>3.5</v>
      </c>
      <c r="I663">
        <f>IF(MONTH(calls[[#This Row],[Date of Call]])&lt;=6, YEAR(calls[[#This Row],[Date of Call]]), YEAR(calls[[#This Row],[Date of Call]])+1)</f>
        <v>2025</v>
      </c>
      <c r="J663" t="str">
        <f>TEXT(calls[[#This Row],[Date of Call]],"DDDD")</f>
        <v>Tuesday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c r="B664" t="s">
        <v>686</v>
      </c>
      <c r="C664" t="s">
        <v>8</v>
      </c>
      <c r="D664">
        <v>115</v>
      </c>
      <c r="E664" s="13" t="s">
        <v>6</v>
      </c>
      <c r="F664" s="14">
        <v>45511</v>
      </c>
      <c r="G664">
        <v>40</v>
      </c>
      <c r="H664">
        <v>3.3</v>
      </c>
      <c r="I664">
        <f>IF(MONTH(calls[[#This Row],[Date of Call]])&lt;=6, YEAR(calls[[#This Row],[Date of Call]]), YEAR(calls[[#This Row],[Date of Call]])+1)</f>
        <v>2025</v>
      </c>
      <c r="J664" t="str">
        <f>TEXT(calls[[#This Row],[Date of Call]],"DDDD")</f>
        <v>Wednesday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c r="B665" t="s">
        <v>687</v>
      </c>
      <c r="C665" t="s">
        <v>8</v>
      </c>
      <c r="D665">
        <v>124</v>
      </c>
      <c r="E665" s="13" t="s">
        <v>9</v>
      </c>
      <c r="F665" s="14">
        <v>45512</v>
      </c>
      <c r="G665">
        <v>54</v>
      </c>
      <c r="H665">
        <v>3.8</v>
      </c>
      <c r="I665">
        <f>IF(MONTH(calls[[#This Row],[Date of Call]])&lt;=6, YEAR(calls[[#This Row],[Date of Call]]), YEAR(calls[[#This Row],[Date of Call]])+1)</f>
        <v>2025</v>
      </c>
      <c r="J665" t="str">
        <f>TEXT(calls[[#This Row],[Date of Call]],"DDDD")</f>
        <v>Thursday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c r="B666" t="s">
        <v>688</v>
      </c>
      <c r="C666" t="s">
        <v>12</v>
      </c>
      <c r="D666">
        <v>130</v>
      </c>
      <c r="E666" s="13" t="s">
        <v>9</v>
      </c>
      <c r="F666" s="14">
        <v>45512</v>
      </c>
      <c r="G666">
        <v>60</v>
      </c>
      <c r="H666">
        <v>2.5</v>
      </c>
      <c r="I666">
        <f>IF(MONTH(calls[[#This Row],[Date of Call]])&lt;=6, YEAR(calls[[#This Row],[Date of Call]]), YEAR(calls[[#This Row],[Date of Call]])+1)</f>
        <v>2025</v>
      </c>
      <c r="J666" t="str">
        <f>TEXT(calls[[#This Row],[Date of Call]],"DDDD")</f>
        <v>Thursday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c r="B667" t="s">
        <v>689</v>
      </c>
      <c r="C667" t="s">
        <v>19</v>
      </c>
      <c r="D667">
        <v>120</v>
      </c>
      <c r="E667" s="13" t="s">
        <v>10</v>
      </c>
      <c r="F667" s="14">
        <v>45514</v>
      </c>
      <c r="G667">
        <v>58</v>
      </c>
      <c r="H667">
        <v>4.5999999999999996</v>
      </c>
      <c r="I667">
        <f>IF(MONTH(calls[[#This Row],[Date of Call]])&lt;=6, YEAR(calls[[#This Row],[Date of Call]]), YEAR(calls[[#This Row],[Date of Call]])+1)</f>
        <v>2025</v>
      </c>
      <c r="J667" t="str">
        <f>TEXT(calls[[#This Row],[Date of Call]],"DDDD")</f>
        <v>Saturday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c r="B668" t="s">
        <v>690</v>
      </c>
      <c r="C668" t="s">
        <v>18</v>
      </c>
      <c r="D668">
        <v>75</v>
      </c>
      <c r="E668" s="13" t="s">
        <v>6</v>
      </c>
      <c r="F668" s="14">
        <v>45514</v>
      </c>
      <c r="G668">
        <v>220</v>
      </c>
      <c r="H668">
        <v>4.7</v>
      </c>
      <c r="I668">
        <f>IF(MONTH(calls[[#This Row],[Date of Call]])&lt;=6, YEAR(calls[[#This Row],[Date of Call]]), YEAR(calls[[#This Row],[Date of Call]])+1)</f>
        <v>2025</v>
      </c>
      <c r="J668" t="str">
        <f>TEXT(calls[[#This Row],[Date of Call]],"DDDD")</f>
        <v>Saturday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c r="B669" t="s">
        <v>691</v>
      </c>
      <c r="C669" t="s">
        <v>20</v>
      </c>
      <c r="D669">
        <v>63</v>
      </c>
      <c r="E669" s="13" t="s">
        <v>6</v>
      </c>
      <c r="F669" s="14">
        <v>45514</v>
      </c>
      <c r="G669">
        <v>27</v>
      </c>
      <c r="H669">
        <v>3.6</v>
      </c>
      <c r="I669">
        <f>IF(MONTH(calls[[#This Row],[Date of Call]])&lt;=6, YEAR(calls[[#This Row],[Date of Call]]), YEAR(calls[[#This Row],[Date of Call]])+1)</f>
        <v>2025</v>
      </c>
      <c r="J669" t="str">
        <f>TEXT(calls[[#This Row],[Date of Call]],"DDDD")</f>
        <v>Saturday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c r="B670" t="s">
        <v>692</v>
      </c>
      <c r="C670" t="s">
        <v>14</v>
      </c>
      <c r="D670">
        <v>74</v>
      </c>
      <c r="E670" s="13" t="s">
        <v>6</v>
      </c>
      <c r="F670" s="14">
        <v>45516</v>
      </c>
      <c r="G670">
        <v>26</v>
      </c>
      <c r="H670">
        <v>4.3</v>
      </c>
      <c r="I670">
        <f>IF(MONTH(calls[[#This Row],[Date of Call]])&lt;=6, YEAR(calls[[#This Row],[Date of Call]]), YEAR(calls[[#This Row],[Date of Call]])+1)</f>
        <v>2025</v>
      </c>
      <c r="J670" t="str">
        <f>TEXT(calls[[#This Row],[Date of Call]],"DDDD")</f>
        <v>Monday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c r="B671" t="s">
        <v>693</v>
      </c>
      <c r="C671" t="s">
        <v>7</v>
      </c>
      <c r="D671">
        <v>134</v>
      </c>
      <c r="E671" s="13" t="s">
        <v>13</v>
      </c>
      <c r="F671" s="14">
        <v>45517</v>
      </c>
      <c r="G671">
        <v>160</v>
      </c>
      <c r="H671">
        <v>4.7</v>
      </c>
      <c r="I671">
        <f>IF(MONTH(calls[[#This Row],[Date of Call]])&lt;=6, YEAR(calls[[#This Row],[Date of Call]]), YEAR(calls[[#This Row],[Date of Call]])+1)</f>
        <v>2025</v>
      </c>
      <c r="J671" t="str">
        <f>TEXT(calls[[#This Row],[Date of Call]],"DDDD")</f>
        <v>Tuesday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c r="B672" t="s">
        <v>694</v>
      </c>
      <c r="C672" t="s">
        <v>16</v>
      </c>
      <c r="D672">
        <v>103</v>
      </c>
      <c r="E672" s="13" t="s">
        <v>9</v>
      </c>
      <c r="F672" s="14">
        <v>45517</v>
      </c>
      <c r="G672">
        <v>200</v>
      </c>
      <c r="H672">
        <v>4.9000000000000004</v>
      </c>
      <c r="I672">
        <f>IF(MONTH(calls[[#This Row],[Date of Call]])&lt;=6, YEAR(calls[[#This Row],[Date of Call]]), YEAR(calls[[#This Row],[Date of Call]])+1)</f>
        <v>2025</v>
      </c>
      <c r="J672" t="str">
        <f>TEXT(calls[[#This Row],[Date of Call]],"DDDD")</f>
        <v>Tuesday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c r="B673" t="s">
        <v>695</v>
      </c>
      <c r="C673" t="s">
        <v>16</v>
      </c>
      <c r="D673">
        <v>155</v>
      </c>
      <c r="E673" s="13" t="s">
        <v>10</v>
      </c>
      <c r="F673" s="14">
        <v>45520</v>
      </c>
      <c r="G673">
        <v>135</v>
      </c>
      <c r="H673">
        <v>4.9000000000000004</v>
      </c>
      <c r="I673">
        <f>IF(MONTH(calls[[#This Row],[Date of Call]])&lt;=6, YEAR(calls[[#This Row],[Date of Call]]), YEAR(calls[[#This Row],[Date of Call]])+1)</f>
        <v>2025</v>
      </c>
      <c r="J673" t="str">
        <f>TEXT(calls[[#This Row],[Date of Call]],"DDDD")</f>
        <v>Friday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c r="B674" t="s">
        <v>696</v>
      </c>
      <c r="C674" t="s">
        <v>20</v>
      </c>
      <c r="D674">
        <v>128</v>
      </c>
      <c r="E674" s="13" t="s">
        <v>9</v>
      </c>
      <c r="F674" s="14">
        <v>45521</v>
      </c>
      <c r="G674">
        <v>22</v>
      </c>
      <c r="H674">
        <v>1.9</v>
      </c>
      <c r="I674">
        <f>IF(MONTH(calls[[#This Row],[Date of Call]])&lt;=6, YEAR(calls[[#This Row],[Date of Call]]), YEAR(calls[[#This Row],[Date of Call]])+1)</f>
        <v>2025</v>
      </c>
      <c r="J674" t="str">
        <f>TEXT(calls[[#This Row],[Date of Call]],"DDDD")</f>
        <v>Saturday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c r="B675" t="s">
        <v>697</v>
      </c>
      <c r="C675" t="s">
        <v>18</v>
      </c>
      <c r="D675">
        <v>89</v>
      </c>
      <c r="E675" s="13" t="s">
        <v>13</v>
      </c>
      <c r="F675" s="14">
        <v>45522</v>
      </c>
      <c r="G675">
        <v>164</v>
      </c>
      <c r="H675">
        <v>4.5</v>
      </c>
      <c r="I675">
        <f>IF(MONTH(calls[[#This Row],[Date of Call]])&lt;=6, YEAR(calls[[#This Row],[Date of Call]]), YEAR(calls[[#This Row],[Date of Call]])+1)</f>
        <v>2025</v>
      </c>
      <c r="J675" t="str">
        <f>TEXT(calls[[#This Row],[Date of Call]],"DDDD")</f>
        <v>Sunday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c r="B676" t="s">
        <v>698</v>
      </c>
      <c r="C676" t="s">
        <v>8</v>
      </c>
      <c r="D676">
        <v>81</v>
      </c>
      <c r="E676" s="13" t="s">
        <v>10</v>
      </c>
      <c r="F676" s="14">
        <v>45522</v>
      </c>
      <c r="G676">
        <v>21</v>
      </c>
      <c r="H676">
        <v>4.9000000000000004</v>
      </c>
      <c r="I676">
        <f>IF(MONTH(calls[[#This Row],[Date of Call]])&lt;=6, YEAR(calls[[#This Row],[Date of Call]]), YEAR(calls[[#This Row],[Date of Call]])+1)</f>
        <v>2025</v>
      </c>
      <c r="J676" t="str">
        <f>TEXT(calls[[#This Row],[Date of Call]],"DDDD")</f>
        <v>Sunday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c r="B677" t="s">
        <v>699</v>
      </c>
      <c r="C677" t="s">
        <v>18</v>
      </c>
      <c r="D677">
        <v>66</v>
      </c>
      <c r="E677" s="13" t="s">
        <v>13</v>
      </c>
      <c r="F677" s="14">
        <v>45523</v>
      </c>
      <c r="G677">
        <v>120</v>
      </c>
      <c r="H677">
        <v>4.5</v>
      </c>
      <c r="I677">
        <f>IF(MONTH(calls[[#This Row],[Date of Call]])&lt;=6, YEAR(calls[[#This Row],[Date of Call]]), YEAR(calls[[#This Row],[Date of Call]])+1)</f>
        <v>2025</v>
      </c>
      <c r="J677" t="str">
        <f>TEXT(calls[[#This Row],[Date of Call]],"DDDD")</f>
        <v>Monday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c r="B678" t="s">
        <v>700</v>
      </c>
      <c r="C678" t="s">
        <v>15</v>
      </c>
      <c r="D678">
        <v>61</v>
      </c>
      <c r="E678" s="13" t="s">
        <v>11</v>
      </c>
      <c r="F678" s="14">
        <v>45523</v>
      </c>
      <c r="G678">
        <v>93</v>
      </c>
      <c r="H678">
        <v>2.7</v>
      </c>
      <c r="I678">
        <f>IF(MONTH(calls[[#This Row],[Date of Call]])&lt;=6, YEAR(calls[[#This Row],[Date of Call]]), YEAR(calls[[#This Row],[Date of Call]])+1)</f>
        <v>2025</v>
      </c>
      <c r="J678" t="str">
        <f>TEXT(calls[[#This Row],[Date of Call]],"DDDD")</f>
        <v>Monday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c r="B679" t="s">
        <v>701</v>
      </c>
      <c r="C679" t="s">
        <v>8</v>
      </c>
      <c r="D679">
        <v>128</v>
      </c>
      <c r="E679" s="13" t="s">
        <v>11</v>
      </c>
      <c r="F679" s="14">
        <v>45523</v>
      </c>
      <c r="G679">
        <v>135</v>
      </c>
      <c r="H679">
        <v>2.1</v>
      </c>
      <c r="I679">
        <f>IF(MONTH(calls[[#This Row],[Date of Call]])&lt;=6, YEAR(calls[[#This Row],[Date of Call]]), YEAR(calls[[#This Row],[Date of Call]])+1)</f>
        <v>2025</v>
      </c>
      <c r="J679" t="str">
        <f>TEXT(calls[[#This Row],[Date of Call]],"DDDD")</f>
        <v>Monday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c r="B680" t="s">
        <v>702</v>
      </c>
      <c r="C680" t="s">
        <v>16</v>
      </c>
      <c r="D680">
        <v>30</v>
      </c>
      <c r="E680" s="13" t="s">
        <v>10</v>
      </c>
      <c r="F680" s="14">
        <v>45523</v>
      </c>
      <c r="G680">
        <v>210</v>
      </c>
      <c r="H680">
        <v>4.2</v>
      </c>
      <c r="I680">
        <f>IF(MONTH(calls[[#This Row],[Date of Call]])&lt;=6, YEAR(calls[[#This Row],[Date of Call]]), YEAR(calls[[#This Row],[Date of Call]])+1)</f>
        <v>2025</v>
      </c>
      <c r="J680" t="str">
        <f>TEXT(calls[[#This Row],[Date of Call]],"DDDD")</f>
        <v>Monday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c r="B681" t="s">
        <v>703</v>
      </c>
      <c r="C681" t="s">
        <v>5</v>
      </c>
      <c r="D681">
        <v>63</v>
      </c>
      <c r="E681" s="13" t="s">
        <v>11</v>
      </c>
      <c r="F681" s="14">
        <v>45524</v>
      </c>
      <c r="G681">
        <v>29</v>
      </c>
      <c r="H681">
        <v>4.7</v>
      </c>
      <c r="I681">
        <f>IF(MONTH(calls[[#This Row],[Date of Call]])&lt;=6, YEAR(calls[[#This Row],[Date of Call]]), YEAR(calls[[#This Row],[Date of Call]])+1)</f>
        <v>2025</v>
      </c>
      <c r="J681" t="str">
        <f>TEXT(calls[[#This Row],[Date of Call]],"DDDD")</f>
        <v>Tuesday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c r="B682" t="s">
        <v>704</v>
      </c>
      <c r="C682" t="s">
        <v>24</v>
      </c>
      <c r="D682">
        <v>64</v>
      </c>
      <c r="E682" s="13" t="s">
        <v>6</v>
      </c>
      <c r="F682" s="14">
        <v>45524</v>
      </c>
      <c r="G682">
        <v>111</v>
      </c>
      <c r="H682">
        <v>3.9</v>
      </c>
      <c r="I682">
        <f>IF(MONTH(calls[[#This Row],[Date of Call]])&lt;=6, YEAR(calls[[#This Row],[Date of Call]]), YEAR(calls[[#This Row],[Date of Call]])+1)</f>
        <v>2025</v>
      </c>
      <c r="J682" t="str">
        <f>TEXT(calls[[#This Row],[Date of Call]],"DDDD")</f>
        <v>Tuesday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c r="B683" t="s">
        <v>705</v>
      </c>
      <c r="C683" t="s">
        <v>21</v>
      </c>
      <c r="D683">
        <v>151</v>
      </c>
      <c r="E683" s="13" t="s">
        <v>9</v>
      </c>
      <c r="F683" s="14">
        <v>45525</v>
      </c>
      <c r="G683">
        <v>63</v>
      </c>
      <c r="H683">
        <v>4.0999999999999996</v>
      </c>
      <c r="I683">
        <f>IF(MONTH(calls[[#This Row],[Date of Call]])&lt;=6, YEAR(calls[[#This Row],[Date of Call]]), YEAR(calls[[#This Row],[Date of Call]])+1)</f>
        <v>2025</v>
      </c>
      <c r="J683" t="str">
        <f>TEXT(calls[[#This Row],[Date of Call]],"DDDD")</f>
        <v>Wednesday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c r="B684" t="s">
        <v>706</v>
      </c>
      <c r="C684" t="s">
        <v>17</v>
      </c>
      <c r="D684">
        <v>116</v>
      </c>
      <c r="E684" s="13" t="s">
        <v>13</v>
      </c>
      <c r="F684" s="14">
        <v>45525</v>
      </c>
      <c r="G684">
        <v>44</v>
      </c>
      <c r="H684">
        <v>3.8</v>
      </c>
      <c r="I684">
        <f>IF(MONTH(calls[[#This Row],[Date of Call]])&lt;=6, YEAR(calls[[#This Row],[Date of Call]]), YEAR(calls[[#This Row],[Date of Call]])+1)</f>
        <v>2025</v>
      </c>
      <c r="J684" t="str">
        <f>TEXT(calls[[#This Row],[Date of Call]],"DDDD")</f>
        <v>Wednesday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c r="B685" t="s">
        <v>707</v>
      </c>
      <c r="C685" t="s">
        <v>21</v>
      </c>
      <c r="D685">
        <v>111</v>
      </c>
      <c r="E685" s="13" t="s">
        <v>13</v>
      </c>
      <c r="F685" s="14">
        <v>45527</v>
      </c>
      <c r="G685">
        <v>120</v>
      </c>
      <c r="H685">
        <v>1.8</v>
      </c>
      <c r="I685">
        <f>IF(MONTH(calls[[#This Row],[Date of Call]])&lt;=6, YEAR(calls[[#This Row],[Date of Call]]), YEAR(calls[[#This Row],[Date of Call]])+1)</f>
        <v>2025</v>
      </c>
      <c r="J685" t="str">
        <f>TEXT(calls[[#This Row],[Date of Call]],"DDDD")</f>
        <v>Friday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c r="B686" t="s">
        <v>708</v>
      </c>
      <c r="C686" t="s">
        <v>8</v>
      </c>
      <c r="D686">
        <v>15</v>
      </c>
      <c r="E686" s="13" t="s">
        <v>13</v>
      </c>
      <c r="F686" s="14">
        <v>45527</v>
      </c>
      <c r="G686">
        <v>120</v>
      </c>
      <c r="H686">
        <v>4.0999999999999996</v>
      </c>
      <c r="I686">
        <f>IF(MONTH(calls[[#This Row],[Date of Call]])&lt;=6, YEAR(calls[[#This Row],[Date of Call]]), YEAR(calls[[#This Row],[Date of Call]])+1)</f>
        <v>2025</v>
      </c>
      <c r="J686" t="str">
        <f>TEXT(calls[[#This Row],[Date of Call]],"DDDD")</f>
        <v>Friday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c r="B687" t="s">
        <v>709</v>
      </c>
      <c r="C687" t="s">
        <v>24</v>
      </c>
      <c r="D687">
        <v>18</v>
      </c>
      <c r="E687" s="13" t="s">
        <v>9</v>
      </c>
      <c r="F687" s="14">
        <v>45528</v>
      </c>
      <c r="G687">
        <v>40</v>
      </c>
      <c r="H687">
        <v>4.4000000000000004</v>
      </c>
      <c r="I687">
        <f>IF(MONTH(calls[[#This Row],[Date of Call]])&lt;=6, YEAR(calls[[#This Row],[Date of Call]]), YEAR(calls[[#This Row],[Date of Call]])+1)</f>
        <v>2025</v>
      </c>
      <c r="J687" t="str">
        <f>TEXT(calls[[#This Row],[Date of Call]],"DDDD")</f>
        <v>Saturday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c r="B688" t="s">
        <v>710</v>
      </c>
      <c r="C688" t="s">
        <v>15</v>
      </c>
      <c r="D688">
        <v>146</v>
      </c>
      <c r="E688" s="13" t="s">
        <v>11</v>
      </c>
      <c r="F688" s="14">
        <v>45528</v>
      </c>
      <c r="G688">
        <v>160</v>
      </c>
      <c r="H688">
        <v>4.0999999999999996</v>
      </c>
      <c r="I688">
        <f>IF(MONTH(calls[[#This Row],[Date of Call]])&lt;=6, YEAR(calls[[#This Row],[Date of Call]]), YEAR(calls[[#This Row],[Date of Call]])+1)</f>
        <v>2025</v>
      </c>
      <c r="J688" t="str">
        <f>TEXT(calls[[#This Row],[Date of Call]],"DDDD")</f>
        <v>Saturday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c r="B689" t="s">
        <v>711</v>
      </c>
      <c r="C689" t="s">
        <v>16</v>
      </c>
      <c r="D689">
        <v>73</v>
      </c>
      <c r="E689" s="13" t="s">
        <v>13</v>
      </c>
      <c r="F689" s="14">
        <v>45529</v>
      </c>
      <c r="G689">
        <v>44</v>
      </c>
      <c r="H689">
        <v>3.8</v>
      </c>
      <c r="I689">
        <f>IF(MONTH(calls[[#This Row],[Date of Call]])&lt;=6, YEAR(calls[[#This Row],[Date of Call]]), YEAR(calls[[#This Row],[Date of Call]])+1)</f>
        <v>2025</v>
      </c>
      <c r="J689" t="str">
        <f>TEXT(calls[[#This Row],[Date of Call]],"DDDD")</f>
        <v>Sunday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c r="B690" t="s">
        <v>712</v>
      </c>
      <c r="C690" t="s">
        <v>21</v>
      </c>
      <c r="D690">
        <v>108</v>
      </c>
      <c r="E690" s="13" t="s">
        <v>9</v>
      </c>
      <c r="F690" s="14">
        <v>45529</v>
      </c>
      <c r="G690">
        <v>80</v>
      </c>
      <c r="H690">
        <v>4.3</v>
      </c>
      <c r="I690">
        <f>IF(MONTH(calls[[#This Row],[Date of Call]])&lt;=6, YEAR(calls[[#This Row],[Date of Call]]), YEAR(calls[[#This Row],[Date of Call]])+1)</f>
        <v>2025</v>
      </c>
      <c r="J690" t="str">
        <f>TEXT(calls[[#This Row],[Date of Call]],"DDDD")</f>
        <v>Sunday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c r="B691" t="s">
        <v>713</v>
      </c>
      <c r="C691" t="s">
        <v>7</v>
      </c>
      <c r="D691">
        <v>52</v>
      </c>
      <c r="E691" s="13" t="s">
        <v>9</v>
      </c>
      <c r="F691" s="14">
        <v>45530</v>
      </c>
      <c r="G691">
        <v>66</v>
      </c>
      <c r="H691">
        <v>4.5</v>
      </c>
      <c r="I691">
        <f>IF(MONTH(calls[[#This Row],[Date of Call]])&lt;=6, YEAR(calls[[#This Row],[Date of Call]]), YEAR(calls[[#This Row],[Date of Call]])+1)</f>
        <v>2025</v>
      </c>
      <c r="J691" t="str">
        <f>TEXT(calls[[#This Row],[Date of Call]],"DDDD")</f>
        <v>Monday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c r="B692" t="s">
        <v>714</v>
      </c>
      <c r="C692" t="s">
        <v>17</v>
      </c>
      <c r="D692">
        <v>165</v>
      </c>
      <c r="E692" s="13" t="s">
        <v>6</v>
      </c>
      <c r="F692" s="14">
        <v>45530</v>
      </c>
      <c r="G692">
        <v>82</v>
      </c>
      <c r="H692">
        <v>3.4</v>
      </c>
      <c r="I692">
        <f>IF(MONTH(calls[[#This Row],[Date of Call]])&lt;=6, YEAR(calls[[#This Row],[Date of Call]]), YEAR(calls[[#This Row],[Date of Call]])+1)</f>
        <v>2025</v>
      </c>
      <c r="J692" t="str">
        <f>TEXT(calls[[#This Row],[Date of Call]],"DDDD")</f>
        <v>Monday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c r="B693" t="s">
        <v>715</v>
      </c>
      <c r="C693" t="s">
        <v>15</v>
      </c>
      <c r="D693">
        <v>104</v>
      </c>
      <c r="E693" s="13" t="s">
        <v>13</v>
      </c>
      <c r="F693" s="14">
        <v>45530</v>
      </c>
      <c r="G693">
        <v>66</v>
      </c>
      <c r="H693">
        <v>4.8</v>
      </c>
      <c r="I693">
        <f>IF(MONTH(calls[[#This Row],[Date of Call]])&lt;=6, YEAR(calls[[#This Row],[Date of Call]]), YEAR(calls[[#This Row],[Date of Call]])+1)</f>
        <v>2025</v>
      </c>
      <c r="J693" t="str">
        <f>TEXT(calls[[#This Row],[Date of Call]],"DDDD")</f>
        <v>Monday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c r="B694" t="s">
        <v>716</v>
      </c>
      <c r="C694" t="s">
        <v>16</v>
      </c>
      <c r="D694">
        <v>131</v>
      </c>
      <c r="E694" s="13" t="s">
        <v>11</v>
      </c>
      <c r="F694" s="14">
        <v>45530</v>
      </c>
      <c r="G694">
        <v>92</v>
      </c>
      <c r="H694">
        <v>4.9000000000000004</v>
      </c>
      <c r="I694">
        <f>IF(MONTH(calls[[#This Row],[Date of Call]])&lt;=6, YEAR(calls[[#This Row],[Date of Call]]), YEAR(calls[[#This Row],[Date of Call]])+1)</f>
        <v>2025</v>
      </c>
      <c r="J694" t="str">
        <f>TEXT(calls[[#This Row],[Date of Call]],"DDDD")</f>
        <v>Monday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c r="B695" t="s">
        <v>717</v>
      </c>
      <c r="C695" t="s">
        <v>19</v>
      </c>
      <c r="D695">
        <v>80</v>
      </c>
      <c r="E695" s="13" t="s">
        <v>6</v>
      </c>
      <c r="F695" s="14">
        <v>45531</v>
      </c>
      <c r="G695">
        <v>104</v>
      </c>
      <c r="H695">
        <v>4.7</v>
      </c>
      <c r="I695">
        <f>IF(MONTH(calls[[#This Row],[Date of Call]])&lt;=6, YEAR(calls[[#This Row],[Date of Call]]), YEAR(calls[[#This Row],[Date of Call]])+1)</f>
        <v>2025</v>
      </c>
      <c r="J695" t="str">
        <f>TEXT(calls[[#This Row],[Date of Call]],"DDDD")</f>
        <v>Tuesday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c r="B696" t="s">
        <v>718</v>
      </c>
      <c r="C696" t="s">
        <v>8</v>
      </c>
      <c r="D696">
        <v>49</v>
      </c>
      <c r="E696" s="13" t="s">
        <v>13</v>
      </c>
      <c r="F696" s="14">
        <v>45531</v>
      </c>
      <c r="G696">
        <v>105</v>
      </c>
      <c r="H696">
        <v>3.3</v>
      </c>
      <c r="I696">
        <f>IF(MONTH(calls[[#This Row],[Date of Call]])&lt;=6, YEAR(calls[[#This Row],[Date of Call]]), YEAR(calls[[#This Row],[Date of Call]])+1)</f>
        <v>2025</v>
      </c>
      <c r="J696" t="str">
        <f>TEXT(calls[[#This Row],[Date of Call]],"DDDD")</f>
        <v>Tuesday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c r="B697" t="s">
        <v>719</v>
      </c>
      <c r="C697" t="s">
        <v>17</v>
      </c>
      <c r="D697">
        <v>73</v>
      </c>
      <c r="E697" s="13" t="s">
        <v>13</v>
      </c>
      <c r="F697" s="14">
        <v>45531</v>
      </c>
      <c r="G697">
        <v>100</v>
      </c>
      <c r="H697">
        <v>2.8</v>
      </c>
      <c r="I697">
        <f>IF(MONTH(calls[[#This Row],[Date of Call]])&lt;=6, YEAR(calls[[#This Row],[Date of Call]]), YEAR(calls[[#This Row],[Date of Call]])+1)</f>
        <v>2025</v>
      </c>
      <c r="J697" t="str">
        <f>TEXT(calls[[#This Row],[Date of Call]],"DDDD")</f>
        <v>Tuesday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c r="B698" t="s">
        <v>720</v>
      </c>
      <c r="C698" t="s">
        <v>15</v>
      </c>
      <c r="D698">
        <v>117</v>
      </c>
      <c r="E698" s="13" t="s">
        <v>6</v>
      </c>
      <c r="F698" s="14">
        <v>45531</v>
      </c>
      <c r="G698">
        <v>90</v>
      </c>
      <c r="H698">
        <v>4.0999999999999996</v>
      </c>
      <c r="I698">
        <f>IF(MONTH(calls[[#This Row],[Date of Call]])&lt;=6, YEAR(calls[[#This Row],[Date of Call]]), YEAR(calls[[#This Row],[Date of Call]])+1)</f>
        <v>2025</v>
      </c>
      <c r="J698" t="str">
        <f>TEXT(calls[[#This Row],[Date of Call]],"DDDD")</f>
        <v>Tuesday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c r="B699" t="s">
        <v>721</v>
      </c>
      <c r="C699" t="s">
        <v>23</v>
      </c>
      <c r="D699">
        <v>38</v>
      </c>
      <c r="E699" s="13" t="s">
        <v>10</v>
      </c>
      <c r="F699" s="14">
        <v>45531</v>
      </c>
      <c r="G699">
        <v>110</v>
      </c>
      <c r="H699">
        <v>3.5</v>
      </c>
      <c r="I699">
        <f>IF(MONTH(calls[[#This Row],[Date of Call]])&lt;=6, YEAR(calls[[#This Row],[Date of Call]]), YEAR(calls[[#This Row],[Date of Call]])+1)</f>
        <v>2025</v>
      </c>
      <c r="J699" t="str">
        <f>TEXT(calls[[#This Row],[Date of Call]],"DDDD")</f>
        <v>Tuesday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c r="B700" t="s">
        <v>722</v>
      </c>
      <c r="C700" t="s">
        <v>7</v>
      </c>
      <c r="D700">
        <v>109</v>
      </c>
      <c r="E700" s="13" t="s">
        <v>6</v>
      </c>
      <c r="F700" s="14">
        <v>45533</v>
      </c>
      <c r="G700">
        <v>68</v>
      </c>
      <c r="H700">
        <v>2.2999999999999998</v>
      </c>
      <c r="I700">
        <f>IF(MONTH(calls[[#This Row],[Date of Call]])&lt;=6, YEAR(calls[[#This Row],[Date of Call]]), YEAR(calls[[#This Row],[Date of Call]])+1)</f>
        <v>2025</v>
      </c>
      <c r="J700" t="str">
        <f>TEXT(calls[[#This Row],[Date of Call]],"DDDD")</f>
        <v>Thursday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c r="B701" t="s">
        <v>723</v>
      </c>
      <c r="C701" t="s">
        <v>8</v>
      </c>
      <c r="D701">
        <v>70</v>
      </c>
      <c r="E701" s="13" t="s">
        <v>9</v>
      </c>
      <c r="F701" s="14">
        <v>45534</v>
      </c>
      <c r="G701">
        <v>210</v>
      </c>
      <c r="H701">
        <v>4.0999999999999996</v>
      </c>
      <c r="I701">
        <f>IF(MONTH(calls[[#This Row],[Date of Call]])&lt;=6, YEAR(calls[[#This Row],[Date of Call]]), YEAR(calls[[#This Row],[Date of Call]])+1)</f>
        <v>2025</v>
      </c>
      <c r="J701" t="str">
        <f>TEXT(calls[[#This Row],[Date of Call]],"DDDD")</f>
        <v>Friday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c r="B702" t="s">
        <v>724</v>
      </c>
      <c r="C702" t="s">
        <v>12</v>
      </c>
      <c r="D702">
        <v>51</v>
      </c>
      <c r="E702" s="13" t="s">
        <v>10</v>
      </c>
      <c r="F702" s="14">
        <v>45534</v>
      </c>
      <c r="G702">
        <v>111</v>
      </c>
      <c r="H702">
        <v>4.3</v>
      </c>
      <c r="I702">
        <f>IF(MONTH(calls[[#This Row],[Date of Call]])&lt;=6, YEAR(calls[[#This Row],[Date of Call]]), YEAR(calls[[#This Row],[Date of Call]])+1)</f>
        <v>2025</v>
      </c>
      <c r="J702" t="str">
        <f>TEXT(calls[[#This Row],[Date of Call]],"DDDD")</f>
        <v>Friday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c r="B703" t="s">
        <v>725</v>
      </c>
      <c r="C703" t="s">
        <v>12</v>
      </c>
      <c r="D703">
        <v>100</v>
      </c>
      <c r="E703" s="13" t="s">
        <v>9</v>
      </c>
      <c r="F703" s="14">
        <v>45535</v>
      </c>
      <c r="G703">
        <v>45</v>
      </c>
      <c r="H703">
        <v>4.9000000000000004</v>
      </c>
      <c r="I703">
        <f>IF(MONTH(calls[[#This Row],[Date of Call]])&lt;=6, YEAR(calls[[#This Row],[Date of Call]]), YEAR(calls[[#This Row],[Date of Call]])+1)</f>
        <v>2025</v>
      </c>
      <c r="J703" t="str">
        <f>TEXT(calls[[#This Row],[Date of Call]],"DDDD")</f>
        <v>Saturday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c r="B704" t="s">
        <v>726</v>
      </c>
      <c r="C704" t="s">
        <v>14</v>
      </c>
      <c r="D704">
        <v>124</v>
      </c>
      <c r="E704" s="13" t="s">
        <v>10</v>
      </c>
      <c r="F704" s="14">
        <v>45536</v>
      </c>
      <c r="G704">
        <v>132</v>
      </c>
      <c r="H704">
        <v>4</v>
      </c>
      <c r="I704">
        <f>IF(MONTH(calls[[#This Row],[Date of Call]])&lt;=6, YEAR(calls[[#This Row],[Date of Call]]), YEAR(calls[[#This Row],[Date of Call]])+1)</f>
        <v>2025</v>
      </c>
      <c r="J704" t="str">
        <f>TEXT(calls[[#This Row],[Date of Call]],"DDDD")</f>
        <v>Sunday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c r="B705" t="s">
        <v>727</v>
      </c>
      <c r="C705" t="s">
        <v>20</v>
      </c>
      <c r="D705">
        <v>143</v>
      </c>
      <c r="E705" s="13" t="s">
        <v>6</v>
      </c>
      <c r="F705" s="14">
        <v>45536</v>
      </c>
      <c r="G705">
        <v>20</v>
      </c>
      <c r="H705">
        <v>4.7</v>
      </c>
      <c r="I705">
        <f>IF(MONTH(calls[[#This Row],[Date of Call]])&lt;=6, YEAR(calls[[#This Row],[Date of Call]]), YEAR(calls[[#This Row],[Date of Call]])+1)</f>
        <v>2025</v>
      </c>
      <c r="J705" t="str">
        <f>TEXT(calls[[#This Row],[Date of Call]],"DDDD")</f>
        <v>Sunday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c r="B706" t="s">
        <v>728</v>
      </c>
      <c r="C706" t="s">
        <v>18</v>
      </c>
      <c r="D706">
        <v>96</v>
      </c>
      <c r="E706" s="13" t="s">
        <v>13</v>
      </c>
      <c r="F706" s="14">
        <v>45536</v>
      </c>
      <c r="G706">
        <v>36</v>
      </c>
      <c r="H706">
        <v>3.4</v>
      </c>
      <c r="I706">
        <f>IF(MONTH(calls[[#This Row],[Date of Call]])&lt;=6, YEAR(calls[[#This Row],[Date of Call]]), YEAR(calls[[#This Row],[Date of Call]])+1)</f>
        <v>2025</v>
      </c>
      <c r="J706" t="str">
        <f>TEXT(calls[[#This Row],[Date of Call]],"DDDD")</f>
        <v>Sunday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c r="B707" t="s">
        <v>729</v>
      </c>
      <c r="C707" t="s">
        <v>17</v>
      </c>
      <c r="D707">
        <v>84</v>
      </c>
      <c r="E707" s="13" t="s">
        <v>9</v>
      </c>
      <c r="F707" s="14">
        <v>45538</v>
      </c>
      <c r="G707">
        <v>72</v>
      </c>
      <c r="H707">
        <v>4</v>
      </c>
      <c r="I707">
        <f>IF(MONTH(calls[[#This Row],[Date of Call]])&lt;=6, YEAR(calls[[#This Row],[Date of Call]]), YEAR(calls[[#This Row],[Date of Call]])+1)</f>
        <v>2025</v>
      </c>
      <c r="J707" t="str">
        <f>TEXT(calls[[#This Row],[Date of Call]],"DDDD")</f>
        <v>Tuesday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c r="B708" t="s">
        <v>730</v>
      </c>
      <c r="C708" t="s">
        <v>22</v>
      </c>
      <c r="D708">
        <v>111</v>
      </c>
      <c r="E708" s="13" t="s">
        <v>9</v>
      </c>
      <c r="F708" s="14">
        <v>45538</v>
      </c>
      <c r="G708">
        <v>63</v>
      </c>
      <c r="H708">
        <v>4.5</v>
      </c>
      <c r="I708">
        <f>IF(MONTH(calls[[#This Row],[Date of Call]])&lt;=6, YEAR(calls[[#This Row],[Date of Call]]), YEAR(calls[[#This Row],[Date of Call]])+1)</f>
        <v>2025</v>
      </c>
      <c r="J708" t="str">
        <f>TEXT(calls[[#This Row],[Date of Call]],"DDDD")</f>
        <v>Tuesday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c r="B709" t="s">
        <v>731</v>
      </c>
      <c r="C709" t="s">
        <v>22</v>
      </c>
      <c r="D709">
        <v>103</v>
      </c>
      <c r="E709" s="13" t="s">
        <v>10</v>
      </c>
      <c r="F709" s="14">
        <v>45539</v>
      </c>
      <c r="G709">
        <v>44</v>
      </c>
      <c r="H709">
        <v>4.5</v>
      </c>
      <c r="I709">
        <f>IF(MONTH(calls[[#This Row],[Date of Call]])&lt;=6, YEAR(calls[[#This Row],[Date of Call]]), YEAR(calls[[#This Row],[Date of Call]])+1)</f>
        <v>2025</v>
      </c>
      <c r="J709" t="str">
        <f>TEXT(calls[[#This Row],[Date of Call]],"DDDD")</f>
        <v>Wednesday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c r="B710" t="s">
        <v>732</v>
      </c>
      <c r="C710" t="s">
        <v>20</v>
      </c>
      <c r="D710">
        <v>61</v>
      </c>
      <c r="E710" s="13" t="s">
        <v>11</v>
      </c>
      <c r="F710" s="14">
        <v>45539</v>
      </c>
      <c r="G710">
        <v>132</v>
      </c>
      <c r="H710">
        <v>4.9000000000000004</v>
      </c>
      <c r="I710">
        <f>IF(MONTH(calls[[#This Row],[Date of Call]])&lt;=6, YEAR(calls[[#This Row],[Date of Call]]), YEAR(calls[[#This Row],[Date of Call]])+1)</f>
        <v>2025</v>
      </c>
      <c r="J710" t="str">
        <f>TEXT(calls[[#This Row],[Date of Call]],"DDDD")</f>
        <v>Wednesday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c r="B711" t="s">
        <v>733</v>
      </c>
      <c r="C711" t="s">
        <v>16</v>
      </c>
      <c r="D711">
        <v>113</v>
      </c>
      <c r="E711" s="13" t="s">
        <v>13</v>
      </c>
      <c r="F711" s="14">
        <v>45539</v>
      </c>
      <c r="G711">
        <v>46</v>
      </c>
      <c r="H711">
        <v>4.4000000000000004</v>
      </c>
      <c r="I711">
        <f>IF(MONTH(calls[[#This Row],[Date of Call]])&lt;=6, YEAR(calls[[#This Row],[Date of Call]]), YEAR(calls[[#This Row],[Date of Call]])+1)</f>
        <v>2025</v>
      </c>
      <c r="J711" t="str">
        <f>TEXT(calls[[#This Row],[Date of Call]],"DDDD")</f>
        <v>Wednesday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c r="B712" t="s">
        <v>734</v>
      </c>
      <c r="C712" t="s">
        <v>16</v>
      </c>
      <c r="D712">
        <v>96</v>
      </c>
      <c r="E712" s="13" t="s">
        <v>13</v>
      </c>
      <c r="F712" s="14">
        <v>45539</v>
      </c>
      <c r="G712">
        <v>96</v>
      </c>
      <c r="H712">
        <v>2.9</v>
      </c>
      <c r="I712">
        <f>IF(MONTH(calls[[#This Row],[Date of Call]])&lt;=6, YEAR(calls[[#This Row],[Date of Call]]), YEAR(calls[[#This Row],[Date of Call]])+1)</f>
        <v>2025</v>
      </c>
      <c r="J712" t="str">
        <f>TEXT(calls[[#This Row],[Date of Call]],"DDDD")</f>
        <v>Wednesday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c r="B713" t="s">
        <v>735</v>
      </c>
      <c r="C713" t="s">
        <v>24</v>
      </c>
      <c r="D713">
        <v>131</v>
      </c>
      <c r="E713" s="13" t="s">
        <v>10</v>
      </c>
      <c r="F713" s="14">
        <v>45540</v>
      </c>
      <c r="G713">
        <v>75</v>
      </c>
      <c r="H713">
        <v>4.4000000000000004</v>
      </c>
      <c r="I713">
        <f>IF(MONTH(calls[[#This Row],[Date of Call]])&lt;=6, YEAR(calls[[#This Row],[Date of Call]]), YEAR(calls[[#This Row],[Date of Call]])+1)</f>
        <v>2025</v>
      </c>
      <c r="J713" t="str">
        <f>TEXT(calls[[#This Row],[Date of Call]],"DDDD")</f>
        <v>Thursday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c r="B714" t="s">
        <v>736</v>
      </c>
      <c r="C714" t="s">
        <v>15</v>
      </c>
      <c r="D714">
        <v>52</v>
      </c>
      <c r="E714" s="13" t="s">
        <v>13</v>
      </c>
      <c r="F714" s="14">
        <v>45541</v>
      </c>
      <c r="G714">
        <v>88</v>
      </c>
      <c r="H714">
        <v>4.3</v>
      </c>
      <c r="I714">
        <f>IF(MONTH(calls[[#This Row],[Date of Call]])&lt;=6, YEAR(calls[[#This Row],[Date of Call]]), YEAR(calls[[#This Row],[Date of Call]])+1)</f>
        <v>2025</v>
      </c>
      <c r="J714" t="str">
        <f>TEXT(calls[[#This Row],[Date of Call]],"DDDD")</f>
        <v>Friday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c r="B715" t="s">
        <v>737</v>
      </c>
      <c r="C715" t="s">
        <v>12</v>
      </c>
      <c r="D715">
        <v>100</v>
      </c>
      <c r="E715" s="13" t="s">
        <v>10</v>
      </c>
      <c r="F715" s="14">
        <v>45541</v>
      </c>
      <c r="G715">
        <v>24</v>
      </c>
      <c r="H715">
        <v>4.7</v>
      </c>
      <c r="I715">
        <f>IF(MONTH(calls[[#This Row],[Date of Call]])&lt;=6, YEAR(calls[[#This Row],[Date of Call]]), YEAR(calls[[#This Row],[Date of Call]])+1)</f>
        <v>2025</v>
      </c>
      <c r="J715" t="str">
        <f>TEXT(calls[[#This Row],[Date of Call]],"DDDD")</f>
        <v>Friday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c r="B716" t="s">
        <v>738</v>
      </c>
      <c r="C716" t="s">
        <v>21</v>
      </c>
      <c r="D716">
        <v>58</v>
      </c>
      <c r="E716" s="13" t="s">
        <v>6</v>
      </c>
      <c r="F716" s="14">
        <v>45541</v>
      </c>
      <c r="G716">
        <v>96</v>
      </c>
      <c r="H716">
        <v>3.2</v>
      </c>
      <c r="I716">
        <f>IF(MONTH(calls[[#This Row],[Date of Call]])&lt;=6, YEAR(calls[[#This Row],[Date of Call]]), YEAR(calls[[#This Row],[Date of Call]])+1)</f>
        <v>2025</v>
      </c>
      <c r="J716" t="str">
        <f>TEXT(calls[[#This Row],[Date of Call]],"DDDD")</f>
        <v>Friday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c r="B717" t="s">
        <v>739</v>
      </c>
      <c r="C717" t="s">
        <v>8</v>
      </c>
      <c r="D717">
        <v>144</v>
      </c>
      <c r="E717" s="13" t="s">
        <v>6</v>
      </c>
      <c r="F717" s="14">
        <v>45542</v>
      </c>
      <c r="G717">
        <v>124</v>
      </c>
      <c r="H717">
        <v>2.2999999999999998</v>
      </c>
      <c r="I717">
        <f>IF(MONTH(calls[[#This Row],[Date of Call]])&lt;=6, YEAR(calls[[#This Row],[Date of Call]]), YEAR(calls[[#This Row],[Date of Call]])+1)</f>
        <v>2025</v>
      </c>
      <c r="J717" t="str">
        <f>TEXT(calls[[#This Row],[Date of Call]],"DDDD")</f>
        <v>Saturday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c r="B718" t="s">
        <v>740</v>
      </c>
      <c r="C718" t="s">
        <v>21</v>
      </c>
      <c r="D718">
        <v>53</v>
      </c>
      <c r="E718" s="13" t="s">
        <v>11</v>
      </c>
      <c r="F718" s="14">
        <v>45543</v>
      </c>
      <c r="G718">
        <v>130</v>
      </c>
      <c r="H718">
        <v>3.6</v>
      </c>
      <c r="I718">
        <f>IF(MONTH(calls[[#This Row],[Date of Call]])&lt;=6, YEAR(calls[[#This Row],[Date of Call]]), YEAR(calls[[#This Row],[Date of Call]])+1)</f>
        <v>2025</v>
      </c>
      <c r="J718" t="str">
        <f>TEXT(calls[[#This Row],[Date of Call]],"DDDD")</f>
        <v>Sunday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c r="B719" t="s">
        <v>741</v>
      </c>
      <c r="C719" t="s">
        <v>16</v>
      </c>
      <c r="D719">
        <v>97</v>
      </c>
      <c r="E719" s="13" t="s">
        <v>9</v>
      </c>
      <c r="F719" s="14">
        <v>45543</v>
      </c>
      <c r="G719">
        <v>45</v>
      </c>
      <c r="H719">
        <v>4.5999999999999996</v>
      </c>
      <c r="I719">
        <f>IF(MONTH(calls[[#This Row],[Date of Call]])&lt;=6, YEAR(calls[[#This Row],[Date of Call]]), YEAR(calls[[#This Row],[Date of Call]])+1)</f>
        <v>2025</v>
      </c>
      <c r="J719" t="str">
        <f>TEXT(calls[[#This Row],[Date of Call]],"DDDD")</f>
        <v>Sunday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c r="B720" t="s">
        <v>742</v>
      </c>
      <c r="C720" t="s">
        <v>23</v>
      </c>
      <c r="D720">
        <v>64</v>
      </c>
      <c r="E720" s="13" t="s">
        <v>6</v>
      </c>
      <c r="F720" s="14">
        <v>45543</v>
      </c>
      <c r="G720">
        <v>66</v>
      </c>
      <c r="H720">
        <v>4</v>
      </c>
      <c r="I720">
        <f>IF(MONTH(calls[[#This Row],[Date of Call]])&lt;=6, YEAR(calls[[#This Row],[Date of Call]]), YEAR(calls[[#This Row],[Date of Call]])+1)</f>
        <v>2025</v>
      </c>
      <c r="J720" t="str">
        <f>TEXT(calls[[#This Row],[Date of Call]],"DDDD")</f>
        <v>Sunday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c r="B721" t="s">
        <v>743</v>
      </c>
      <c r="C721" t="s">
        <v>20</v>
      </c>
      <c r="D721">
        <v>106</v>
      </c>
      <c r="E721" s="13" t="s">
        <v>10</v>
      </c>
      <c r="F721" s="14">
        <v>45543</v>
      </c>
      <c r="G721">
        <v>58</v>
      </c>
      <c r="H721">
        <v>4.7</v>
      </c>
      <c r="I721">
        <f>IF(MONTH(calls[[#This Row],[Date of Call]])&lt;=6, YEAR(calls[[#This Row],[Date of Call]]), YEAR(calls[[#This Row],[Date of Call]])+1)</f>
        <v>2025</v>
      </c>
      <c r="J721" t="str">
        <f>TEXT(calls[[#This Row],[Date of Call]],"DDDD")</f>
        <v>Sunday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c r="B722" t="s">
        <v>744</v>
      </c>
      <c r="C722" t="s">
        <v>17</v>
      </c>
      <c r="D722">
        <v>36</v>
      </c>
      <c r="E722" s="13" t="s">
        <v>6</v>
      </c>
      <c r="F722" s="14">
        <v>45544</v>
      </c>
      <c r="G722">
        <v>152</v>
      </c>
      <c r="H722">
        <v>4.3</v>
      </c>
      <c r="I722">
        <f>IF(MONTH(calls[[#This Row],[Date of Call]])&lt;=6, YEAR(calls[[#This Row],[Date of Call]]), YEAR(calls[[#This Row],[Date of Call]])+1)</f>
        <v>2025</v>
      </c>
      <c r="J722" t="str">
        <f>TEXT(calls[[#This Row],[Date of Call]],"DDDD")</f>
        <v>Monday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c r="B723" t="s">
        <v>745</v>
      </c>
      <c r="C723" t="s">
        <v>8</v>
      </c>
      <c r="D723">
        <v>74</v>
      </c>
      <c r="E723" s="13" t="s">
        <v>13</v>
      </c>
      <c r="F723" s="14">
        <v>45544</v>
      </c>
      <c r="G723">
        <v>75</v>
      </c>
      <c r="H723">
        <v>2.8</v>
      </c>
      <c r="I723">
        <f>IF(MONTH(calls[[#This Row],[Date of Call]])&lt;=6, YEAR(calls[[#This Row],[Date of Call]]), YEAR(calls[[#This Row],[Date of Call]])+1)</f>
        <v>2025</v>
      </c>
      <c r="J723" t="str">
        <f>TEXT(calls[[#This Row],[Date of Call]],"DDDD")</f>
        <v>Monday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c r="B724" t="s">
        <v>746</v>
      </c>
      <c r="C724" t="s">
        <v>7</v>
      </c>
      <c r="D724">
        <v>143</v>
      </c>
      <c r="E724" s="13" t="s">
        <v>9</v>
      </c>
      <c r="F724" s="14">
        <v>45544</v>
      </c>
      <c r="G724">
        <v>78</v>
      </c>
      <c r="H724">
        <v>4</v>
      </c>
      <c r="I724">
        <f>IF(MONTH(calls[[#This Row],[Date of Call]])&lt;=6, YEAR(calls[[#This Row],[Date of Call]]), YEAR(calls[[#This Row],[Date of Call]])+1)</f>
        <v>2025</v>
      </c>
      <c r="J724" t="str">
        <f>TEXT(calls[[#This Row],[Date of Call]],"DDDD")</f>
        <v>Monday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c r="B725" t="s">
        <v>747</v>
      </c>
      <c r="C725" t="s">
        <v>20</v>
      </c>
      <c r="D725">
        <v>94</v>
      </c>
      <c r="E725" s="13" t="s">
        <v>11</v>
      </c>
      <c r="F725" s="14">
        <v>45544</v>
      </c>
      <c r="G725">
        <v>69</v>
      </c>
      <c r="H725">
        <v>3.9</v>
      </c>
      <c r="I725">
        <f>IF(MONTH(calls[[#This Row],[Date of Call]])&lt;=6, YEAR(calls[[#This Row],[Date of Call]]), YEAR(calls[[#This Row],[Date of Call]])+1)</f>
        <v>2025</v>
      </c>
      <c r="J725" t="str">
        <f>TEXT(calls[[#This Row],[Date of Call]],"DDDD")</f>
        <v>Monday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c r="B726" t="s">
        <v>748</v>
      </c>
      <c r="C726" t="s">
        <v>19</v>
      </c>
      <c r="D726">
        <v>124</v>
      </c>
      <c r="E726" s="13" t="s">
        <v>10</v>
      </c>
      <c r="F726" s="14">
        <v>45545</v>
      </c>
      <c r="G726">
        <v>46</v>
      </c>
      <c r="H726">
        <v>3.1</v>
      </c>
      <c r="I726">
        <f>IF(MONTH(calls[[#This Row],[Date of Call]])&lt;=6, YEAR(calls[[#This Row],[Date of Call]]), YEAR(calls[[#This Row],[Date of Call]])+1)</f>
        <v>2025</v>
      </c>
      <c r="J726" t="str">
        <f>TEXT(calls[[#This Row],[Date of Call]],"DDDD")</f>
        <v>Tuesday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c r="B727" t="s">
        <v>749</v>
      </c>
      <c r="C727" t="s">
        <v>17</v>
      </c>
      <c r="D727">
        <v>156</v>
      </c>
      <c r="E727" s="13" t="s">
        <v>6</v>
      </c>
      <c r="F727" s="14">
        <v>45545</v>
      </c>
      <c r="G727">
        <v>64</v>
      </c>
      <c r="H727">
        <v>2.7</v>
      </c>
      <c r="I727">
        <f>IF(MONTH(calls[[#This Row],[Date of Call]])&lt;=6, YEAR(calls[[#This Row],[Date of Call]]), YEAR(calls[[#This Row],[Date of Call]])+1)</f>
        <v>2025</v>
      </c>
      <c r="J727" t="str">
        <f>TEXT(calls[[#This Row],[Date of Call]],"DDDD")</f>
        <v>Tuesday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c r="B728" t="s">
        <v>750</v>
      </c>
      <c r="C728" t="s">
        <v>18</v>
      </c>
      <c r="D728">
        <v>107</v>
      </c>
      <c r="E728" s="13" t="s">
        <v>9</v>
      </c>
      <c r="F728" s="14">
        <v>45545</v>
      </c>
      <c r="G728">
        <v>38</v>
      </c>
      <c r="H728">
        <v>4.7</v>
      </c>
      <c r="I728">
        <f>IF(MONTH(calls[[#This Row],[Date of Call]])&lt;=6, YEAR(calls[[#This Row],[Date of Call]]), YEAR(calls[[#This Row],[Date of Call]])+1)</f>
        <v>2025</v>
      </c>
      <c r="J728" t="str">
        <f>TEXT(calls[[#This Row],[Date of Call]],"DDDD")</f>
        <v>Tuesday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c r="B729" t="s">
        <v>751</v>
      </c>
      <c r="C729" t="s">
        <v>20</v>
      </c>
      <c r="D729">
        <v>58</v>
      </c>
      <c r="E729" s="13" t="s">
        <v>9</v>
      </c>
      <c r="F729" s="14">
        <v>45547</v>
      </c>
      <c r="G729">
        <v>90</v>
      </c>
      <c r="H729">
        <v>4.3</v>
      </c>
      <c r="I729">
        <f>IF(MONTH(calls[[#This Row],[Date of Call]])&lt;=6, YEAR(calls[[#This Row],[Date of Call]]), YEAR(calls[[#This Row],[Date of Call]])+1)</f>
        <v>2025</v>
      </c>
      <c r="J729" t="str">
        <f>TEXT(calls[[#This Row],[Date of Call]],"DDDD")</f>
        <v>Thursday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c r="B730" t="s">
        <v>752</v>
      </c>
      <c r="C730" t="s">
        <v>14</v>
      </c>
      <c r="D730">
        <v>66</v>
      </c>
      <c r="E730" s="13" t="s">
        <v>9</v>
      </c>
      <c r="F730" s="14">
        <v>45547</v>
      </c>
      <c r="G730">
        <v>32</v>
      </c>
      <c r="H730">
        <v>3.8</v>
      </c>
      <c r="I730">
        <f>IF(MONTH(calls[[#This Row],[Date of Call]])&lt;=6, YEAR(calls[[#This Row],[Date of Call]]), YEAR(calls[[#This Row],[Date of Call]])+1)</f>
        <v>2025</v>
      </c>
      <c r="J730" t="str">
        <f>TEXT(calls[[#This Row],[Date of Call]],"DDDD")</f>
        <v>Thursday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c r="B731" t="s">
        <v>753</v>
      </c>
      <c r="C731" t="s">
        <v>24</v>
      </c>
      <c r="D731">
        <v>75</v>
      </c>
      <c r="E731" s="13" t="s">
        <v>6</v>
      </c>
      <c r="F731" s="14">
        <v>45547</v>
      </c>
      <c r="G731">
        <v>120</v>
      </c>
      <c r="H731">
        <v>4.4000000000000004</v>
      </c>
      <c r="I731">
        <f>IF(MONTH(calls[[#This Row],[Date of Call]])&lt;=6, YEAR(calls[[#This Row],[Date of Call]]), YEAR(calls[[#This Row],[Date of Call]])+1)</f>
        <v>2025</v>
      </c>
      <c r="J731" t="str">
        <f>TEXT(calls[[#This Row],[Date of Call]],"DDDD")</f>
        <v>Thursday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c r="B732" t="s">
        <v>754</v>
      </c>
      <c r="C732" t="s">
        <v>18</v>
      </c>
      <c r="D732">
        <v>8</v>
      </c>
      <c r="E732" s="13" t="s">
        <v>9</v>
      </c>
      <c r="F732" s="14">
        <v>45547</v>
      </c>
      <c r="G732">
        <v>31</v>
      </c>
      <c r="H732">
        <v>3.9</v>
      </c>
      <c r="I732">
        <f>IF(MONTH(calls[[#This Row],[Date of Call]])&lt;=6, YEAR(calls[[#This Row],[Date of Call]]), YEAR(calls[[#This Row],[Date of Call]])+1)</f>
        <v>2025</v>
      </c>
      <c r="J732" t="str">
        <f>TEXT(calls[[#This Row],[Date of Call]],"DDDD")</f>
        <v>Thursday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c r="B733" t="s">
        <v>755</v>
      </c>
      <c r="C733" t="s">
        <v>23</v>
      </c>
      <c r="D733">
        <v>76</v>
      </c>
      <c r="E733" s="13" t="s">
        <v>6</v>
      </c>
      <c r="F733" s="14">
        <v>45548</v>
      </c>
      <c r="G733">
        <v>108</v>
      </c>
      <c r="H733">
        <v>4.9000000000000004</v>
      </c>
      <c r="I733">
        <f>IF(MONTH(calls[[#This Row],[Date of Call]])&lt;=6, YEAR(calls[[#This Row],[Date of Call]]), YEAR(calls[[#This Row],[Date of Call]])+1)</f>
        <v>2025</v>
      </c>
      <c r="J733" t="str">
        <f>TEXT(calls[[#This Row],[Date of Call]],"DDDD")</f>
        <v>Friday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c r="B734" t="s">
        <v>756</v>
      </c>
      <c r="C734" t="s">
        <v>20</v>
      </c>
      <c r="D734">
        <v>110</v>
      </c>
      <c r="E734" s="13" t="s">
        <v>6</v>
      </c>
      <c r="F734" s="14">
        <v>45548</v>
      </c>
      <c r="G734">
        <v>180</v>
      </c>
      <c r="H734">
        <v>4.2</v>
      </c>
      <c r="I734">
        <f>IF(MONTH(calls[[#This Row],[Date of Call]])&lt;=6, YEAR(calls[[#This Row],[Date of Call]]), YEAR(calls[[#This Row],[Date of Call]])+1)</f>
        <v>2025</v>
      </c>
      <c r="J734" t="str">
        <f>TEXT(calls[[#This Row],[Date of Call]],"DDDD")</f>
        <v>Friday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c r="B735" t="s">
        <v>757</v>
      </c>
      <c r="C735" t="s">
        <v>14</v>
      </c>
      <c r="D735">
        <v>50</v>
      </c>
      <c r="E735" s="13" t="s">
        <v>11</v>
      </c>
      <c r="F735" s="14">
        <v>45549</v>
      </c>
      <c r="G735">
        <v>124</v>
      </c>
      <c r="H735">
        <v>4</v>
      </c>
      <c r="I735">
        <f>IF(MONTH(calls[[#This Row],[Date of Call]])&lt;=6, YEAR(calls[[#This Row],[Date of Call]]), YEAR(calls[[#This Row],[Date of Call]])+1)</f>
        <v>2025</v>
      </c>
      <c r="J735" t="str">
        <f>TEXT(calls[[#This Row],[Date of Call]],"DDDD")</f>
        <v>Saturday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c r="B736" t="s">
        <v>758</v>
      </c>
      <c r="C736" t="s">
        <v>15</v>
      </c>
      <c r="D736">
        <v>78</v>
      </c>
      <c r="E736" s="13" t="s">
        <v>11</v>
      </c>
      <c r="F736" s="14">
        <v>45549</v>
      </c>
      <c r="G736">
        <v>23</v>
      </c>
      <c r="H736">
        <v>4.2</v>
      </c>
      <c r="I736">
        <f>IF(MONTH(calls[[#This Row],[Date of Call]])&lt;=6, YEAR(calls[[#This Row],[Date of Call]]), YEAR(calls[[#This Row],[Date of Call]])+1)</f>
        <v>2025</v>
      </c>
      <c r="J736" t="str">
        <f>TEXT(calls[[#This Row],[Date of Call]],"DDDD")</f>
        <v>Saturday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c r="B737" t="s">
        <v>759</v>
      </c>
      <c r="C737" t="s">
        <v>16</v>
      </c>
      <c r="D737">
        <v>59</v>
      </c>
      <c r="E737" s="13" t="s">
        <v>10</v>
      </c>
      <c r="F737" s="14">
        <v>45550</v>
      </c>
      <c r="G737">
        <v>24</v>
      </c>
      <c r="H737">
        <v>4.8</v>
      </c>
      <c r="I737">
        <f>IF(MONTH(calls[[#This Row],[Date of Call]])&lt;=6, YEAR(calls[[#This Row],[Date of Call]]), YEAR(calls[[#This Row],[Date of Call]])+1)</f>
        <v>2025</v>
      </c>
      <c r="J737" t="str">
        <f>TEXT(calls[[#This Row],[Date of Call]],"DDDD")</f>
        <v>Sunday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c r="B738" t="s">
        <v>760</v>
      </c>
      <c r="C738" t="s">
        <v>15</v>
      </c>
      <c r="D738">
        <v>126</v>
      </c>
      <c r="E738" s="13" t="s">
        <v>9</v>
      </c>
      <c r="F738" s="14">
        <v>45551</v>
      </c>
      <c r="G738">
        <v>52</v>
      </c>
      <c r="H738">
        <v>1.1000000000000001</v>
      </c>
      <c r="I738">
        <f>IF(MONTH(calls[[#This Row],[Date of Call]])&lt;=6, YEAR(calls[[#This Row],[Date of Call]]), YEAR(calls[[#This Row],[Date of Call]])+1)</f>
        <v>2025</v>
      </c>
      <c r="J738" t="str">
        <f>TEXT(calls[[#This Row],[Date of Call]],"DDDD")</f>
        <v>Monday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c r="B739" t="s">
        <v>761</v>
      </c>
      <c r="C739" t="s">
        <v>23</v>
      </c>
      <c r="D739">
        <v>43</v>
      </c>
      <c r="E739" s="13" t="s">
        <v>10</v>
      </c>
      <c r="F739" s="14">
        <v>45552</v>
      </c>
      <c r="G739">
        <v>168</v>
      </c>
      <c r="H739">
        <v>4</v>
      </c>
      <c r="I739">
        <f>IF(MONTH(calls[[#This Row],[Date of Call]])&lt;=6, YEAR(calls[[#This Row],[Date of Call]]), YEAR(calls[[#This Row],[Date of Call]])+1)</f>
        <v>2025</v>
      </c>
      <c r="J739" t="str">
        <f>TEXT(calls[[#This Row],[Date of Call]],"DDDD")</f>
        <v>Tuesday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c r="B740" t="s">
        <v>762</v>
      </c>
      <c r="C740" t="s">
        <v>17</v>
      </c>
      <c r="D740">
        <v>79</v>
      </c>
      <c r="E740" s="13" t="s">
        <v>6</v>
      </c>
      <c r="F740" s="14">
        <v>45554</v>
      </c>
      <c r="G740">
        <v>125</v>
      </c>
      <c r="H740">
        <v>4.8</v>
      </c>
      <c r="I740">
        <f>IF(MONTH(calls[[#This Row],[Date of Call]])&lt;=6, YEAR(calls[[#This Row],[Date of Call]]), YEAR(calls[[#This Row],[Date of Call]])+1)</f>
        <v>2025</v>
      </c>
      <c r="J740" t="str">
        <f>TEXT(calls[[#This Row],[Date of Call]],"DDDD")</f>
        <v>Thursday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c r="B741" t="s">
        <v>763</v>
      </c>
      <c r="C741" t="s">
        <v>20</v>
      </c>
      <c r="D741">
        <v>71</v>
      </c>
      <c r="E741" s="13" t="s">
        <v>10</v>
      </c>
      <c r="F741" s="14">
        <v>45555</v>
      </c>
      <c r="G741">
        <v>50</v>
      </c>
      <c r="H741">
        <v>4.2</v>
      </c>
      <c r="I741">
        <f>IF(MONTH(calls[[#This Row],[Date of Call]])&lt;=6, YEAR(calls[[#This Row],[Date of Call]]), YEAR(calls[[#This Row],[Date of Call]])+1)</f>
        <v>2025</v>
      </c>
      <c r="J741" t="str">
        <f>TEXT(calls[[#This Row],[Date of Call]],"DDDD")</f>
        <v>Friday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c r="B742" t="s">
        <v>764</v>
      </c>
      <c r="C742" t="s">
        <v>22</v>
      </c>
      <c r="D742">
        <v>94</v>
      </c>
      <c r="E742" s="13" t="s">
        <v>9</v>
      </c>
      <c r="F742" s="14">
        <v>45556</v>
      </c>
      <c r="G742">
        <v>220</v>
      </c>
      <c r="H742">
        <v>4.5999999999999996</v>
      </c>
      <c r="I742">
        <f>IF(MONTH(calls[[#This Row],[Date of Call]])&lt;=6, YEAR(calls[[#This Row],[Date of Call]]), YEAR(calls[[#This Row],[Date of Call]])+1)</f>
        <v>2025</v>
      </c>
      <c r="J742" t="str">
        <f>TEXT(calls[[#This Row],[Date of Call]],"DDDD")</f>
        <v>Saturday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c r="B743" t="s">
        <v>765</v>
      </c>
      <c r="C743" t="s">
        <v>18</v>
      </c>
      <c r="D743">
        <v>108</v>
      </c>
      <c r="E743" s="13" t="s">
        <v>10</v>
      </c>
      <c r="F743" s="14">
        <v>45556</v>
      </c>
      <c r="G743">
        <v>180</v>
      </c>
      <c r="H743">
        <v>4</v>
      </c>
      <c r="I743">
        <f>IF(MONTH(calls[[#This Row],[Date of Call]])&lt;=6, YEAR(calls[[#This Row],[Date of Call]]), YEAR(calls[[#This Row],[Date of Call]])+1)</f>
        <v>2025</v>
      </c>
      <c r="J743" t="str">
        <f>TEXT(calls[[#This Row],[Date of Call]],"DDDD")</f>
        <v>Saturday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c r="B744" t="s">
        <v>766</v>
      </c>
      <c r="C744" t="s">
        <v>23</v>
      </c>
      <c r="D744">
        <v>76</v>
      </c>
      <c r="E744" s="13" t="s">
        <v>9</v>
      </c>
      <c r="F744" s="14">
        <v>45556</v>
      </c>
      <c r="G744">
        <v>110</v>
      </c>
      <c r="H744">
        <v>3.9</v>
      </c>
      <c r="I744">
        <f>IF(MONTH(calls[[#This Row],[Date of Call]])&lt;=6, YEAR(calls[[#This Row],[Date of Call]]), YEAR(calls[[#This Row],[Date of Call]])+1)</f>
        <v>2025</v>
      </c>
      <c r="J744" t="str">
        <f>TEXT(calls[[#This Row],[Date of Call]],"DDDD")</f>
        <v>Saturday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c r="B745" t="s">
        <v>767</v>
      </c>
      <c r="C745" t="s">
        <v>16</v>
      </c>
      <c r="D745">
        <v>136</v>
      </c>
      <c r="E745" s="13" t="s">
        <v>10</v>
      </c>
      <c r="F745" s="14">
        <v>45556</v>
      </c>
      <c r="G745">
        <v>36</v>
      </c>
      <c r="H745">
        <v>2.8</v>
      </c>
      <c r="I745">
        <f>IF(MONTH(calls[[#This Row],[Date of Call]])&lt;=6, YEAR(calls[[#This Row],[Date of Call]]), YEAR(calls[[#This Row],[Date of Call]])+1)</f>
        <v>2025</v>
      </c>
      <c r="J745" t="str">
        <f>TEXT(calls[[#This Row],[Date of Call]],"DDDD")</f>
        <v>Saturday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c r="B746" t="s">
        <v>768</v>
      </c>
      <c r="C746" t="s">
        <v>12</v>
      </c>
      <c r="D746">
        <v>129</v>
      </c>
      <c r="E746" s="13" t="s">
        <v>11</v>
      </c>
      <c r="F746" s="14">
        <v>45557</v>
      </c>
      <c r="G746">
        <v>93</v>
      </c>
      <c r="H746">
        <v>4.7</v>
      </c>
      <c r="I746">
        <f>IF(MONTH(calls[[#This Row],[Date of Call]])&lt;=6, YEAR(calls[[#This Row],[Date of Call]]), YEAR(calls[[#This Row],[Date of Call]])+1)</f>
        <v>2025</v>
      </c>
      <c r="J746" t="str">
        <f>TEXT(calls[[#This Row],[Date of Call]],"DDDD")</f>
        <v>Sunday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c r="B747" t="s">
        <v>769</v>
      </c>
      <c r="C747" t="s">
        <v>18</v>
      </c>
      <c r="D747">
        <v>120</v>
      </c>
      <c r="E747" s="13" t="s">
        <v>10</v>
      </c>
      <c r="F747" s="14">
        <v>45557</v>
      </c>
      <c r="G747">
        <v>38</v>
      </c>
      <c r="H747">
        <v>4.2</v>
      </c>
      <c r="I747">
        <f>IF(MONTH(calls[[#This Row],[Date of Call]])&lt;=6, YEAR(calls[[#This Row],[Date of Call]]), YEAR(calls[[#This Row],[Date of Call]])+1)</f>
        <v>2025</v>
      </c>
      <c r="J747" t="str">
        <f>TEXT(calls[[#This Row],[Date of Call]],"DDDD")</f>
        <v>Sunday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c r="B748" t="s">
        <v>770</v>
      </c>
      <c r="C748" t="s">
        <v>23</v>
      </c>
      <c r="D748">
        <v>108</v>
      </c>
      <c r="E748" s="13" t="s">
        <v>11</v>
      </c>
      <c r="F748" s="14">
        <v>45558</v>
      </c>
      <c r="G748">
        <v>66</v>
      </c>
      <c r="H748">
        <v>3.9</v>
      </c>
      <c r="I748">
        <f>IF(MONTH(calls[[#This Row],[Date of Call]])&lt;=6, YEAR(calls[[#This Row],[Date of Call]]), YEAR(calls[[#This Row],[Date of Call]])+1)</f>
        <v>2025</v>
      </c>
      <c r="J748" t="str">
        <f>TEXT(calls[[#This Row],[Date of Call]],"DDDD")</f>
        <v>Monday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c r="B749" t="s">
        <v>771</v>
      </c>
      <c r="C749" t="s">
        <v>15</v>
      </c>
      <c r="D749">
        <v>79</v>
      </c>
      <c r="E749" s="13" t="s">
        <v>10</v>
      </c>
      <c r="F749" s="14">
        <v>45558</v>
      </c>
      <c r="G749">
        <v>215</v>
      </c>
      <c r="H749">
        <v>4.5999999999999996</v>
      </c>
      <c r="I749">
        <f>IF(MONTH(calls[[#This Row],[Date of Call]])&lt;=6, YEAR(calls[[#This Row],[Date of Call]]), YEAR(calls[[#This Row],[Date of Call]])+1)</f>
        <v>2025</v>
      </c>
      <c r="J749" t="str">
        <f>TEXT(calls[[#This Row],[Date of Call]],"DDDD")</f>
        <v>Monday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c r="B750" t="s">
        <v>772</v>
      </c>
      <c r="C750" t="s">
        <v>15</v>
      </c>
      <c r="D750">
        <v>45</v>
      </c>
      <c r="E750" s="13" t="s">
        <v>11</v>
      </c>
      <c r="F750" s="14">
        <v>45558</v>
      </c>
      <c r="G750">
        <v>92</v>
      </c>
      <c r="H750">
        <v>4.3</v>
      </c>
      <c r="I750">
        <f>IF(MONTH(calls[[#This Row],[Date of Call]])&lt;=6, YEAR(calls[[#This Row],[Date of Call]]), YEAR(calls[[#This Row],[Date of Call]])+1)</f>
        <v>2025</v>
      </c>
      <c r="J750" t="str">
        <f>TEXT(calls[[#This Row],[Date of Call]],"DDDD")</f>
        <v>Monday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c r="B751" t="s">
        <v>773</v>
      </c>
      <c r="C751" t="s">
        <v>8</v>
      </c>
      <c r="D751">
        <v>96</v>
      </c>
      <c r="E751" s="13" t="s">
        <v>10</v>
      </c>
      <c r="F751" s="14">
        <v>45558</v>
      </c>
      <c r="G751">
        <v>80</v>
      </c>
      <c r="H751">
        <v>3.6</v>
      </c>
      <c r="I751">
        <f>IF(MONTH(calls[[#This Row],[Date of Call]])&lt;=6, YEAR(calls[[#This Row],[Date of Call]]), YEAR(calls[[#This Row],[Date of Call]])+1)</f>
        <v>2025</v>
      </c>
      <c r="J751" t="str">
        <f>TEXT(calls[[#This Row],[Date of Call]],"DDDD")</f>
        <v>Monday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c r="B752" t="s">
        <v>774</v>
      </c>
      <c r="C752" t="s">
        <v>8</v>
      </c>
      <c r="D752">
        <v>81</v>
      </c>
      <c r="E752" s="13" t="s">
        <v>10</v>
      </c>
      <c r="F752" s="14">
        <v>45559</v>
      </c>
      <c r="G752">
        <v>123</v>
      </c>
      <c r="H752">
        <v>4.9000000000000004</v>
      </c>
      <c r="I752">
        <f>IF(MONTH(calls[[#This Row],[Date of Call]])&lt;=6, YEAR(calls[[#This Row],[Date of Call]]), YEAR(calls[[#This Row],[Date of Call]])+1)</f>
        <v>2025</v>
      </c>
      <c r="J752" t="str">
        <f>TEXT(calls[[#This Row],[Date of Call]],"DDDD")</f>
        <v>Tuesday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c r="B753" t="s">
        <v>775</v>
      </c>
      <c r="C753" t="s">
        <v>16</v>
      </c>
      <c r="D753">
        <v>95</v>
      </c>
      <c r="E753" s="13" t="s">
        <v>13</v>
      </c>
      <c r="F753" s="14">
        <v>45559</v>
      </c>
      <c r="G753">
        <v>23</v>
      </c>
      <c r="H753">
        <v>2.4</v>
      </c>
      <c r="I753">
        <f>IF(MONTH(calls[[#This Row],[Date of Call]])&lt;=6, YEAR(calls[[#This Row],[Date of Call]]), YEAR(calls[[#This Row],[Date of Call]])+1)</f>
        <v>2025</v>
      </c>
      <c r="J753" t="str">
        <f>TEXT(calls[[#This Row],[Date of Call]],"DDDD")</f>
        <v>Tuesday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c r="B754" t="s">
        <v>776</v>
      </c>
      <c r="C754" t="s">
        <v>19</v>
      </c>
      <c r="D754">
        <v>159</v>
      </c>
      <c r="E754" s="13" t="s">
        <v>9</v>
      </c>
      <c r="F754" s="14">
        <v>45559</v>
      </c>
      <c r="G754">
        <v>63</v>
      </c>
      <c r="H754">
        <v>4.2</v>
      </c>
      <c r="I754">
        <f>IF(MONTH(calls[[#This Row],[Date of Call]])&lt;=6, YEAR(calls[[#This Row],[Date of Call]]), YEAR(calls[[#This Row],[Date of Call]])+1)</f>
        <v>2025</v>
      </c>
      <c r="J754" t="str">
        <f>TEXT(calls[[#This Row],[Date of Call]],"DDDD")</f>
        <v>Tuesday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c r="B755" t="s">
        <v>777</v>
      </c>
      <c r="C755" t="s">
        <v>5</v>
      </c>
      <c r="D755">
        <v>109</v>
      </c>
      <c r="E755" s="13" t="s">
        <v>6</v>
      </c>
      <c r="F755" s="14">
        <v>45559</v>
      </c>
      <c r="G755">
        <v>52</v>
      </c>
      <c r="H755">
        <v>3.9</v>
      </c>
      <c r="I755">
        <f>IF(MONTH(calls[[#This Row],[Date of Call]])&lt;=6, YEAR(calls[[#This Row],[Date of Call]]), YEAR(calls[[#This Row],[Date of Call]])+1)</f>
        <v>2025</v>
      </c>
      <c r="J755" t="str">
        <f>TEXT(calls[[#This Row],[Date of Call]],"DDDD")</f>
        <v>Tuesday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c r="B756" t="s">
        <v>778</v>
      </c>
      <c r="C756" t="s">
        <v>15</v>
      </c>
      <c r="D756">
        <v>107</v>
      </c>
      <c r="E756" s="13" t="s">
        <v>6</v>
      </c>
      <c r="F756" s="14">
        <v>45559</v>
      </c>
      <c r="G756">
        <v>60</v>
      </c>
      <c r="H756">
        <v>4.2</v>
      </c>
      <c r="I756">
        <f>IF(MONTH(calls[[#This Row],[Date of Call]])&lt;=6, YEAR(calls[[#This Row],[Date of Call]]), YEAR(calls[[#This Row],[Date of Call]])+1)</f>
        <v>2025</v>
      </c>
      <c r="J756" t="str">
        <f>TEXT(calls[[#This Row],[Date of Call]],"DDDD")</f>
        <v>Tuesday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c r="B757" t="s">
        <v>779</v>
      </c>
      <c r="C757" t="s">
        <v>8</v>
      </c>
      <c r="D757">
        <v>67</v>
      </c>
      <c r="E757" s="13" t="s">
        <v>11</v>
      </c>
      <c r="F757" s="14">
        <v>45560</v>
      </c>
      <c r="G757">
        <v>87</v>
      </c>
      <c r="H757">
        <v>3.9</v>
      </c>
      <c r="I757">
        <f>IF(MONTH(calls[[#This Row],[Date of Call]])&lt;=6, YEAR(calls[[#This Row],[Date of Call]]), YEAR(calls[[#This Row],[Date of Call]])+1)</f>
        <v>2025</v>
      </c>
      <c r="J757" t="str">
        <f>TEXT(calls[[#This Row],[Date of Call]],"DDDD")</f>
        <v>Wednesday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c r="B758" t="s">
        <v>780</v>
      </c>
      <c r="C758" t="s">
        <v>24</v>
      </c>
      <c r="D758">
        <v>96</v>
      </c>
      <c r="E758" s="13" t="s">
        <v>10</v>
      </c>
      <c r="F758" s="14">
        <v>45561</v>
      </c>
      <c r="G758">
        <v>42</v>
      </c>
      <c r="H758">
        <v>4.5</v>
      </c>
      <c r="I758">
        <f>IF(MONTH(calls[[#This Row],[Date of Call]])&lt;=6, YEAR(calls[[#This Row],[Date of Call]]), YEAR(calls[[#This Row],[Date of Call]])+1)</f>
        <v>2025</v>
      </c>
      <c r="J758" t="str">
        <f>TEXT(calls[[#This Row],[Date of Call]],"DDDD")</f>
        <v>Thursday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c r="B759" t="s">
        <v>781</v>
      </c>
      <c r="C759" t="s">
        <v>7</v>
      </c>
      <c r="D759">
        <v>142</v>
      </c>
      <c r="E759" s="13" t="s">
        <v>9</v>
      </c>
      <c r="F759" s="14">
        <v>45562</v>
      </c>
      <c r="G759">
        <v>37</v>
      </c>
      <c r="H759">
        <v>3.8</v>
      </c>
      <c r="I759">
        <f>IF(MONTH(calls[[#This Row],[Date of Call]])&lt;=6, YEAR(calls[[#This Row],[Date of Call]]), YEAR(calls[[#This Row],[Date of Call]])+1)</f>
        <v>2025</v>
      </c>
      <c r="J759" t="str">
        <f>TEXT(calls[[#This Row],[Date of Call]],"DDDD")</f>
        <v>Friday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c r="B760" t="s">
        <v>782</v>
      </c>
      <c r="C760" t="s">
        <v>7</v>
      </c>
      <c r="D760">
        <v>71</v>
      </c>
      <c r="E760" s="13" t="s">
        <v>13</v>
      </c>
      <c r="F760" s="14">
        <v>45562</v>
      </c>
      <c r="G760">
        <v>135</v>
      </c>
      <c r="H760">
        <v>3.9</v>
      </c>
      <c r="I760">
        <f>IF(MONTH(calls[[#This Row],[Date of Call]])&lt;=6, YEAR(calls[[#This Row],[Date of Call]]), YEAR(calls[[#This Row],[Date of Call]])+1)</f>
        <v>2025</v>
      </c>
      <c r="J760" t="str">
        <f>TEXT(calls[[#This Row],[Date of Call]],"DDDD")</f>
        <v>Friday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c r="B761" t="s">
        <v>783</v>
      </c>
      <c r="C761" t="s">
        <v>24</v>
      </c>
      <c r="D761">
        <v>152</v>
      </c>
      <c r="E761" s="13" t="s">
        <v>13</v>
      </c>
      <c r="F761" s="14">
        <v>45562</v>
      </c>
      <c r="G761">
        <v>88</v>
      </c>
      <c r="H761">
        <v>4.7</v>
      </c>
      <c r="I761">
        <f>IF(MONTH(calls[[#This Row],[Date of Call]])&lt;=6, YEAR(calls[[#This Row],[Date of Call]]), YEAR(calls[[#This Row],[Date of Call]])+1)</f>
        <v>2025</v>
      </c>
      <c r="J761" t="str">
        <f>TEXT(calls[[#This Row],[Date of Call]],"DDDD")</f>
        <v>Friday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c r="B762" t="s">
        <v>784</v>
      </c>
      <c r="C762" t="s">
        <v>17</v>
      </c>
      <c r="D762">
        <v>108</v>
      </c>
      <c r="E762" s="13" t="s">
        <v>9</v>
      </c>
      <c r="F762" s="14">
        <v>45562</v>
      </c>
      <c r="G762">
        <v>190</v>
      </c>
      <c r="H762">
        <v>3.2</v>
      </c>
      <c r="I762">
        <f>IF(MONTH(calls[[#This Row],[Date of Call]])&lt;=6, YEAR(calls[[#This Row],[Date of Call]]), YEAR(calls[[#This Row],[Date of Call]])+1)</f>
        <v>2025</v>
      </c>
      <c r="J762" t="str">
        <f>TEXT(calls[[#This Row],[Date of Call]],"DDDD")</f>
        <v>Friday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c r="B763" t="s">
        <v>785</v>
      </c>
      <c r="C763" t="s">
        <v>17</v>
      </c>
      <c r="D763">
        <v>156</v>
      </c>
      <c r="E763" s="13" t="s">
        <v>13</v>
      </c>
      <c r="F763" s="14">
        <v>45562</v>
      </c>
      <c r="G763">
        <v>81</v>
      </c>
      <c r="H763">
        <v>5</v>
      </c>
      <c r="I763">
        <f>IF(MONTH(calls[[#This Row],[Date of Call]])&lt;=6, YEAR(calls[[#This Row],[Date of Call]]), YEAR(calls[[#This Row],[Date of Call]])+1)</f>
        <v>2025</v>
      </c>
      <c r="J763" t="str">
        <f>TEXT(calls[[#This Row],[Date of Call]],"DDDD")</f>
        <v>Friday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c r="B764" t="s">
        <v>786</v>
      </c>
      <c r="C764" t="s">
        <v>7</v>
      </c>
      <c r="D764">
        <v>126</v>
      </c>
      <c r="E764" s="13" t="s">
        <v>9</v>
      </c>
      <c r="F764" s="14">
        <v>45562</v>
      </c>
      <c r="G764">
        <v>44</v>
      </c>
      <c r="H764">
        <v>3.7</v>
      </c>
      <c r="I764">
        <f>IF(MONTH(calls[[#This Row],[Date of Call]])&lt;=6, YEAR(calls[[#This Row],[Date of Call]]), YEAR(calls[[#This Row],[Date of Call]])+1)</f>
        <v>2025</v>
      </c>
      <c r="J764" t="str">
        <f>TEXT(calls[[#This Row],[Date of Call]],"DDDD")</f>
        <v>Friday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c r="B765" t="s">
        <v>787</v>
      </c>
      <c r="C765" t="s">
        <v>23</v>
      </c>
      <c r="D765">
        <v>135</v>
      </c>
      <c r="E765" s="13" t="s">
        <v>13</v>
      </c>
      <c r="F765" s="14">
        <v>45563</v>
      </c>
      <c r="G765">
        <v>92</v>
      </c>
      <c r="H765">
        <v>3.9</v>
      </c>
      <c r="I765">
        <f>IF(MONTH(calls[[#This Row],[Date of Call]])&lt;=6, YEAR(calls[[#This Row],[Date of Call]]), YEAR(calls[[#This Row],[Date of Call]])+1)</f>
        <v>2025</v>
      </c>
      <c r="J765" t="str">
        <f>TEXT(calls[[#This Row],[Date of Call]],"DDDD")</f>
        <v>Saturday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c r="B766" t="s">
        <v>788</v>
      </c>
      <c r="C766" t="s">
        <v>7</v>
      </c>
      <c r="D766">
        <v>110</v>
      </c>
      <c r="E766" s="13" t="s">
        <v>10</v>
      </c>
      <c r="F766" s="14">
        <v>45564</v>
      </c>
      <c r="G766">
        <v>90</v>
      </c>
      <c r="H766">
        <v>3.1</v>
      </c>
      <c r="I766">
        <f>IF(MONTH(calls[[#This Row],[Date of Call]])&lt;=6, YEAR(calls[[#This Row],[Date of Call]]), YEAR(calls[[#This Row],[Date of Call]])+1)</f>
        <v>2025</v>
      </c>
      <c r="J766" t="str">
        <f>TEXT(calls[[#This Row],[Date of Call]],"DDDD")</f>
        <v>Sunday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c r="B767" t="s">
        <v>789</v>
      </c>
      <c r="C767" t="s">
        <v>19</v>
      </c>
      <c r="D767">
        <v>64</v>
      </c>
      <c r="E767" s="13" t="s">
        <v>13</v>
      </c>
      <c r="F767" s="14">
        <v>45564</v>
      </c>
      <c r="G767">
        <v>112</v>
      </c>
      <c r="H767">
        <v>2</v>
      </c>
      <c r="I767">
        <f>IF(MONTH(calls[[#This Row],[Date of Call]])&lt;=6, YEAR(calls[[#This Row],[Date of Call]]), YEAR(calls[[#This Row],[Date of Call]])+1)</f>
        <v>2025</v>
      </c>
      <c r="J767" t="str">
        <f>TEXT(calls[[#This Row],[Date of Call]],"DDDD")</f>
        <v>Sunday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c r="B768" t="s">
        <v>790</v>
      </c>
      <c r="C768" t="s">
        <v>22</v>
      </c>
      <c r="D768">
        <v>127</v>
      </c>
      <c r="E768" s="13" t="s">
        <v>9</v>
      </c>
      <c r="F768" s="14">
        <v>45564</v>
      </c>
      <c r="G768">
        <v>112</v>
      </c>
      <c r="H768">
        <v>4.5999999999999996</v>
      </c>
      <c r="I768">
        <f>IF(MONTH(calls[[#This Row],[Date of Call]])&lt;=6, YEAR(calls[[#This Row],[Date of Call]]), YEAR(calls[[#This Row],[Date of Call]])+1)</f>
        <v>2025</v>
      </c>
      <c r="J768" t="str">
        <f>TEXT(calls[[#This Row],[Date of Call]],"DDDD")</f>
        <v>Sunday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c r="B769" t="s">
        <v>791</v>
      </c>
      <c r="C769" t="s">
        <v>5</v>
      </c>
      <c r="D769">
        <v>124</v>
      </c>
      <c r="E769" s="13" t="s">
        <v>11</v>
      </c>
      <c r="F769" s="14">
        <v>45564</v>
      </c>
      <c r="G769">
        <v>48</v>
      </c>
      <c r="H769">
        <v>3.7</v>
      </c>
      <c r="I769">
        <f>IF(MONTH(calls[[#This Row],[Date of Call]])&lt;=6, YEAR(calls[[#This Row],[Date of Call]]), YEAR(calls[[#This Row],[Date of Call]])+1)</f>
        <v>2025</v>
      </c>
      <c r="J769" t="str">
        <f>TEXT(calls[[#This Row],[Date of Call]],"DDDD")</f>
        <v>Sunday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c r="B770" t="s">
        <v>792</v>
      </c>
      <c r="C770" t="s">
        <v>19</v>
      </c>
      <c r="D770">
        <v>125</v>
      </c>
      <c r="E770" s="13" t="s">
        <v>9</v>
      </c>
      <c r="F770" s="14">
        <v>45564</v>
      </c>
      <c r="G770">
        <v>116</v>
      </c>
      <c r="H770">
        <v>4.4000000000000004</v>
      </c>
      <c r="I770">
        <f>IF(MONTH(calls[[#This Row],[Date of Call]])&lt;=6, YEAR(calls[[#This Row],[Date of Call]]), YEAR(calls[[#This Row],[Date of Call]])+1)</f>
        <v>2025</v>
      </c>
      <c r="J770" t="str">
        <f>TEXT(calls[[#This Row],[Date of Call]],"DDDD")</f>
        <v>Sunday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c r="B771" t="s">
        <v>793</v>
      </c>
      <c r="C771" t="s">
        <v>12</v>
      </c>
      <c r="D771">
        <v>70</v>
      </c>
      <c r="E771" s="13" t="s">
        <v>9</v>
      </c>
      <c r="F771" s="14">
        <v>45564</v>
      </c>
      <c r="G771">
        <v>29</v>
      </c>
      <c r="H771">
        <v>2.1</v>
      </c>
      <c r="I771">
        <f>IF(MONTH(calls[[#This Row],[Date of Call]])&lt;=6, YEAR(calls[[#This Row],[Date of Call]]), YEAR(calls[[#This Row],[Date of Call]])+1)</f>
        <v>2025</v>
      </c>
      <c r="J771" t="str">
        <f>TEXT(calls[[#This Row],[Date of Call]],"DDDD")</f>
        <v>Sunday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c r="B772" t="s">
        <v>794</v>
      </c>
      <c r="C772" t="s">
        <v>22</v>
      </c>
      <c r="D772">
        <v>93</v>
      </c>
      <c r="E772" s="13" t="s">
        <v>13</v>
      </c>
      <c r="F772" s="14">
        <v>45565</v>
      </c>
      <c r="G772">
        <v>170</v>
      </c>
      <c r="H772">
        <v>2.2000000000000002</v>
      </c>
      <c r="I772">
        <f>IF(MONTH(calls[[#This Row],[Date of Call]])&lt;=6, YEAR(calls[[#This Row],[Date of Call]]), YEAR(calls[[#This Row],[Date of Call]])+1)</f>
        <v>2025</v>
      </c>
      <c r="J772" t="str">
        <f>TEXT(calls[[#This Row],[Date of Call]],"DDDD")</f>
        <v>Monday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c r="B773" t="s">
        <v>795</v>
      </c>
      <c r="C773" t="s">
        <v>12</v>
      </c>
      <c r="D773">
        <v>120</v>
      </c>
      <c r="E773" s="13" t="s">
        <v>6</v>
      </c>
      <c r="F773" s="14">
        <v>45565</v>
      </c>
      <c r="G773">
        <v>68</v>
      </c>
      <c r="H773">
        <v>3.4</v>
      </c>
      <c r="I773">
        <f>IF(MONTH(calls[[#This Row],[Date of Call]])&lt;=6, YEAR(calls[[#This Row],[Date of Call]]), YEAR(calls[[#This Row],[Date of Call]])+1)</f>
        <v>2025</v>
      </c>
      <c r="J773" t="str">
        <f>TEXT(calls[[#This Row],[Date of Call]],"DDDD")</f>
        <v>Monday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c r="B774" t="s">
        <v>796</v>
      </c>
      <c r="C774" t="s">
        <v>8</v>
      </c>
      <c r="D774">
        <v>96</v>
      </c>
      <c r="E774" s="13" t="s">
        <v>10</v>
      </c>
      <c r="F774" s="14">
        <v>45565</v>
      </c>
      <c r="G774">
        <v>195</v>
      </c>
      <c r="H774">
        <v>2.7</v>
      </c>
      <c r="I774">
        <f>IF(MONTH(calls[[#This Row],[Date of Call]])&lt;=6, YEAR(calls[[#This Row],[Date of Call]]), YEAR(calls[[#This Row],[Date of Call]])+1)</f>
        <v>2025</v>
      </c>
      <c r="J774" t="str">
        <f>TEXT(calls[[#This Row],[Date of Call]],"DDDD")</f>
        <v>Monday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c r="B775" t="s">
        <v>797</v>
      </c>
      <c r="C775" t="s">
        <v>21</v>
      </c>
      <c r="D775">
        <v>67</v>
      </c>
      <c r="E775" s="13" t="s">
        <v>10</v>
      </c>
      <c r="F775" s="14">
        <v>45565</v>
      </c>
      <c r="G775">
        <v>96</v>
      </c>
      <c r="H775">
        <v>3.7</v>
      </c>
      <c r="I775">
        <f>IF(MONTH(calls[[#This Row],[Date of Call]])&lt;=6, YEAR(calls[[#This Row],[Date of Call]]), YEAR(calls[[#This Row],[Date of Call]])+1)</f>
        <v>2025</v>
      </c>
      <c r="J775" t="str">
        <f>TEXT(calls[[#This Row],[Date of Call]],"DDDD")</f>
        <v>Monday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c r="B776" t="s">
        <v>798</v>
      </c>
      <c r="C776" t="s">
        <v>19</v>
      </c>
      <c r="D776">
        <v>119</v>
      </c>
      <c r="E776" s="13" t="s">
        <v>10</v>
      </c>
      <c r="F776" s="14">
        <v>45565</v>
      </c>
      <c r="G776">
        <v>96</v>
      </c>
      <c r="H776">
        <v>3.1</v>
      </c>
      <c r="I776">
        <f>IF(MONTH(calls[[#This Row],[Date of Call]])&lt;=6, YEAR(calls[[#This Row],[Date of Call]]), YEAR(calls[[#This Row],[Date of Call]])+1)</f>
        <v>2025</v>
      </c>
      <c r="J776" t="str">
        <f>TEXT(calls[[#This Row],[Date of Call]],"DDDD")</f>
        <v>Monday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c r="B777" t="s">
        <v>799</v>
      </c>
      <c r="C777" t="s">
        <v>5</v>
      </c>
      <c r="D777">
        <v>61</v>
      </c>
      <c r="E777" s="13" t="s">
        <v>11</v>
      </c>
      <c r="F777" s="14">
        <v>45565</v>
      </c>
      <c r="G777">
        <v>117</v>
      </c>
      <c r="H777">
        <v>4.0999999999999996</v>
      </c>
      <c r="I777">
        <f>IF(MONTH(calls[[#This Row],[Date of Call]])&lt;=6, YEAR(calls[[#This Row],[Date of Call]]), YEAR(calls[[#This Row],[Date of Call]])+1)</f>
        <v>2025</v>
      </c>
      <c r="J777" t="str">
        <f>TEXT(calls[[#This Row],[Date of Call]],"DDDD")</f>
        <v>Monday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c r="B778" t="s">
        <v>800</v>
      </c>
      <c r="C778" t="s">
        <v>8</v>
      </c>
      <c r="D778">
        <v>29</v>
      </c>
      <c r="E778" s="13" t="s">
        <v>13</v>
      </c>
      <c r="F778" s="14">
        <v>45565</v>
      </c>
      <c r="G778">
        <v>80</v>
      </c>
      <c r="H778">
        <v>4.8</v>
      </c>
      <c r="I778">
        <f>IF(MONTH(calls[[#This Row],[Date of Call]])&lt;=6, YEAR(calls[[#This Row],[Date of Call]]), YEAR(calls[[#This Row],[Date of Call]])+1)</f>
        <v>2025</v>
      </c>
      <c r="J778" t="str">
        <f>TEXT(calls[[#This Row],[Date of Call]],"DDDD")</f>
        <v>Monday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c r="B779" t="s">
        <v>801</v>
      </c>
      <c r="C779" t="s">
        <v>24</v>
      </c>
      <c r="D779">
        <v>134</v>
      </c>
      <c r="E779" s="13" t="s">
        <v>6</v>
      </c>
      <c r="F779" s="14">
        <v>45565</v>
      </c>
      <c r="G779">
        <v>117</v>
      </c>
      <c r="H779">
        <v>4</v>
      </c>
      <c r="I779">
        <f>IF(MONTH(calls[[#This Row],[Date of Call]])&lt;=6, YEAR(calls[[#This Row],[Date of Call]]), YEAR(calls[[#This Row],[Date of Call]])+1)</f>
        <v>2025</v>
      </c>
      <c r="J779" t="str">
        <f>TEXT(calls[[#This Row],[Date of Call]],"DDDD")</f>
        <v>Monday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c r="B780" t="s">
        <v>802</v>
      </c>
      <c r="C780" t="s">
        <v>7</v>
      </c>
      <c r="D780">
        <v>113</v>
      </c>
      <c r="E780" s="13" t="s">
        <v>10</v>
      </c>
      <c r="F780" s="14">
        <v>45566</v>
      </c>
      <c r="G780">
        <v>40</v>
      </c>
      <c r="H780">
        <v>3</v>
      </c>
      <c r="I780">
        <f>IF(MONTH(calls[[#This Row],[Date of Call]])&lt;=6, YEAR(calls[[#This Row],[Date of Call]]), YEAR(calls[[#This Row],[Date of Call]])+1)</f>
        <v>2025</v>
      </c>
      <c r="J780" t="str">
        <f>TEXT(calls[[#This Row],[Date of Call]],"DDDD")</f>
        <v>Tuesday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c r="B781" t="s">
        <v>803</v>
      </c>
      <c r="C781" t="s">
        <v>17</v>
      </c>
      <c r="D781">
        <v>12</v>
      </c>
      <c r="E781" s="13" t="s">
        <v>6</v>
      </c>
      <c r="F781" s="14">
        <v>45566</v>
      </c>
      <c r="G781">
        <v>117</v>
      </c>
      <c r="H781">
        <v>4.8</v>
      </c>
      <c r="I781">
        <f>IF(MONTH(calls[[#This Row],[Date of Call]])&lt;=6, YEAR(calls[[#This Row],[Date of Call]]), YEAR(calls[[#This Row],[Date of Call]])+1)</f>
        <v>2025</v>
      </c>
      <c r="J781" t="str">
        <f>TEXT(calls[[#This Row],[Date of Call]],"DDDD")</f>
        <v>Tuesday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c r="B782" t="s">
        <v>804</v>
      </c>
      <c r="C782" t="s">
        <v>14</v>
      </c>
      <c r="D782">
        <v>78</v>
      </c>
      <c r="E782" s="13" t="s">
        <v>13</v>
      </c>
      <c r="F782" s="14">
        <v>45566</v>
      </c>
      <c r="G782">
        <v>135</v>
      </c>
      <c r="H782">
        <v>4.0999999999999996</v>
      </c>
      <c r="I782">
        <f>IF(MONTH(calls[[#This Row],[Date of Call]])&lt;=6, YEAR(calls[[#This Row],[Date of Call]]), YEAR(calls[[#This Row],[Date of Call]])+1)</f>
        <v>2025</v>
      </c>
      <c r="J782" t="str">
        <f>TEXT(calls[[#This Row],[Date of Call]],"DDDD")</f>
        <v>Tuesday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c r="B783" t="s">
        <v>805</v>
      </c>
      <c r="C783" t="s">
        <v>19</v>
      </c>
      <c r="D783">
        <v>82</v>
      </c>
      <c r="E783" s="13" t="s">
        <v>9</v>
      </c>
      <c r="F783" s="14">
        <v>45566</v>
      </c>
      <c r="G783">
        <v>99</v>
      </c>
      <c r="H783">
        <v>4.2</v>
      </c>
      <c r="I783">
        <f>IF(MONTH(calls[[#This Row],[Date of Call]])&lt;=6, YEAR(calls[[#This Row],[Date of Call]]), YEAR(calls[[#This Row],[Date of Call]])+1)</f>
        <v>2025</v>
      </c>
      <c r="J783" t="str">
        <f>TEXT(calls[[#This Row],[Date of Call]],"DDDD")</f>
        <v>Tuesday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c r="B784" t="s">
        <v>806</v>
      </c>
      <c r="C784" t="s">
        <v>18</v>
      </c>
      <c r="D784">
        <v>149</v>
      </c>
      <c r="E784" s="13" t="s">
        <v>11</v>
      </c>
      <c r="F784" s="14">
        <v>45566</v>
      </c>
      <c r="G784">
        <v>130</v>
      </c>
      <c r="H784">
        <v>3.3</v>
      </c>
      <c r="I784">
        <f>IF(MONTH(calls[[#This Row],[Date of Call]])&lt;=6, YEAR(calls[[#This Row],[Date of Call]]), YEAR(calls[[#This Row],[Date of Call]])+1)</f>
        <v>2025</v>
      </c>
      <c r="J784" t="str">
        <f>TEXT(calls[[#This Row],[Date of Call]],"DDDD")</f>
        <v>Tuesday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c r="B785" t="s">
        <v>807</v>
      </c>
      <c r="C785" t="s">
        <v>15</v>
      </c>
      <c r="D785">
        <v>56</v>
      </c>
      <c r="E785" s="13" t="s">
        <v>6</v>
      </c>
      <c r="F785" s="14">
        <v>45566</v>
      </c>
      <c r="G785">
        <v>96</v>
      </c>
      <c r="H785">
        <v>4.7</v>
      </c>
      <c r="I785">
        <f>IF(MONTH(calls[[#This Row],[Date of Call]])&lt;=6, YEAR(calls[[#This Row],[Date of Call]]), YEAR(calls[[#This Row],[Date of Call]])+1)</f>
        <v>2025</v>
      </c>
      <c r="J785" t="str">
        <f>TEXT(calls[[#This Row],[Date of Call]],"DDDD")</f>
        <v>Tuesday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c r="B786" t="s">
        <v>808</v>
      </c>
      <c r="C786" t="s">
        <v>8</v>
      </c>
      <c r="D786">
        <v>80</v>
      </c>
      <c r="E786" s="13" t="s">
        <v>11</v>
      </c>
      <c r="F786" s="14">
        <v>45566</v>
      </c>
      <c r="G786">
        <v>128</v>
      </c>
      <c r="H786">
        <v>3.7</v>
      </c>
      <c r="I786">
        <f>IF(MONTH(calls[[#This Row],[Date of Call]])&lt;=6, YEAR(calls[[#This Row],[Date of Call]]), YEAR(calls[[#This Row],[Date of Call]])+1)</f>
        <v>2025</v>
      </c>
      <c r="J786" t="str">
        <f>TEXT(calls[[#This Row],[Date of Call]],"DDDD")</f>
        <v>Tuesday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c r="B787" t="s">
        <v>809</v>
      </c>
      <c r="C787" t="s">
        <v>5</v>
      </c>
      <c r="D787">
        <v>131</v>
      </c>
      <c r="E787" s="13" t="s">
        <v>10</v>
      </c>
      <c r="F787" s="14">
        <v>45566</v>
      </c>
      <c r="G787">
        <v>69</v>
      </c>
      <c r="H787">
        <v>4.7</v>
      </c>
      <c r="I787">
        <f>IF(MONTH(calls[[#This Row],[Date of Call]])&lt;=6, YEAR(calls[[#This Row],[Date of Call]]), YEAR(calls[[#This Row],[Date of Call]])+1)</f>
        <v>2025</v>
      </c>
      <c r="J787" t="str">
        <f>TEXT(calls[[#This Row],[Date of Call]],"DDDD")</f>
        <v>Tuesday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c r="B788" t="s">
        <v>810</v>
      </c>
      <c r="C788" t="s">
        <v>5</v>
      </c>
      <c r="D788">
        <v>109</v>
      </c>
      <c r="E788" s="13" t="s">
        <v>10</v>
      </c>
      <c r="F788" s="14">
        <v>45566</v>
      </c>
      <c r="G788">
        <v>44</v>
      </c>
      <c r="H788">
        <v>4.5999999999999996</v>
      </c>
      <c r="I788">
        <f>IF(MONTH(calls[[#This Row],[Date of Call]])&lt;=6, YEAR(calls[[#This Row],[Date of Call]]), YEAR(calls[[#This Row],[Date of Call]])+1)</f>
        <v>2025</v>
      </c>
      <c r="J788" t="str">
        <f>TEXT(calls[[#This Row],[Date of Call]],"DDDD")</f>
        <v>Tuesday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c r="B789" t="s">
        <v>811</v>
      </c>
      <c r="C789" t="s">
        <v>15</v>
      </c>
      <c r="D789">
        <v>142</v>
      </c>
      <c r="E789" s="13" t="s">
        <v>10</v>
      </c>
      <c r="F789" s="14">
        <v>45566</v>
      </c>
      <c r="G789">
        <v>44</v>
      </c>
      <c r="H789">
        <v>4.8</v>
      </c>
      <c r="I789">
        <f>IF(MONTH(calls[[#This Row],[Date of Call]])&lt;=6, YEAR(calls[[#This Row],[Date of Call]]), YEAR(calls[[#This Row],[Date of Call]])+1)</f>
        <v>2025</v>
      </c>
      <c r="J789" t="str">
        <f>TEXT(calls[[#This Row],[Date of Call]],"DDDD")</f>
        <v>Tuesday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c r="B790" t="s">
        <v>812</v>
      </c>
      <c r="C790" t="s">
        <v>22</v>
      </c>
      <c r="D790">
        <v>114</v>
      </c>
      <c r="E790" s="13" t="s">
        <v>6</v>
      </c>
      <c r="F790" s="14">
        <v>45567</v>
      </c>
      <c r="G790">
        <v>135</v>
      </c>
      <c r="H790">
        <v>2</v>
      </c>
      <c r="I790">
        <f>IF(MONTH(calls[[#This Row],[Date of Call]])&lt;=6, YEAR(calls[[#This Row],[Date of Call]]), YEAR(calls[[#This Row],[Date of Call]])+1)</f>
        <v>2025</v>
      </c>
      <c r="J790" t="str">
        <f>TEXT(calls[[#This Row],[Date of Call]],"DDDD")</f>
        <v>Wednesday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c r="B791" t="s">
        <v>813</v>
      </c>
      <c r="C791" t="s">
        <v>21</v>
      </c>
      <c r="D791">
        <v>93</v>
      </c>
      <c r="E791" s="13" t="s">
        <v>11</v>
      </c>
      <c r="F791" s="14">
        <v>45567</v>
      </c>
      <c r="G791">
        <v>45</v>
      </c>
      <c r="H791">
        <v>3.9</v>
      </c>
      <c r="I791">
        <f>IF(MONTH(calls[[#This Row],[Date of Call]])&lt;=6, YEAR(calls[[#This Row],[Date of Call]]), YEAR(calls[[#This Row],[Date of Call]])+1)</f>
        <v>2025</v>
      </c>
      <c r="J791" t="str">
        <f>TEXT(calls[[#This Row],[Date of Call]],"DDDD")</f>
        <v>Wednesday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c r="B792" t="s">
        <v>814</v>
      </c>
      <c r="C792" t="s">
        <v>17</v>
      </c>
      <c r="D792">
        <v>43</v>
      </c>
      <c r="E792" s="13" t="s">
        <v>11</v>
      </c>
      <c r="F792" s="14">
        <v>45567</v>
      </c>
      <c r="G792">
        <v>87</v>
      </c>
      <c r="H792">
        <v>3</v>
      </c>
      <c r="I792">
        <f>IF(MONTH(calls[[#This Row],[Date of Call]])&lt;=6, YEAR(calls[[#This Row],[Date of Call]]), YEAR(calls[[#This Row],[Date of Call]])+1)</f>
        <v>2025</v>
      </c>
      <c r="J792" t="str">
        <f>TEXT(calls[[#This Row],[Date of Call]],"DDDD")</f>
        <v>Wednesday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c r="B793" t="s">
        <v>815</v>
      </c>
      <c r="C793" t="s">
        <v>24</v>
      </c>
      <c r="D793">
        <v>78</v>
      </c>
      <c r="E793" s="13" t="s">
        <v>13</v>
      </c>
      <c r="F793" s="14">
        <v>45568</v>
      </c>
      <c r="G793">
        <v>84</v>
      </c>
      <c r="H793">
        <v>4.5999999999999996</v>
      </c>
      <c r="I793">
        <f>IF(MONTH(calls[[#This Row],[Date of Call]])&lt;=6, YEAR(calls[[#This Row],[Date of Call]]), YEAR(calls[[#This Row],[Date of Call]])+1)</f>
        <v>2025</v>
      </c>
      <c r="J793" t="str">
        <f>TEXT(calls[[#This Row],[Date of Call]],"DDDD")</f>
        <v>Thursday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c r="B794" t="s">
        <v>816</v>
      </c>
      <c r="C794" t="s">
        <v>22</v>
      </c>
      <c r="D794">
        <v>89</v>
      </c>
      <c r="E794" s="13" t="s">
        <v>10</v>
      </c>
      <c r="F794" s="14">
        <v>45568</v>
      </c>
      <c r="G794">
        <v>81</v>
      </c>
      <c r="H794">
        <v>3.8</v>
      </c>
      <c r="I794">
        <f>IF(MONTH(calls[[#This Row],[Date of Call]])&lt;=6, YEAR(calls[[#This Row],[Date of Call]]), YEAR(calls[[#This Row],[Date of Call]])+1)</f>
        <v>2025</v>
      </c>
      <c r="J794" t="str">
        <f>TEXT(calls[[#This Row],[Date of Call]],"DDDD")</f>
        <v>Thursday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c r="B795" t="s">
        <v>817</v>
      </c>
      <c r="C795" t="s">
        <v>15</v>
      </c>
      <c r="D795">
        <v>82</v>
      </c>
      <c r="E795" s="13" t="s">
        <v>9</v>
      </c>
      <c r="F795" s="14">
        <v>45568</v>
      </c>
      <c r="G795">
        <v>130</v>
      </c>
      <c r="H795">
        <v>4.4000000000000004</v>
      </c>
      <c r="I795">
        <f>IF(MONTH(calls[[#This Row],[Date of Call]])&lt;=6, YEAR(calls[[#This Row],[Date of Call]]), YEAR(calls[[#This Row],[Date of Call]])+1)</f>
        <v>2025</v>
      </c>
      <c r="J795" t="str">
        <f>TEXT(calls[[#This Row],[Date of Call]],"DDDD")</f>
        <v>Thursday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c r="B796" t="s">
        <v>818</v>
      </c>
      <c r="C796" t="s">
        <v>8</v>
      </c>
      <c r="D796">
        <v>86</v>
      </c>
      <c r="E796" s="13" t="s">
        <v>10</v>
      </c>
      <c r="F796" s="14">
        <v>45569</v>
      </c>
      <c r="G796">
        <v>92</v>
      </c>
      <c r="H796">
        <v>2.4</v>
      </c>
      <c r="I796">
        <f>IF(MONTH(calls[[#This Row],[Date of Call]])&lt;=6, YEAR(calls[[#This Row],[Date of Call]]), YEAR(calls[[#This Row],[Date of Call]])+1)</f>
        <v>2025</v>
      </c>
      <c r="J796" t="str">
        <f>TEXT(calls[[#This Row],[Date of Call]],"DDDD")</f>
        <v>Friday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c r="B797" t="s">
        <v>819</v>
      </c>
      <c r="C797" t="s">
        <v>16</v>
      </c>
      <c r="D797">
        <v>57</v>
      </c>
      <c r="E797" s="13" t="s">
        <v>13</v>
      </c>
      <c r="F797" s="14">
        <v>45569</v>
      </c>
      <c r="G797">
        <v>48</v>
      </c>
      <c r="H797">
        <v>4.5</v>
      </c>
      <c r="I797">
        <f>IF(MONTH(calls[[#This Row],[Date of Call]])&lt;=6, YEAR(calls[[#This Row],[Date of Call]]), YEAR(calls[[#This Row],[Date of Call]])+1)</f>
        <v>2025</v>
      </c>
      <c r="J797" t="str">
        <f>TEXT(calls[[#This Row],[Date of Call]],"DDDD")</f>
        <v>Friday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c r="B798" t="s">
        <v>820</v>
      </c>
      <c r="C798" t="s">
        <v>21</v>
      </c>
      <c r="D798">
        <v>103</v>
      </c>
      <c r="E798" s="13" t="s">
        <v>6</v>
      </c>
      <c r="F798" s="14">
        <v>45569</v>
      </c>
      <c r="G798">
        <v>160</v>
      </c>
      <c r="H798">
        <v>4.5</v>
      </c>
      <c r="I798">
        <f>IF(MONTH(calls[[#This Row],[Date of Call]])&lt;=6, YEAR(calls[[#This Row],[Date of Call]]), YEAR(calls[[#This Row],[Date of Call]])+1)</f>
        <v>2025</v>
      </c>
      <c r="J798" t="str">
        <f>TEXT(calls[[#This Row],[Date of Call]],"DDDD")</f>
        <v>Friday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c r="B799" t="s">
        <v>821</v>
      </c>
      <c r="C799" t="s">
        <v>14</v>
      </c>
      <c r="D799">
        <v>138</v>
      </c>
      <c r="E799" s="13" t="s">
        <v>13</v>
      </c>
      <c r="F799" s="14">
        <v>45570</v>
      </c>
      <c r="G799">
        <v>155</v>
      </c>
      <c r="H799">
        <v>2.7</v>
      </c>
      <c r="I799">
        <f>IF(MONTH(calls[[#This Row],[Date of Call]])&lt;=6, YEAR(calls[[#This Row],[Date of Call]]), YEAR(calls[[#This Row],[Date of Call]])+1)</f>
        <v>2025</v>
      </c>
      <c r="J799" t="str">
        <f>TEXT(calls[[#This Row],[Date of Call]],"DDDD")</f>
        <v>Saturday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c r="B800" t="s">
        <v>822</v>
      </c>
      <c r="C800" t="s">
        <v>18</v>
      </c>
      <c r="D800">
        <v>88</v>
      </c>
      <c r="E800" s="13" t="s">
        <v>9</v>
      </c>
      <c r="F800" s="14">
        <v>45570</v>
      </c>
      <c r="G800">
        <v>100</v>
      </c>
      <c r="H800">
        <v>4.9000000000000004</v>
      </c>
      <c r="I800">
        <f>IF(MONTH(calls[[#This Row],[Date of Call]])&lt;=6, YEAR(calls[[#This Row],[Date of Call]]), YEAR(calls[[#This Row],[Date of Call]])+1)</f>
        <v>2025</v>
      </c>
      <c r="J800" t="str">
        <f>TEXT(calls[[#This Row],[Date of Call]],"DDDD")</f>
        <v>Saturday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c r="B801" t="s">
        <v>823</v>
      </c>
      <c r="C801" t="s">
        <v>22</v>
      </c>
      <c r="D801">
        <v>118</v>
      </c>
      <c r="E801" s="13" t="s">
        <v>11</v>
      </c>
      <c r="F801" s="14">
        <v>45570</v>
      </c>
      <c r="G801">
        <v>56</v>
      </c>
      <c r="H801">
        <v>3.7</v>
      </c>
      <c r="I801">
        <f>IF(MONTH(calls[[#This Row],[Date of Call]])&lt;=6, YEAR(calls[[#This Row],[Date of Call]]), YEAR(calls[[#This Row],[Date of Call]])+1)</f>
        <v>2025</v>
      </c>
      <c r="J801" t="str">
        <f>TEXT(calls[[#This Row],[Date of Call]],"DDDD")</f>
        <v>Saturday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c r="B802" t="s">
        <v>824</v>
      </c>
      <c r="C802" t="s">
        <v>8</v>
      </c>
      <c r="D802">
        <v>4</v>
      </c>
      <c r="E802" s="13" t="s">
        <v>10</v>
      </c>
      <c r="F802" s="14">
        <v>45570</v>
      </c>
      <c r="G802">
        <v>170</v>
      </c>
      <c r="H802">
        <v>3.9</v>
      </c>
      <c r="I802">
        <f>IF(MONTH(calls[[#This Row],[Date of Call]])&lt;=6, YEAR(calls[[#This Row],[Date of Call]]), YEAR(calls[[#This Row],[Date of Call]])+1)</f>
        <v>2025</v>
      </c>
      <c r="J802" t="str">
        <f>TEXT(calls[[#This Row],[Date of Call]],"DDDD")</f>
        <v>Saturday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c r="B803" t="s">
        <v>825</v>
      </c>
      <c r="C803" t="s">
        <v>17</v>
      </c>
      <c r="D803">
        <v>78</v>
      </c>
      <c r="E803" s="13" t="s">
        <v>6</v>
      </c>
      <c r="F803" s="14">
        <v>45571</v>
      </c>
      <c r="G803">
        <v>74</v>
      </c>
      <c r="H803">
        <v>3.5</v>
      </c>
      <c r="I803">
        <f>IF(MONTH(calls[[#This Row],[Date of Call]])&lt;=6, YEAR(calls[[#This Row],[Date of Call]]), YEAR(calls[[#This Row],[Date of Call]])+1)</f>
        <v>2025</v>
      </c>
      <c r="J803" t="str">
        <f>TEXT(calls[[#This Row],[Date of Call]],"DDDD")</f>
        <v>Sunday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c r="B804" t="s">
        <v>826</v>
      </c>
      <c r="C804" t="s">
        <v>7</v>
      </c>
      <c r="D804">
        <v>69</v>
      </c>
      <c r="E804" s="13" t="s">
        <v>10</v>
      </c>
      <c r="F804" s="14">
        <v>45571</v>
      </c>
      <c r="G804">
        <v>99</v>
      </c>
      <c r="H804">
        <v>2.7</v>
      </c>
      <c r="I804">
        <f>IF(MONTH(calls[[#This Row],[Date of Call]])&lt;=6, YEAR(calls[[#This Row],[Date of Call]]), YEAR(calls[[#This Row],[Date of Call]])+1)</f>
        <v>2025</v>
      </c>
      <c r="J804" t="str">
        <f>TEXT(calls[[#This Row],[Date of Call]],"DDDD")</f>
        <v>Sunday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c r="B805" t="s">
        <v>827</v>
      </c>
      <c r="C805" t="s">
        <v>15</v>
      </c>
      <c r="D805">
        <v>90</v>
      </c>
      <c r="E805" s="13" t="s">
        <v>13</v>
      </c>
      <c r="F805" s="14">
        <v>45571</v>
      </c>
      <c r="G805">
        <v>84</v>
      </c>
      <c r="H805">
        <v>3.9</v>
      </c>
      <c r="I805">
        <f>IF(MONTH(calls[[#This Row],[Date of Call]])&lt;=6, YEAR(calls[[#This Row],[Date of Call]]), YEAR(calls[[#This Row],[Date of Call]])+1)</f>
        <v>2025</v>
      </c>
      <c r="J805" t="str">
        <f>TEXT(calls[[#This Row],[Date of Call]],"DDDD")</f>
        <v>Sunday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c r="B806" t="s">
        <v>828</v>
      </c>
      <c r="C806" t="s">
        <v>7</v>
      </c>
      <c r="D806">
        <v>134</v>
      </c>
      <c r="E806" s="13" t="s">
        <v>10</v>
      </c>
      <c r="F806" s="14">
        <v>45571</v>
      </c>
      <c r="G806">
        <v>35</v>
      </c>
      <c r="H806">
        <v>3.4</v>
      </c>
      <c r="I806">
        <f>IF(MONTH(calls[[#This Row],[Date of Call]])&lt;=6, YEAR(calls[[#This Row],[Date of Call]]), YEAR(calls[[#This Row],[Date of Call]])+1)</f>
        <v>2025</v>
      </c>
      <c r="J806" t="str">
        <f>TEXT(calls[[#This Row],[Date of Call]],"DDDD")</f>
        <v>Sunday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c r="B807" t="s">
        <v>829</v>
      </c>
      <c r="C807" t="s">
        <v>12</v>
      </c>
      <c r="D807">
        <v>65</v>
      </c>
      <c r="E807" s="13" t="s">
        <v>11</v>
      </c>
      <c r="F807" s="14">
        <v>45571</v>
      </c>
      <c r="G807">
        <v>150</v>
      </c>
      <c r="H807">
        <v>5</v>
      </c>
      <c r="I807">
        <f>IF(MONTH(calls[[#This Row],[Date of Call]])&lt;=6, YEAR(calls[[#This Row],[Date of Call]]), YEAR(calls[[#This Row],[Date of Call]])+1)</f>
        <v>2025</v>
      </c>
      <c r="J807" t="str">
        <f>TEXT(calls[[#This Row],[Date of Call]],"DDDD")</f>
        <v>Sunday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c r="B808" t="s">
        <v>830</v>
      </c>
      <c r="C808" t="s">
        <v>23</v>
      </c>
      <c r="D808">
        <v>54</v>
      </c>
      <c r="E808" s="13" t="s">
        <v>6</v>
      </c>
      <c r="F808" s="14">
        <v>45572</v>
      </c>
      <c r="G808">
        <v>176</v>
      </c>
      <c r="H808">
        <v>4.4000000000000004</v>
      </c>
      <c r="I808">
        <f>IF(MONTH(calls[[#This Row],[Date of Call]])&lt;=6, YEAR(calls[[#This Row],[Date of Call]]), YEAR(calls[[#This Row],[Date of Call]])+1)</f>
        <v>2025</v>
      </c>
      <c r="J808" t="str">
        <f>TEXT(calls[[#This Row],[Date of Call]],"DDDD")</f>
        <v>Monday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c r="B809" t="s">
        <v>831</v>
      </c>
      <c r="C809" t="s">
        <v>23</v>
      </c>
      <c r="D809">
        <v>90</v>
      </c>
      <c r="E809" s="13" t="s">
        <v>6</v>
      </c>
      <c r="F809" s="14">
        <v>45572</v>
      </c>
      <c r="G809">
        <v>84</v>
      </c>
      <c r="H809">
        <v>4.3</v>
      </c>
      <c r="I809">
        <f>IF(MONTH(calls[[#This Row],[Date of Call]])&lt;=6, YEAR(calls[[#This Row],[Date of Call]]), YEAR(calls[[#This Row],[Date of Call]])+1)</f>
        <v>2025</v>
      </c>
      <c r="J809" t="str">
        <f>TEXT(calls[[#This Row],[Date of Call]],"DDDD")</f>
        <v>Monday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c r="B810" t="s">
        <v>832</v>
      </c>
      <c r="C810" t="s">
        <v>15</v>
      </c>
      <c r="D810">
        <v>66</v>
      </c>
      <c r="E810" s="13" t="s">
        <v>6</v>
      </c>
      <c r="F810" s="14">
        <v>45572</v>
      </c>
      <c r="G810">
        <v>136</v>
      </c>
      <c r="H810">
        <v>4.7</v>
      </c>
      <c r="I810">
        <f>IF(MONTH(calls[[#This Row],[Date of Call]])&lt;=6, YEAR(calls[[#This Row],[Date of Call]]), YEAR(calls[[#This Row],[Date of Call]])+1)</f>
        <v>2025</v>
      </c>
      <c r="J810" t="str">
        <f>TEXT(calls[[#This Row],[Date of Call]],"DDDD")</f>
        <v>Monday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c r="B811" t="s">
        <v>833</v>
      </c>
      <c r="C811" t="s">
        <v>8</v>
      </c>
      <c r="D811">
        <v>150</v>
      </c>
      <c r="E811" s="13" t="s">
        <v>6</v>
      </c>
      <c r="F811" s="14">
        <v>45573</v>
      </c>
      <c r="G811">
        <v>70</v>
      </c>
      <c r="H811">
        <v>4.0999999999999996</v>
      </c>
      <c r="I811">
        <f>IF(MONTH(calls[[#This Row],[Date of Call]])&lt;=6, YEAR(calls[[#This Row],[Date of Call]]), YEAR(calls[[#This Row],[Date of Call]])+1)</f>
        <v>2025</v>
      </c>
      <c r="J811" t="str">
        <f>TEXT(calls[[#This Row],[Date of Call]],"DDDD")</f>
        <v>Tuesday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c r="B812" t="s">
        <v>834</v>
      </c>
      <c r="C812" t="s">
        <v>24</v>
      </c>
      <c r="D812">
        <v>18</v>
      </c>
      <c r="E812" s="13" t="s">
        <v>11</v>
      </c>
      <c r="F812" s="14">
        <v>45573</v>
      </c>
      <c r="G812">
        <v>96</v>
      </c>
      <c r="H812">
        <v>4.8</v>
      </c>
      <c r="I812">
        <f>IF(MONTH(calls[[#This Row],[Date of Call]])&lt;=6, YEAR(calls[[#This Row],[Date of Call]]), YEAR(calls[[#This Row],[Date of Call]])+1)</f>
        <v>2025</v>
      </c>
      <c r="J812" t="str">
        <f>TEXT(calls[[#This Row],[Date of Call]],"DDDD")</f>
        <v>Tuesday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c r="B813" t="s">
        <v>835</v>
      </c>
      <c r="C813" t="s">
        <v>23</v>
      </c>
      <c r="D813">
        <v>87</v>
      </c>
      <c r="E813" s="13" t="s">
        <v>11</v>
      </c>
      <c r="F813" s="14">
        <v>45573</v>
      </c>
      <c r="G813">
        <v>23</v>
      </c>
      <c r="H813">
        <v>4.2</v>
      </c>
      <c r="I813">
        <f>IF(MONTH(calls[[#This Row],[Date of Call]])&lt;=6, YEAR(calls[[#This Row],[Date of Call]]), YEAR(calls[[#This Row],[Date of Call]])+1)</f>
        <v>2025</v>
      </c>
      <c r="J813" t="str">
        <f>TEXT(calls[[#This Row],[Date of Call]],"DDDD")</f>
        <v>Tuesday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c r="B814" t="s">
        <v>836</v>
      </c>
      <c r="C814" t="s">
        <v>14</v>
      </c>
      <c r="D814">
        <v>94</v>
      </c>
      <c r="E814" s="13" t="s">
        <v>6</v>
      </c>
      <c r="F814" s="14">
        <v>45574</v>
      </c>
      <c r="G814">
        <v>120</v>
      </c>
      <c r="H814">
        <v>3.4</v>
      </c>
      <c r="I814">
        <f>IF(MONTH(calls[[#This Row],[Date of Call]])&lt;=6, YEAR(calls[[#This Row],[Date of Call]]), YEAR(calls[[#This Row],[Date of Call]])+1)</f>
        <v>2025</v>
      </c>
      <c r="J814" t="str">
        <f>TEXT(calls[[#This Row],[Date of Call]],"DDDD")</f>
        <v>Wednesday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c r="B815" t="s">
        <v>837</v>
      </c>
      <c r="C815" t="s">
        <v>16</v>
      </c>
      <c r="D815">
        <v>56</v>
      </c>
      <c r="E815" s="13" t="s">
        <v>6</v>
      </c>
      <c r="F815" s="14">
        <v>45574</v>
      </c>
      <c r="G815">
        <v>205</v>
      </c>
      <c r="H815">
        <v>3.3</v>
      </c>
      <c r="I815">
        <f>IF(MONTH(calls[[#This Row],[Date of Call]])&lt;=6, YEAR(calls[[#This Row],[Date of Call]]), YEAR(calls[[#This Row],[Date of Call]])+1)</f>
        <v>2025</v>
      </c>
      <c r="J815" t="str">
        <f>TEXT(calls[[#This Row],[Date of Call]],"DDDD")</f>
        <v>Wednesday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c r="B816" t="s">
        <v>838</v>
      </c>
      <c r="C816" t="s">
        <v>22</v>
      </c>
      <c r="D816">
        <v>41</v>
      </c>
      <c r="E816" s="13" t="s">
        <v>9</v>
      </c>
      <c r="F816" s="14">
        <v>45575</v>
      </c>
      <c r="G816">
        <v>42</v>
      </c>
      <c r="H816">
        <v>3.8</v>
      </c>
      <c r="I816">
        <f>IF(MONTH(calls[[#This Row],[Date of Call]])&lt;=6, YEAR(calls[[#This Row],[Date of Call]]), YEAR(calls[[#This Row],[Date of Call]])+1)</f>
        <v>2025</v>
      </c>
      <c r="J816" t="str">
        <f>TEXT(calls[[#This Row],[Date of Call]],"DDDD")</f>
        <v>Thursday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c r="B817" t="s">
        <v>839</v>
      </c>
      <c r="C817" t="s">
        <v>8</v>
      </c>
      <c r="D817">
        <v>119</v>
      </c>
      <c r="E817" s="13" t="s">
        <v>13</v>
      </c>
      <c r="F817" s="14">
        <v>45575</v>
      </c>
      <c r="G817">
        <v>111</v>
      </c>
      <c r="H817">
        <v>3.9</v>
      </c>
      <c r="I817">
        <f>IF(MONTH(calls[[#This Row],[Date of Call]])&lt;=6, YEAR(calls[[#This Row],[Date of Call]]), YEAR(calls[[#This Row],[Date of Call]])+1)</f>
        <v>2025</v>
      </c>
      <c r="J817" t="str">
        <f>TEXT(calls[[#This Row],[Date of Call]],"DDDD")</f>
        <v>Thursday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c r="B818" t="s">
        <v>840</v>
      </c>
      <c r="C818" t="s">
        <v>21</v>
      </c>
      <c r="D818">
        <v>108</v>
      </c>
      <c r="E818" s="13" t="s">
        <v>6</v>
      </c>
      <c r="F818" s="14">
        <v>45575</v>
      </c>
      <c r="G818">
        <v>68</v>
      </c>
      <c r="H818">
        <v>2.5</v>
      </c>
      <c r="I818">
        <f>IF(MONTH(calls[[#This Row],[Date of Call]])&lt;=6, YEAR(calls[[#This Row],[Date of Call]]), YEAR(calls[[#This Row],[Date of Call]])+1)</f>
        <v>2025</v>
      </c>
      <c r="J818" t="str">
        <f>TEXT(calls[[#This Row],[Date of Call]],"DDDD")</f>
        <v>Thursday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c r="B819" t="s">
        <v>841</v>
      </c>
      <c r="C819" t="s">
        <v>17</v>
      </c>
      <c r="D819">
        <v>63</v>
      </c>
      <c r="E819" s="13" t="s">
        <v>10</v>
      </c>
      <c r="F819" s="14">
        <v>45575</v>
      </c>
      <c r="G819">
        <v>172</v>
      </c>
      <c r="H819">
        <v>4.9000000000000004</v>
      </c>
      <c r="I819">
        <f>IF(MONTH(calls[[#This Row],[Date of Call]])&lt;=6, YEAR(calls[[#This Row],[Date of Call]]), YEAR(calls[[#This Row],[Date of Call]])+1)</f>
        <v>2025</v>
      </c>
      <c r="J819" t="str">
        <f>TEXT(calls[[#This Row],[Date of Call]],"DDDD")</f>
        <v>Thursday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c r="B820" t="s">
        <v>842</v>
      </c>
      <c r="C820" t="s">
        <v>19</v>
      </c>
      <c r="D820">
        <v>59</v>
      </c>
      <c r="E820" s="13" t="s">
        <v>6</v>
      </c>
      <c r="F820" s="14">
        <v>45575</v>
      </c>
      <c r="G820">
        <v>152</v>
      </c>
      <c r="H820">
        <v>4.8</v>
      </c>
      <c r="I820">
        <f>IF(MONTH(calls[[#This Row],[Date of Call]])&lt;=6, YEAR(calls[[#This Row],[Date of Call]]), YEAR(calls[[#This Row],[Date of Call]])+1)</f>
        <v>2025</v>
      </c>
      <c r="J820" t="str">
        <f>TEXT(calls[[#This Row],[Date of Call]],"DDDD")</f>
        <v>Thursday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c r="B821" t="s">
        <v>843</v>
      </c>
      <c r="C821" t="s">
        <v>19</v>
      </c>
      <c r="D821">
        <v>90</v>
      </c>
      <c r="E821" s="13" t="s">
        <v>9</v>
      </c>
      <c r="F821" s="14">
        <v>45575</v>
      </c>
      <c r="G821">
        <v>48</v>
      </c>
      <c r="H821">
        <v>4.7</v>
      </c>
      <c r="I821">
        <f>IF(MONTH(calls[[#This Row],[Date of Call]])&lt;=6, YEAR(calls[[#This Row],[Date of Call]]), YEAR(calls[[#This Row],[Date of Call]])+1)</f>
        <v>2025</v>
      </c>
      <c r="J821" t="str">
        <f>TEXT(calls[[#This Row],[Date of Call]],"DDDD")</f>
        <v>Thursday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c r="B822" t="s">
        <v>844</v>
      </c>
      <c r="C822" t="s">
        <v>18</v>
      </c>
      <c r="D822">
        <v>55</v>
      </c>
      <c r="E822" s="13" t="s">
        <v>9</v>
      </c>
      <c r="F822" s="14">
        <v>45575</v>
      </c>
      <c r="G822">
        <v>25</v>
      </c>
      <c r="H822">
        <v>4.7</v>
      </c>
      <c r="I822">
        <f>IF(MONTH(calls[[#This Row],[Date of Call]])&lt;=6, YEAR(calls[[#This Row],[Date of Call]]), YEAR(calls[[#This Row],[Date of Call]])+1)</f>
        <v>2025</v>
      </c>
      <c r="J822" t="str">
        <f>TEXT(calls[[#This Row],[Date of Call]],"DDDD")</f>
        <v>Thursday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c r="B823" t="s">
        <v>845</v>
      </c>
      <c r="C823" t="s">
        <v>21</v>
      </c>
      <c r="D823">
        <v>84</v>
      </c>
      <c r="E823" s="13" t="s">
        <v>13</v>
      </c>
      <c r="F823" s="14">
        <v>45576</v>
      </c>
      <c r="G823">
        <v>54</v>
      </c>
      <c r="H823">
        <v>3.3</v>
      </c>
      <c r="I823">
        <f>IF(MONTH(calls[[#This Row],[Date of Call]])&lt;=6, YEAR(calls[[#This Row],[Date of Call]]), YEAR(calls[[#This Row],[Date of Call]])+1)</f>
        <v>2025</v>
      </c>
      <c r="J823" t="str">
        <f>TEXT(calls[[#This Row],[Date of Call]],"DDDD")</f>
        <v>Friday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c r="B824" t="s">
        <v>846</v>
      </c>
      <c r="C824" t="s">
        <v>21</v>
      </c>
      <c r="D824">
        <v>150</v>
      </c>
      <c r="E824" s="13" t="s">
        <v>11</v>
      </c>
      <c r="F824" s="14">
        <v>45576</v>
      </c>
      <c r="G824">
        <v>108</v>
      </c>
      <c r="H824">
        <v>4.7</v>
      </c>
      <c r="I824">
        <f>IF(MONTH(calls[[#This Row],[Date of Call]])&lt;=6, YEAR(calls[[#This Row],[Date of Call]]), YEAR(calls[[#This Row],[Date of Call]])+1)</f>
        <v>2025</v>
      </c>
      <c r="J824" t="str">
        <f>TEXT(calls[[#This Row],[Date of Call]],"DDDD")</f>
        <v>Friday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c r="B825" t="s">
        <v>847</v>
      </c>
      <c r="C825" t="s">
        <v>5</v>
      </c>
      <c r="D825">
        <v>69</v>
      </c>
      <c r="E825" s="13" t="s">
        <v>6</v>
      </c>
      <c r="F825" s="14">
        <v>45576</v>
      </c>
      <c r="G825">
        <v>36</v>
      </c>
      <c r="H825">
        <v>4.5</v>
      </c>
      <c r="I825">
        <f>IF(MONTH(calls[[#This Row],[Date of Call]])&lt;=6, YEAR(calls[[#This Row],[Date of Call]]), YEAR(calls[[#This Row],[Date of Call]])+1)</f>
        <v>2025</v>
      </c>
      <c r="J825" t="str">
        <f>TEXT(calls[[#This Row],[Date of Call]],"DDDD")</f>
        <v>Friday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c r="B826" t="s">
        <v>848</v>
      </c>
      <c r="C826" t="s">
        <v>20</v>
      </c>
      <c r="D826">
        <v>120</v>
      </c>
      <c r="E826" s="13" t="s">
        <v>9</v>
      </c>
      <c r="F826" s="14">
        <v>45577</v>
      </c>
      <c r="G826">
        <v>140</v>
      </c>
      <c r="H826">
        <v>4.5999999999999996</v>
      </c>
      <c r="I826">
        <f>IF(MONTH(calls[[#This Row],[Date of Call]])&lt;=6, YEAR(calls[[#This Row],[Date of Call]]), YEAR(calls[[#This Row],[Date of Call]])+1)</f>
        <v>2025</v>
      </c>
      <c r="J826" t="str">
        <f>TEXT(calls[[#This Row],[Date of Call]],"DDDD")</f>
        <v>Saturday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c r="B827" t="s">
        <v>849</v>
      </c>
      <c r="C827" t="s">
        <v>23</v>
      </c>
      <c r="D827">
        <v>126</v>
      </c>
      <c r="E827" s="13" t="s">
        <v>13</v>
      </c>
      <c r="F827" s="14">
        <v>45577</v>
      </c>
      <c r="G827">
        <v>50</v>
      </c>
      <c r="H827">
        <v>4.8</v>
      </c>
      <c r="I827">
        <f>IF(MONTH(calls[[#This Row],[Date of Call]])&lt;=6, YEAR(calls[[#This Row],[Date of Call]]), YEAR(calls[[#This Row],[Date of Call]])+1)</f>
        <v>2025</v>
      </c>
      <c r="J827" t="str">
        <f>TEXT(calls[[#This Row],[Date of Call]],"DDDD")</f>
        <v>Saturday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c r="B828" t="s">
        <v>850</v>
      </c>
      <c r="C828" t="s">
        <v>5</v>
      </c>
      <c r="D828">
        <v>120</v>
      </c>
      <c r="E828" s="13" t="s">
        <v>10</v>
      </c>
      <c r="F828" s="14">
        <v>45577</v>
      </c>
      <c r="G828">
        <v>195</v>
      </c>
      <c r="H828">
        <v>4.3</v>
      </c>
      <c r="I828">
        <f>IF(MONTH(calls[[#This Row],[Date of Call]])&lt;=6, YEAR(calls[[#This Row],[Date of Call]]), YEAR(calls[[#This Row],[Date of Call]])+1)</f>
        <v>2025</v>
      </c>
      <c r="J828" t="str">
        <f>TEXT(calls[[#This Row],[Date of Call]],"DDDD")</f>
        <v>Saturday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c r="B829" t="s">
        <v>851</v>
      </c>
      <c r="C829" t="s">
        <v>23</v>
      </c>
      <c r="D829">
        <v>139</v>
      </c>
      <c r="E829" s="13" t="s">
        <v>9</v>
      </c>
      <c r="F829" s="14">
        <v>45578</v>
      </c>
      <c r="G829">
        <v>48</v>
      </c>
      <c r="H829">
        <v>4.7</v>
      </c>
      <c r="I829">
        <f>IF(MONTH(calls[[#This Row],[Date of Call]])&lt;=6, YEAR(calls[[#This Row],[Date of Call]]), YEAR(calls[[#This Row],[Date of Call]])+1)</f>
        <v>2025</v>
      </c>
      <c r="J829" t="str">
        <f>TEXT(calls[[#This Row],[Date of Call]],"DDDD")</f>
        <v>Sunday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c r="B830" t="s">
        <v>852</v>
      </c>
      <c r="C830" t="s">
        <v>18</v>
      </c>
      <c r="D830">
        <v>124</v>
      </c>
      <c r="E830" s="13" t="s">
        <v>6</v>
      </c>
      <c r="F830" s="14">
        <v>45579</v>
      </c>
      <c r="G830">
        <v>29</v>
      </c>
      <c r="H830">
        <v>4.8</v>
      </c>
      <c r="I830">
        <f>IF(MONTH(calls[[#This Row],[Date of Call]])&lt;=6, YEAR(calls[[#This Row],[Date of Call]]), YEAR(calls[[#This Row],[Date of Call]])+1)</f>
        <v>2025</v>
      </c>
      <c r="J830" t="str">
        <f>TEXT(calls[[#This Row],[Date of Call]],"DDDD")</f>
        <v>Monday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c r="B831" t="s">
        <v>853</v>
      </c>
      <c r="C831" t="s">
        <v>20</v>
      </c>
      <c r="D831">
        <v>108</v>
      </c>
      <c r="E831" s="13" t="s">
        <v>10</v>
      </c>
      <c r="F831" s="14">
        <v>45579</v>
      </c>
      <c r="G831">
        <v>44</v>
      </c>
      <c r="H831">
        <v>4.7</v>
      </c>
      <c r="I831">
        <f>IF(MONTH(calls[[#This Row],[Date of Call]])&lt;=6, YEAR(calls[[#This Row],[Date of Call]]), YEAR(calls[[#This Row],[Date of Call]])+1)</f>
        <v>2025</v>
      </c>
      <c r="J831" t="str">
        <f>TEXT(calls[[#This Row],[Date of Call]],"DDDD")</f>
        <v>Monday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c r="B832" t="s">
        <v>854</v>
      </c>
      <c r="C832" t="s">
        <v>12</v>
      </c>
      <c r="D832">
        <v>132</v>
      </c>
      <c r="E832" s="13" t="s">
        <v>11</v>
      </c>
      <c r="F832" s="14">
        <v>45579</v>
      </c>
      <c r="G832">
        <v>140</v>
      </c>
      <c r="H832">
        <v>4.3</v>
      </c>
      <c r="I832">
        <f>IF(MONTH(calls[[#This Row],[Date of Call]])&lt;=6, YEAR(calls[[#This Row],[Date of Call]]), YEAR(calls[[#This Row],[Date of Call]])+1)</f>
        <v>2025</v>
      </c>
      <c r="J832" t="str">
        <f>TEXT(calls[[#This Row],[Date of Call]],"DDDD")</f>
        <v>Monday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c r="B833" t="s">
        <v>855</v>
      </c>
      <c r="C833" t="s">
        <v>17</v>
      </c>
      <c r="D833">
        <v>67</v>
      </c>
      <c r="E833" s="13" t="s">
        <v>11</v>
      </c>
      <c r="F833" s="14">
        <v>45579</v>
      </c>
      <c r="G833">
        <v>105</v>
      </c>
      <c r="H833">
        <v>3.8</v>
      </c>
      <c r="I833">
        <f>IF(MONTH(calls[[#This Row],[Date of Call]])&lt;=6, YEAR(calls[[#This Row],[Date of Call]]), YEAR(calls[[#This Row],[Date of Call]])+1)</f>
        <v>2025</v>
      </c>
      <c r="J833" t="str">
        <f>TEXT(calls[[#This Row],[Date of Call]],"DDDD")</f>
        <v>Monday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c r="B834" t="s">
        <v>856</v>
      </c>
      <c r="C834" t="s">
        <v>15</v>
      </c>
      <c r="D834">
        <v>125</v>
      </c>
      <c r="E834" s="13" t="s">
        <v>11</v>
      </c>
      <c r="F834" s="14">
        <v>45579</v>
      </c>
      <c r="G834">
        <v>82</v>
      </c>
      <c r="H834">
        <v>4.5999999999999996</v>
      </c>
      <c r="I834">
        <f>IF(MONTH(calls[[#This Row],[Date of Call]])&lt;=6, YEAR(calls[[#This Row],[Date of Call]]), YEAR(calls[[#This Row],[Date of Call]])+1)</f>
        <v>2025</v>
      </c>
      <c r="J834" t="str">
        <f>TEXT(calls[[#This Row],[Date of Call]],"DDDD")</f>
        <v>Monday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c r="B835" t="s">
        <v>857</v>
      </c>
      <c r="C835" t="s">
        <v>20</v>
      </c>
      <c r="D835">
        <v>23</v>
      </c>
      <c r="E835" s="13" t="s">
        <v>10</v>
      </c>
      <c r="F835" s="14">
        <v>45579</v>
      </c>
      <c r="G835">
        <v>24</v>
      </c>
      <c r="H835">
        <v>2.9</v>
      </c>
      <c r="I835">
        <f>IF(MONTH(calls[[#This Row],[Date of Call]])&lt;=6, YEAR(calls[[#This Row],[Date of Call]]), YEAR(calls[[#This Row],[Date of Call]])+1)</f>
        <v>2025</v>
      </c>
      <c r="J835" t="str">
        <f>TEXT(calls[[#This Row],[Date of Call]],"DDDD")</f>
        <v>Monday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c r="B836" t="s">
        <v>858</v>
      </c>
      <c r="C836" t="s">
        <v>8</v>
      </c>
      <c r="D836">
        <v>131</v>
      </c>
      <c r="E836" s="13" t="s">
        <v>6</v>
      </c>
      <c r="F836" s="14">
        <v>45580</v>
      </c>
      <c r="G836">
        <v>205</v>
      </c>
      <c r="H836">
        <v>4.8</v>
      </c>
      <c r="I836">
        <f>IF(MONTH(calls[[#This Row],[Date of Call]])&lt;=6, YEAR(calls[[#This Row],[Date of Call]]), YEAR(calls[[#This Row],[Date of Call]])+1)</f>
        <v>2025</v>
      </c>
      <c r="J836" t="str">
        <f>TEXT(calls[[#This Row],[Date of Call]],"DDDD")</f>
        <v>Tuesday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c r="B837" t="s">
        <v>859</v>
      </c>
      <c r="C837" t="s">
        <v>12</v>
      </c>
      <c r="D837">
        <v>56</v>
      </c>
      <c r="E837" s="13" t="s">
        <v>9</v>
      </c>
      <c r="F837" s="14">
        <v>45580</v>
      </c>
      <c r="G837">
        <v>225</v>
      </c>
      <c r="H837">
        <v>4.9000000000000004</v>
      </c>
      <c r="I837">
        <f>IF(MONTH(calls[[#This Row],[Date of Call]])&lt;=6, YEAR(calls[[#This Row],[Date of Call]]), YEAR(calls[[#This Row],[Date of Call]])+1)</f>
        <v>2025</v>
      </c>
      <c r="J837" t="str">
        <f>TEXT(calls[[#This Row],[Date of Call]],"DDDD")</f>
        <v>Tuesday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c r="B838" t="s">
        <v>860</v>
      </c>
      <c r="C838" t="s">
        <v>8</v>
      </c>
      <c r="D838">
        <v>70</v>
      </c>
      <c r="E838" s="13" t="s">
        <v>6</v>
      </c>
      <c r="F838" s="14">
        <v>45580</v>
      </c>
      <c r="G838">
        <v>50</v>
      </c>
      <c r="H838">
        <v>3.4</v>
      </c>
      <c r="I838">
        <f>IF(MONTH(calls[[#This Row],[Date of Call]])&lt;=6, YEAR(calls[[#This Row],[Date of Call]]), YEAR(calls[[#This Row],[Date of Call]])+1)</f>
        <v>2025</v>
      </c>
      <c r="J838" t="str">
        <f>TEXT(calls[[#This Row],[Date of Call]],"DDDD")</f>
        <v>Tuesday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c r="B839" t="s">
        <v>861</v>
      </c>
      <c r="C839" t="s">
        <v>8</v>
      </c>
      <c r="D839">
        <v>55</v>
      </c>
      <c r="E839" s="13" t="s">
        <v>11</v>
      </c>
      <c r="F839" s="14">
        <v>45580</v>
      </c>
      <c r="G839">
        <v>80</v>
      </c>
      <c r="H839">
        <v>4.3</v>
      </c>
      <c r="I839">
        <f>IF(MONTH(calls[[#This Row],[Date of Call]])&lt;=6, YEAR(calls[[#This Row],[Date of Call]]), YEAR(calls[[#This Row],[Date of Call]])+1)</f>
        <v>2025</v>
      </c>
      <c r="J839" t="str">
        <f>TEXT(calls[[#This Row],[Date of Call]],"DDDD")</f>
        <v>Tuesday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c r="B840" t="s">
        <v>862</v>
      </c>
      <c r="C840" t="s">
        <v>15</v>
      </c>
      <c r="D840">
        <v>77</v>
      </c>
      <c r="E840" s="13" t="s">
        <v>9</v>
      </c>
      <c r="F840" s="14">
        <v>45580</v>
      </c>
      <c r="G840">
        <v>78</v>
      </c>
      <c r="H840">
        <v>3.9</v>
      </c>
      <c r="I840">
        <f>IF(MONTH(calls[[#This Row],[Date of Call]])&lt;=6, YEAR(calls[[#This Row],[Date of Call]]), YEAR(calls[[#This Row],[Date of Call]])+1)</f>
        <v>2025</v>
      </c>
      <c r="J840" t="str">
        <f>TEXT(calls[[#This Row],[Date of Call]],"DDDD")</f>
        <v>Tuesday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c r="B841" t="s">
        <v>863</v>
      </c>
      <c r="C841" t="s">
        <v>21</v>
      </c>
      <c r="D841">
        <v>133</v>
      </c>
      <c r="E841" s="13" t="s">
        <v>6</v>
      </c>
      <c r="F841" s="14">
        <v>45581</v>
      </c>
      <c r="G841">
        <v>40</v>
      </c>
      <c r="H841">
        <v>3.9</v>
      </c>
      <c r="I841">
        <f>IF(MONTH(calls[[#This Row],[Date of Call]])&lt;=6, YEAR(calls[[#This Row],[Date of Call]]), YEAR(calls[[#This Row],[Date of Call]])+1)</f>
        <v>2025</v>
      </c>
      <c r="J841" t="str">
        <f>TEXT(calls[[#This Row],[Date of Call]],"DDDD")</f>
        <v>Wednesday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c r="B842" t="s">
        <v>864</v>
      </c>
      <c r="C842" t="s">
        <v>15</v>
      </c>
      <c r="D842">
        <v>77</v>
      </c>
      <c r="E842" s="13" t="s">
        <v>9</v>
      </c>
      <c r="F842" s="14">
        <v>45581</v>
      </c>
      <c r="G842">
        <v>176</v>
      </c>
      <c r="H842">
        <v>1.5</v>
      </c>
      <c r="I842">
        <f>IF(MONTH(calls[[#This Row],[Date of Call]])&lt;=6, YEAR(calls[[#This Row],[Date of Call]]), YEAR(calls[[#This Row],[Date of Call]])+1)</f>
        <v>2025</v>
      </c>
      <c r="J842" t="str">
        <f>TEXT(calls[[#This Row],[Date of Call]],"DDDD")</f>
        <v>Wednesday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c r="B843" t="s">
        <v>865</v>
      </c>
      <c r="C843" t="s">
        <v>19</v>
      </c>
      <c r="D843">
        <v>103</v>
      </c>
      <c r="E843" s="13" t="s">
        <v>6</v>
      </c>
      <c r="F843" s="14">
        <v>45581</v>
      </c>
      <c r="G843">
        <v>78</v>
      </c>
      <c r="H843">
        <v>3</v>
      </c>
      <c r="I843">
        <f>IF(MONTH(calls[[#This Row],[Date of Call]])&lt;=6, YEAR(calls[[#This Row],[Date of Call]]), YEAR(calls[[#This Row],[Date of Call]])+1)</f>
        <v>2025</v>
      </c>
      <c r="J843" t="str">
        <f>TEXT(calls[[#This Row],[Date of Call]],"DDDD")</f>
        <v>Wednesday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c r="B844" t="s">
        <v>866</v>
      </c>
      <c r="C844" t="s">
        <v>5</v>
      </c>
      <c r="D844">
        <v>32</v>
      </c>
      <c r="E844" s="13" t="s">
        <v>9</v>
      </c>
      <c r="F844" s="14">
        <v>45581</v>
      </c>
      <c r="G844">
        <v>42</v>
      </c>
      <c r="H844">
        <v>4.2</v>
      </c>
      <c r="I844">
        <f>IF(MONTH(calls[[#This Row],[Date of Call]])&lt;=6, YEAR(calls[[#This Row],[Date of Call]]), YEAR(calls[[#This Row],[Date of Call]])+1)</f>
        <v>2025</v>
      </c>
      <c r="J844" t="str">
        <f>TEXT(calls[[#This Row],[Date of Call]],"DDDD")</f>
        <v>Wednesday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c r="B845" t="s">
        <v>867</v>
      </c>
      <c r="C845" t="s">
        <v>21</v>
      </c>
      <c r="D845">
        <v>30</v>
      </c>
      <c r="E845" s="13" t="s">
        <v>6</v>
      </c>
      <c r="F845" s="14">
        <v>45581</v>
      </c>
      <c r="G845">
        <v>38</v>
      </c>
      <c r="H845">
        <v>3.7</v>
      </c>
      <c r="I845">
        <f>IF(MONTH(calls[[#This Row],[Date of Call]])&lt;=6, YEAR(calls[[#This Row],[Date of Call]]), YEAR(calls[[#This Row],[Date of Call]])+1)</f>
        <v>2025</v>
      </c>
      <c r="J845" t="str">
        <f>TEXT(calls[[#This Row],[Date of Call]],"DDDD")</f>
        <v>Wednesday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c r="B846" t="s">
        <v>868</v>
      </c>
      <c r="C846" t="s">
        <v>23</v>
      </c>
      <c r="D846">
        <v>87</v>
      </c>
      <c r="E846" s="13" t="s">
        <v>13</v>
      </c>
      <c r="F846" s="14">
        <v>45581</v>
      </c>
      <c r="G846">
        <v>27</v>
      </c>
      <c r="H846">
        <v>4.2</v>
      </c>
      <c r="I846">
        <f>IF(MONTH(calls[[#This Row],[Date of Call]])&lt;=6, YEAR(calls[[#This Row],[Date of Call]]), YEAR(calls[[#This Row],[Date of Call]])+1)</f>
        <v>2025</v>
      </c>
      <c r="J846" t="str">
        <f>TEXT(calls[[#This Row],[Date of Call]],"DDDD")</f>
        <v>Wednesday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c r="B847" t="s">
        <v>869</v>
      </c>
      <c r="C847" t="s">
        <v>15</v>
      </c>
      <c r="D847">
        <v>137</v>
      </c>
      <c r="E847" s="13" t="s">
        <v>10</v>
      </c>
      <c r="F847" s="14">
        <v>45582</v>
      </c>
      <c r="G847">
        <v>45</v>
      </c>
      <c r="H847">
        <v>4.4000000000000004</v>
      </c>
      <c r="I847">
        <f>IF(MONTH(calls[[#This Row],[Date of Call]])&lt;=6, YEAR(calls[[#This Row],[Date of Call]]), YEAR(calls[[#This Row],[Date of Call]])+1)</f>
        <v>2025</v>
      </c>
      <c r="J847" t="str">
        <f>TEXT(calls[[#This Row],[Date of Call]],"DDDD")</f>
        <v>Thursday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c r="B848" t="s">
        <v>870</v>
      </c>
      <c r="C848" t="s">
        <v>14</v>
      </c>
      <c r="D848">
        <v>96</v>
      </c>
      <c r="E848" s="13" t="s">
        <v>6</v>
      </c>
      <c r="F848" s="14">
        <v>45582</v>
      </c>
      <c r="G848">
        <v>215</v>
      </c>
      <c r="H848">
        <v>4</v>
      </c>
      <c r="I848">
        <f>IF(MONTH(calls[[#This Row],[Date of Call]])&lt;=6, YEAR(calls[[#This Row],[Date of Call]]), YEAR(calls[[#This Row],[Date of Call]])+1)</f>
        <v>2025</v>
      </c>
      <c r="J848" t="str">
        <f>TEXT(calls[[#This Row],[Date of Call]],"DDDD")</f>
        <v>Thursday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c r="B849" t="s">
        <v>871</v>
      </c>
      <c r="C849" t="s">
        <v>18</v>
      </c>
      <c r="D849">
        <v>155</v>
      </c>
      <c r="E849" s="13" t="s">
        <v>6</v>
      </c>
      <c r="F849" s="14">
        <v>45583</v>
      </c>
      <c r="G849">
        <v>72</v>
      </c>
      <c r="H849">
        <v>4.7</v>
      </c>
      <c r="I849">
        <f>IF(MONTH(calls[[#This Row],[Date of Call]])&lt;=6, YEAR(calls[[#This Row],[Date of Call]]), YEAR(calls[[#This Row],[Date of Call]])+1)</f>
        <v>2025</v>
      </c>
      <c r="J849" t="str">
        <f>TEXT(calls[[#This Row],[Date of Call]],"DDDD")</f>
        <v>Friday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c r="B850" t="s">
        <v>872</v>
      </c>
      <c r="C850" t="s">
        <v>21</v>
      </c>
      <c r="D850">
        <v>173</v>
      </c>
      <c r="E850" s="13" t="s">
        <v>11</v>
      </c>
      <c r="F850" s="14">
        <v>45583</v>
      </c>
      <c r="G850">
        <v>160</v>
      </c>
      <c r="H850">
        <v>2.8</v>
      </c>
      <c r="I850">
        <f>IF(MONTH(calls[[#This Row],[Date of Call]])&lt;=6, YEAR(calls[[#This Row],[Date of Call]]), YEAR(calls[[#This Row],[Date of Call]])+1)</f>
        <v>2025</v>
      </c>
      <c r="J850" t="str">
        <f>TEXT(calls[[#This Row],[Date of Call]],"DDDD")</f>
        <v>Friday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c r="B851" t="s">
        <v>873</v>
      </c>
      <c r="C851" t="s">
        <v>18</v>
      </c>
      <c r="D851">
        <v>127</v>
      </c>
      <c r="E851" s="13" t="s">
        <v>6</v>
      </c>
      <c r="F851" s="14">
        <v>45583</v>
      </c>
      <c r="G851">
        <v>165</v>
      </c>
      <c r="H851">
        <v>2.5</v>
      </c>
      <c r="I851">
        <f>IF(MONTH(calls[[#This Row],[Date of Call]])&lt;=6, YEAR(calls[[#This Row],[Date of Call]]), YEAR(calls[[#This Row],[Date of Call]])+1)</f>
        <v>2025</v>
      </c>
      <c r="J851" t="str">
        <f>TEXT(calls[[#This Row],[Date of Call]],"DDDD")</f>
        <v>Friday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c r="B852" t="s">
        <v>874</v>
      </c>
      <c r="C852" t="s">
        <v>12</v>
      </c>
      <c r="D852">
        <v>117</v>
      </c>
      <c r="E852" s="13" t="s">
        <v>11</v>
      </c>
      <c r="F852" s="14">
        <v>45583</v>
      </c>
      <c r="G852">
        <v>120</v>
      </c>
      <c r="H852">
        <v>3.4</v>
      </c>
      <c r="I852">
        <f>IF(MONTH(calls[[#This Row],[Date of Call]])&lt;=6, YEAR(calls[[#This Row],[Date of Call]]), YEAR(calls[[#This Row],[Date of Call]])+1)</f>
        <v>2025</v>
      </c>
      <c r="J852" t="str">
        <f>TEXT(calls[[#This Row],[Date of Call]],"DDDD")</f>
        <v>Friday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c r="B853" t="s">
        <v>875</v>
      </c>
      <c r="C853" t="s">
        <v>20</v>
      </c>
      <c r="D853">
        <v>133</v>
      </c>
      <c r="E853" s="13" t="s">
        <v>9</v>
      </c>
      <c r="F853" s="14">
        <v>45583</v>
      </c>
      <c r="G853">
        <v>117</v>
      </c>
      <c r="H853">
        <v>4.8</v>
      </c>
      <c r="I853">
        <f>IF(MONTH(calls[[#This Row],[Date of Call]])&lt;=6, YEAR(calls[[#This Row],[Date of Call]]), YEAR(calls[[#This Row],[Date of Call]])+1)</f>
        <v>2025</v>
      </c>
      <c r="J853" t="str">
        <f>TEXT(calls[[#This Row],[Date of Call]],"DDDD")</f>
        <v>Friday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c r="B854" t="s">
        <v>876</v>
      </c>
      <c r="C854" t="s">
        <v>24</v>
      </c>
      <c r="D854">
        <v>166</v>
      </c>
      <c r="E854" s="13" t="s">
        <v>13</v>
      </c>
      <c r="F854" s="14">
        <v>45584</v>
      </c>
      <c r="G854">
        <v>29</v>
      </c>
      <c r="H854">
        <v>4.3</v>
      </c>
      <c r="I854">
        <f>IF(MONTH(calls[[#This Row],[Date of Call]])&lt;=6, YEAR(calls[[#This Row],[Date of Call]]), YEAR(calls[[#This Row],[Date of Call]])+1)</f>
        <v>2025</v>
      </c>
      <c r="J854" t="str">
        <f>TEXT(calls[[#This Row],[Date of Call]],"DDDD")</f>
        <v>Saturday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c r="B855" t="s">
        <v>877</v>
      </c>
      <c r="C855" t="s">
        <v>20</v>
      </c>
      <c r="D855">
        <v>50</v>
      </c>
      <c r="E855" s="13" t="s">
        <v>11</v>
      </c>
      <c r="F855" s="14">
        <v>45584</v>
      </c>
      <c r="G855">
        <v>64</v>
      </c>
      <c r="H855">
        <v>4.5</v>
      </c>
      <c r="I855">
        <f>IF(MONTH(calls[[#This Row],[Date of Call]])&lt;=6, YEAR(calls[[#This Row],[Date of Call]]), YEAR(calls[[#This Row],[Date of Call]])+1)</f>
        <v>2025</v>
      </c>
      <c r="J855" t="str">
        <f>TEXT(calls[[#This Row],[Date of Call]],"DDDD")</f>
        <v>Saturday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c r="B856" t="s">
        <v>878</v>
      </c>
      <c r="C856" t="s">
        <v>19</v>
      </c>
      <c r="D856">
        <v>43</v>
      </c>
      <c r="E856" s="13" t="s">
        <v>9</v>
      </c>
      <c r="F856" s="14">
        <v>45584</v>
      </c>
      <c r="G856">
        <v>84</v>
      </c>
      <c r="H856">
        <v>3.6</v>
      </c>
      <c r="I856">
        <f>IF(MONTH(calls[[#This Row],[Date of Call]])&lt;=6, YEAR(calls[[#This Row],[Date of Call]]), YEAR(calls[[#This Row],[Date of Call]])+1)</f>
        <v>2025</v>
      </c>
      <c r="J856" t="str">
        <f>TEXT(calls[[#This Row],[Date of Call]],"DDDD")</f>
        <v>Saturday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c r="B857" t="s">
        <v>879</v>
      </c>
      <c r="C857" t="s">
        <v>14</v>
      </c>
      <c r="D857">
        <v>124</v>
      </c>
      <c r="E857" s="13" t="s">
        <v>6</v>
      </c>
      <c r="F857" s="14">
        <v>45584</v>
      </c>
      <c r="G857">
        <v>42</v>
      </c>
      <c r="H857">
        <v>3.7</v>
      </c>
      <c r="I857">
        <f>IF(MONTH(calls[[#This Row],[Date of Call]])&lt;=6, YEAR(calls[[#This Row],[Date of Call]]), YEAR(calls[[#This Row],[Date of Call]])+1)</f>
        <v>2025</v>
      </c>
      <c r="J857" t="str">
        <f>TEXT(calls[[#This Row],[Date of Call]],"DDDD")</f>
        <v>Saturday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c r="B858" t="s">
        <v>880</v>
      </c>
      <c r="C858" t="s">
        <v>21</v>
      </c>
      <c r="D858">
        <v>94</v>
      </c>
      <c r="E858" s="13" t="s">
        <v>6</v>
      </c>
      <c r="F858" s="14">
        <v>45584</v>
      </c>
      <c r="G858">
        <v>120</v>
      </c>
      <c r="H858">
        <v>3.5</v>
      </c>
      <c r="I858">
        <f>IF(MONTH(calls[[#This Row],[Date of Call]])&lt;=6, YEAR(calls[[#This Row],[Date of Call]]), YEAR(calls[[#This Row],[Date of Call]])+1)</f>
        <v>2025</v>
      </c>
      <c r="J858" t="str">
        <f>TEXT(calls[[#This Row],[Date of Call]],"DDDD")</f>
        <v>Saturday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c r="B859" t="s">
        <v>881</v>
      </c>
      <c r="C859" t="s">
        <v>19</v>
      </c>
      <c r="D859">
        <v>126</v>
      </c>
      <c r="E859" s="13" t="s">
        <v>13</v>
      </c>
      <c r="F859" s="14">
        <v>45585</v>
      </c>
      <c r="G859">
        <v>80</v>
      </c>
      <c r="H859">
        <v>4.7</v>
      </c>
      <c r="I859">
        <f>IF(MONTH(calls[[#This Row],[Date of Call]])&lt;=6, YEAR(calls[[#This Row],[Date of Call]]), YEAR(calls[[#This Row],[Date of Call]])+1)</f>
        <v>2025</v>
      </c>
      <c r="J859" t="str">
        <f>TEXT(calls[[#This Row],[Date of Call]],"DDDD")</f>
        <v>Sunday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c r="B860" t="s">
        <v>882</v>
      </c>
      <c r="C860" t="s">
        <v>24</v>
      </c>
      <c r="D860">
        <v>105</v>
      </c>
      <c r="E860" s="13" t="s">
        <v>11</v>
      </c>
      <c r="F860" s="14">
        <v>45585</v>
      </c>
      <c r="G860">
        <v>185</v>
      </c>
      <c r="H860">
        <v>3.5</v>
      </c>
      <c r="I860">
        <f>IF(MONTH(calls[[#This Row],[Date of Call]])&lt;=6, YEAR(calls[[#This Row],[Date of Call]]), YEAR(calls[[#This Row],[Date of Call]])+1)</f>
        <v>2025</v>
      </c>
      <c r="J860" t="str">
        <f>TEXT(calls[[#This Row],[Date of Call]],"DDDD")</f>
        <v>Sunday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c r="B861" t="s">
        <v>883</v>
      </c>
      <c r="C861" t="s">
        <v>8</v>
      </c>
      <c r="D861">
        <v>60</v>
      </c>
      <c r="E861" s="13" t="s">
        <v>10</v>
      </c>
      <c r="F861" s="14">
        <v>45586</v>
      </c>
      <c r="G861">
        <v>135</v>
      </c>
      <c r="H861">
        <v>3.9</v>
      </c>
      <c r="I861">
        <f>IF(MONTH(calls[[#This Row],[Date of Call]])&lt;=6, YEAR(calls[[#This Row],[Date of Call]]), YEAR(calls[[#This Row],[Date of Call]])+1)</f>
        <v>2025</v>
      </c>
      <c r="J861" t="str">
        <f>TEXT(calls[[#This Row],[Date of Call]],"DDDD")</f>
        <v>Monday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c r="B862" t="s">
        <v>884</v>
      </c>
      <c r="C862" t="s">
        <v>8</v>
      </c>
      <c r="D862">
        <v>72</v>
      </c>
      <c r="E862" s="13" t="s">
        <v>11</v>
      </c>
      <c r="F862" s="14">
        <v>45586</v>
      </c>
      <c r="G862">
        <v>20</v>
      </c>
      <c r="H862">
        <v>4.8</v>
      </c>
      <c r="I862">
        <f>IF(MONTH(calls[[#This Row],[Date of Call]])&lt;=6, YEAR(calls[[#This Row],[Date of Call]]), YEAR(calls[[#This Row],[Date of Call]])+1)</f>
        <v>2025</v>
      </c>
      <c r="J862" t="str">
        <f>TEXT(calls[[#This Row],[Date of Call]],"DDDD")</f>
        <v>Monday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c r="B863" t="s">
        <v>885</v>
      </c>
      <c r="C863" t="s">
        <v>16</v>
      </c>
      <c r="D863">
        <v>40</v>
      </c>
      <c r="E863" s="13" t="s">
        <v>11</v>
      </c>
      <c r="F863" s="14">
        <v>45586</v>
      </c>
      <c r="G863">
        <v>31</v>
      </c>
      <c r="H863">
        <v>4</v>
      </c>
      <c r="I863">
        <f>IF(MONTH(calls[[#This Row],[Date of Call]])&lt;=6, YEAR(calls[[#This Row],[Date of Call]]), YEAR(calls[[#This Row],[Date of Call]])+1)</f>
        <v>2025</v>
      </c>
      <c r="J863" t="str">
        <f>TEXT(calls[[#This Row],[Date of Call]],"DDDD")</f>
        <v>Monday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c r="B864" t="s">
        <v>886</v>
      </c>
      <c r="C864" t="s">
        <v>5</v>
      </c>
      <c r="D864">
        <v>54</v>
      </c>
      <c r="E864" s="13" t="s">
        <v>13</v>
      </c>
      <c r="F864" s="14">
        <v>45587</v>
      </c>
      <c r="G864">
        <v>120</v>
      </c>
      <c r="H864">
        <v>4.7</v>
      </c>
      <c r="I864">
        <f>IF(MONTH(calls[[#This Row],[Date of Call]])&lt;=6, YEAR(calls[[#This Row],[Date of Call]]), YEAR(calls[[#This Row],[Date of Call]])+1)</f>
        <v>2025</v>
      </c>
      <c r="J864" t="str">
        <f>TEXT(calls[[#This Row],[Date of Call]],"DDDD")</f>
        <v>Tuesday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c r="B865" t="s">
        <v>887</v>
      </c>
      <c r="C865" t="s">
        <v>12</v>
      </c>
      <c r="D865">
        <v>81</v>
      </c>
      <c r="E865" s="13" t="s">
        <v>9</v>
      </c>
      <c r="F865" s="14">
        <v>45587</v>
      </c>
      <c r="G865">
        <v>117</v>
      </c>
      <c r="H865">
        <v>3.6</v>
      </c>
      <c r="I865">
        <f>IF(MONTH(calls[[#This Row],[Date of Call]])&lt;=6, YEAR(calls[[#This Row],[Date of Call]]), YEAR(calls[[#This Row],[Date of Call]])+1)</f>
        <v>2025</v>
      </c>
      <c r="J865" t="str">
        <f>TEXT(calls[[#This Row],[Date of Call]],"DDDD")</f>
        <v>Tuesday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c r="B866" t="s">
        <v>888</v>
      </c>
      <c r="C866" t="s">
        <v>5</v>
      </c>
      <c r="D866">
        <v>76</v>
      </c>
      <c r="E866" s="13" t="s">
        <v>6</v>
      </c>
      <c r="F866" s="14">
        <v>45587</v>
      </c>
      <c r="G866">
        <v>80</v>
      </c>
      <c r="H866">
        <v>4.5</v>
      </c>
      <c r="I866">
        <f>IF(MONTH(calls[[#This Row],[Date of Call]])&lt;=6, YEAR(calls[[#This Row],[Date of Call]]), YEAR(calls[[#This Row],[Date of Call]])+1)</f>
        <v>2025</v>
      </c>
      <c r="J866" t="str">
        <f>TEXT(calls[[#This Row],[Date of Call]],"DDDD")</f>
        <v>Tuesday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c r="B867" t="s">
        <v>889</v>
      </c>
      <c r="C867" t="s">
        <v>5</v>
      </c>
      <c r="D867">
        <v>37</v>
      </c>
      <c r="E867" s="13" t="s">
        <v>10</v>
      </c>
      <c r="F867" s="14">
        <v>45588</v>
      </c>
      <c r="G867">
        <v>117</v>
      </c>
      <c r="H867">
        <v>4</v>
      </c>
      <c r="I867">
        <f>IF(MONTH(calls[[#This Row],[Date of Call]])&lt;=6, YEAR(calls[[#This Row],[Date of Call]]), YEAR(calls[[#This Row],[Date of Call]])+1)</f>
        <v>2025</v>
      </c>
      <c r="J867" t="str">
        <f>TEXT(calls[[#This Row],[Date of Call]],"DDDD")</f>
        <v>Wednesday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c r="B868" t="s">
        <v>890</v>
      </c>
      <c r="C868" t="s">
        <v>24</v>
      </c>
      <c r="D868">
        <v>96</v>
      </c>
      <c r="E868" s="13" t="s">
        <v>13</v>
      </c>
      <c r="F868" s="14">
        <v>45588</v>
      </c>
      <c r="G868">
        <v>60</v>
      </c>
      <c r="H868">
        <v>4.5</v>
      </c>
      <c r="I868">
        <f>IF(MONTH(calls[[#This Row],[Date of Call]])&lt;=6, YEAR(calls[[#This Row],[Date of Call]]), YEAR(calls[[#This Row],[Date of Call]])+1)</f>
        <v>2025</v>
      </c>
      <c r="J868" t="str">
        <f>TEXT(calls[[#This Row],[Date of Call]],"DDDD")</f>
        <v>Wednesday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c r="B869" t="s">
        <v>891</v>
      </c>
      <c r="C869" t="s">
        <v>8</v>
      </c>
      <c r="D869">
        <v>19</v>
      </c>
      <c r="E869" s="13" t="s">
        <v>6</v>
      </c>
      <c r="F869" s="14">
        <v>45589</v>
      </c>
      <c r="G869">
        <v>58</v>
      </c>
      <c r="H869">
        <v>3.9</v>
      </c>
      <c r="I869">
        <f>IF(MONTH(calls[[#This Row],[Date of Call]])&lt;=6, YEAR(calls[[#This Row],[Date of Call]]), YEAR(calls[[#This Row],[Date of Call]])+1)</f>
        <v>2025</v>
      </c>
      <c r="J869" t="str">
        <f>TEXT(calls[[#This Row],[Date of Call]],"DDDD")</f>
        <v>Thursday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c r="B870" t="s">
        <v>892</v>
      </c>
      <c r="C870" t="s">
        <v>16</v>
      </c>
      <c r="D870">
        <v>72</v>
      </c>
      <c r="E870" s="13" t="s">
        <v>10</v>
      </c>
      <c r="F870" s="14">
        <v>45589</v>
      </c>
      <c r="G870">
        <v>41</v>
      </c>
      <c r="H870">
        <v>4.3</v>
      </c>
      <c r="I870">
        <f>IF(MONTH(calls[[#This Row],[Date of Call]])&lt;=6, YEAR(calls[[#This Row],[Date of Call]]), YEAR(calls[[#This Row],[Date of Call]])+1)</f>
        <v>2025</v>
      </c>
      <c r="J870" t="str">
        <f>TEXT(calls[[#This Row],[Date of Call]],"DDDD")</f>
        <v>Thursday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c r="B871" t="s">
        <v>893</v>
      </c>
      <c r="C871" t="s">
        <v>21</v>
      </c>
      <c r="D871">
        <v>73</v>
      </c>
      <c r="E871" s="13" t="s">
        <v>9</v>
      </c>
      <c r="F871" s="14">
        <v>45589</v>
      </c>
      <c r="G871">
        <v>180</v>
      </c>
      <c r="H871">
        <v>3.6</v>
      </c>
      <c r="I871">
        <f>IF(MONTH(calls[[#This Row],[Date of Call]])&lt;=6, YEAR(calls[[#This Row],[Date of Call]]), YEAR(calls[[#This Row],[Date of Call]])+1)</f>
        <v>2025</v>
      </c>
      <c r="J871" t="str">
        <f>TEXT(calls[[#This Row],[Date of Call]],"DDDD")</f>
        <v>Thursday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c r="B872" t="s">
        <v>894</v>
      </c>
      <c r="C872" t="s">
        <v>17</v>
      </c>
      <c r="D872">
        <v>87</v>
      </c>
      <c r="E872" s="13" t="s">
        <v>9</v>
      </c>
      <c r="F872" s="14">
        <v>45589</v>
      </c>
      <c r="G872">
        <v>42</v>
      </c>
      <c r="H872">
        <v>3.6</v>
      </c>
      <c r="I872">
        <f>IF(MONTH(calls[[#This Row],[Date of Call]])&lt;=6, YEAR(calls[[#This Row],[Date of Call]]), YEAR(calls[[#This Row],[Date of Call]])+1)</f>
        <v>2025</v>
      </c>
      <c r="J872" t="str">
        <f>TEXT(calls[[#This Row],[Date of Call]],"DDDD")</f>
        <v>Thursday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c r="B873" t="s">
        <v>895</v>
      </c>
      <c r="C873" t="s">
        <v>17</v>
      </c>
      <c r="D873">
        <v>68</v>
      </c>
      <c r="E873" s="13" t="s">
        <v>9</v>
      </c>
      <c r="F873" s="14">
        <v>45590</v>
      </c>
      <c r="G873">
        <v>24</v>
      </c>
      <c r="H873">
        <v>4</v>
      </c>
      <c r="I873">
        <f>IF(MONTH(calls[[#This Row],[Date of Call]])&lt;=6, YEAR(calls[[#This Row],[Date of Call]]), YEAR(calls[[#This Row],[Date of Call]])+1)</f>
        <v>2025</v>
      </c>
      <c r="J873" t="str">
        <f>TEXT(calls[[#This Row],[Date of Call]],"DDDD")</f>
        <v>Friday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c r="B874" t="s">
        <v>896</v>
      </c>
      <c r="C874" t="s">
        <v>16</v>
      </c>
      <c r="D874">
        <v>101</v>
      </c>
      <c r="E874" s="13" t="s">
        <v>9</v>
      </c>
      <c r="F874" s="14">
        <v>45590</v>
      </c>
      <c r="G874">
        <v>125</v>
      </c>
      <c r="H874">
        <v>4.2</v>
      </c>
      <c r="I874">
        <f>IF(MONTH(calls[[#This Row],[Date of Call]])&lt;=6, YEAR(calls[[#This Row],[Date of Call]]), YEAR(calls[[#This Row],[Date of Call]])+1)</f>
        <v>2025</v>
      </c>
      <c r="J874" t="str">
        <f>TEXT(calls[[#This Row],[Date of Call]],"DDDD")</f>
        <v>Friday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c r="B875" t="s">
        <v>897</v>
      </c>
      <c r="C875" t="s">
        <v>16</v>
      </c>
      <c r="D875">
        <v>107</v>
      </c>
      <c r="E875" s="13" t="s">
        <v>10</v>
      </c>
      <c r="F875" s="14">
        <v>45591</v>
      </c>
      <c r="G875">
        <v>78</v>
      </c>
      <c r="H875">
        <v>4.3</v>
      </c>
      <c r="I875">
        <f>IF(MONTH(calls[[#This Row],[Date of Call]])&lt;=6, YEAR(calls[[#This Row],[Date of Call]]), YEAR(calls[[#This Row],[Date of Call]])+1)</f>
        <v>2025</v>
      </c>
      <c r="J875" t="str">
        <f>TEXT(calls[[#This Row],[Date of Call]],"DDDD")</f>
        <v>Saturday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c r="B876" t="s">
        <v>898</v>
      </c>
      <c r="C876" t="s">
        <v>22</v>
      </c>
      <c r="D876">
        <v>109</v>
      </c>
      <c r="E876" s="13" t="s">
        <v>11</v>
      </c>
      <c r="F876" s="14">
        <v>45591</v>
      </c>
      <c r="G876">
        <v>180</v>
      </c>
      <c r="H876">
        <v>3.8</v>
      </c>
      <c r="I876">
        <f>IF(MONTH(calls[[#This Row],[Date of Call]])&lt;=6, YEAR(calls[[#This Row],[Date of Call]]), YEAR(calls[[#This Row],[Date of Call]])+1)</f>
        <v>2025</v>
      </c>
      <c r="J876" t="str">
        <f>TEXT(calls[[#This Row],[Date of Call]],"DDDD")</f>
        <v>Saturday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c r="B877" t="s">
        <v>899</v>
      </c>
      <c r="C877" t="s">
        <v>14</v>
      </c>
      <c r="D877">
        <v>171</v>
      </c>
      <c r="E877" s="13" t="s">
        <v>10</v>
      </c>
      <c r="F877" s="14">
        <v>45591</v>
      </c>
      <c r="G877">
        <v>84</v>
      </c>
      <c r="H877">
        <v>4.4000000000000004</v>
      </c>
      <c r="I877">
        <f>IF(MONTH(calls[[#This Row],[Date of Call]])&lt;=6, YEAR(calls[[#This Row],[Date of Call]]), YEAR(calls[[#This Row],[Date of Call]])+1)</f>
        <v>2025</v>
      </c>
      <c r="J877" t="str">
        <f>TEXT(calls[[#This Row],[Date of Call]],"DDDD")</f>
        <v>Saturday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c r="B878" t="s">
        <v>900</v>
      </c>
      <c r="C878" t="s">
        <v>8</v>
      </c>
      <c r="D878">
        <v>21</v>
      </c>
      <c r="E878" s="13" t="s">
        <v>10</v>
      </c>
      <c r="F878" s="14">
        <v>45591</v>
      </c>
      <c r="G878">
        <v>26</v>
      </c>
      <c r="H878">
        <v>4.7</v>
      </c>
      <c r="I878">
        <f>IF(MONTH(calls[[#This Row],[Date of Call]])&lt;=6, YEAR(calls[[#This Row],[Date of Call]]), YEAR(calls[[#This Row],[Date of Call]])+1)</f>
        <v>2025</v>
      </c>
      <c r="J878" t="str">
        <f>TEXT(calls[[#This Row],[Date of Call]],"DDDD")</f>
        <v>Saturday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c r="B879" t="s">
        <v>901</v>
      </c>
      <c r="C879" t="s">
        <v>12</v>
      </c>
      <c r="D879">
        <v>94</v>
      </c>
      <c r="E879" s="13" t="s">
        <v>10</v>
      </c>
      <c r="F879" s="14">
        <v>45592</v>
      </c>
      <c r="G879">
        <v>140</v>
      </c>
      <c r="H879">
        <v>3.6</v>
      </c>
      <c r="I879">
        <f>IF(MONTH(calls[[#This Row],[Date of Call]])&lt;=6, YEAR(calls[[#This Row],[Date of Call]]), YEAR(calls[[#This Row],[Date of Call]])+1)</f>
        <v>2025</v>
      </c>
      <c r="J879" t="str">
        <f>TEXT(calls[[#This Row],[Date of Call]],"DDDD")</f>
        <v>Sunday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c r="B880" t="s">
        <v>902</v>
      </c>
      <c r="C880" t="s">
        <v>21</v>
      </c>
      <c r="D880">
        <v>97</v>
      </c>
      <c r="E880" s="13" t="s">
        <v>11</v>
      </c>
      <c r="F880" s="14">
        <v>45592</v>
      </c>
      <c r="G880">
        <v>31</v>
      </c>
      <c r="H880">
        <v>2.2000000000000002</v>
      </c>
      <c r="I880">
        <f>IF(MONTH(calls[[#This Row],[Date of Call]])&lt;=6, YEAR(calls[[#This Row],[Date of Call]]), YEAR(calls[[#This Row],[Date of Call]])+1)</f>
        <v>2025</v>
      </c>
      <c r="J880" t="str">
        <f>TEXT(calls[[#This Row],[Date of Call]],"DDDD")</f>
        <v>Sunday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c r="B881" t="s">
        <v>903</v>
      </c>
      <c r="C881" t="s">
        <v>24</v>
      </c>
      <c r="D881">
        <v>72</v>
      </c>
      <c r="E881" s="13" t="s">
        <v>11</v>
      </c>
      <c r="F881" s="14">
        <v>45592</v>
      </c>
      <c r="G881">
        <v>108</v>
      </c>
      <c r="H881">
        <v>4.8</v>
      </c>
      <c r="I881">
        <f>IF(MONTH(calls[[#This Row],[Date of Call]])&lt;=6, YEAR(calls[[#This Row],[Date of Call]]), YEAR(calls[[#This Row],[Date of Call]])+1)</f>
        <v>2025</v>
      </c>
      <c r="J881" t="str">
        <f>TEXT(calls[[#This Row],[Date of Call]],"DDDD")</f>
        <v>Sunday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c r="B882" t="s">
        <v>904</v>
      </c>
      <c r="C882" t="s">
        <v>14</v>
      </c>
      <c r="D882">
        <v>143</v>
      </c>
      <c r="E882" s="13" t="s">
        <v>13</v>
      </c>
      <c r="F882" s="14">
        <v>45593</v>
      </c>
      <c r="G882">
        <v>58</v>
      </c>
      <c r="H882">
        <v>4.3</v>
      </c>
      <c r="I882">
        <f>IF(MONTH(calls[[#This Row],[Date of Call]])&lt;=6, YEAR(calls[[#This Row],[Date of Call]]), YEAR(calls[[#This Row],[Date of Call]])+1)</f>
        <v>2025</v>
      </c>
      <c r="J882" t="str">
        <f>TEXT(calls[[#This Row],[Date of Call]],"DDDD")</f>
        <v>Monday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c r="B883" t="s">
        <v>905</v>
      </c>
      <c r="C883" t="s">
        <v>14</v>
      </c>
      <c r="D883">
        <v>64</v>
      </c>
      <c r="E883" s="13" t="s">
        <v>11</v>
      </c>
      <c r="F883" s="14">
        <v>45593</v>
      </c>
      <c r="G883">
        <v>185</v>
      </c>
      <c r="H883">
        <v>2.2000000000000002</v>
      </c>
      <c r="I883">
        <f>IF(MONTH(calls[[#This Row],[Date of Call]])&lt;=6, YEAR(calls[[#This Row],[Date of Call]]), YEAR(calls[[#This Row],[Date of Call]])+1)</f>
        <v>2025</v>
      </c>
      <c r="J883" t="str">
        <f>TEXT(calls[[#This Row],[Date of Call]],"DDDD")</f>
        <v>Monday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c r="B884" t="s">
        <v>906</v>
      </c>
      <c r="C884" t="s">
        <v>14</v>
      </c>
      <c r="D884">
        <v>69</v>
      </c>
      <c r="E884" s="13" t="s">
        <v>11</v>
      </c>
      <c r="F884" s="14">
        <v>45593</v>
      </c>
      <c r="G884">
        <v>40</v>
      </c>
      <c r="H884">
        <v>4.8</v>
      </c>
      <c r="I884">
        <f>IF(MONTH(calls[[#This Row],[Date of Call]])&lt;=6, YEAR(calls[[#This Row],[Date of Call]]), YEAR(calls[[#This Row],[Date of Call]])+1)</f>
        <v>2025</v>
      </c>
      <c r="J884" t="str">
        <f>TEXT(calls[[#This Row],[Date of Call]],"DDDD")</f>
        <v>Monday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c r="B885" t="s">
        <v>907</v>
      </c>
      <c r="C885" t="s">
        <v>14</v>
      </c>
      <c r="D885">
        <v>18</v>
      </c>
      <c r="E885" s="13" t="s">
        <v>6</v>
      </c>
      <c r="F885" s="14">
        <v>45593</v>
      </c>
      <c r="G885">
        <v>225</v>
      </c>
      <c r="H885">
        <v>2.6</v>
      </c>
      <c r="I885">
        <f>IF(MONTH(calls[[#This Row],[Date of Call]])&lt;=6, YEAR(calls[[#This Row],[Date of Call]]), YEAR(calls[[#This Row],[Date of Call]])+1)</f>
        <v>2025</v>
      </c>
      <c r="J885" t="str">
        <f>TEXT(calls[[#This Row],[Date of Call]],"DDDD")</f>
        <v>Monday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c r="B886" t="s">
        <v>908</v>
      </c>
      <c r="C886" t="s">
        <v>21</v>
      </c>
      <c r="D886">
        <v>100</v>
      </c>
      <c r="E886" s="13" t="s">
        <v>13</v>
      </c>
      <c r="F886" s="14">
        <v>45593</v>
      </c>
      <c r="G886">
        <v>150</v>
      </c>
      <c r="H886">
        <v>2.6</v>
      </c>
      <c r="I886">
        <f>IF(MONTH(calls[[#This Row],[Date of Call]])&lt;=6, YEAR(calls[[#This Row],[Date of Call]]), YEAR(calls[[#This Row],[Date of Call]])+1)</f>
        <v>2025</v>
      </c>
      <c r="J886" t="str">
        <f>TEXT(calls[[#This Row],[Date of Call]],"DDDD")</f>
        <v>Monday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c r="B887" t="s">
        <v>909</v>
      </c>
      <c r="C887" t="s">
        <v>18</v>
      </c>
      <c r="D887">
        <v>110</v>
      </c>
      <c r="E887" s="13" t="s">
        <v>9</v>
      </c>
      <c r="F887" s="14">
        <v>45594</v>
      </c>
      <c r="G887">
        <v>88</v>
      </c>
      <c r="H887">
        <v>3.4</v>
      </c>
      <c r="I887">
        <f>IF(MONTH(calls[[#This Row],[Date of Call]])&lt;=6, YEAR(calls[[#This Row],[Date of Call]]), YEAR(calls[[#This Row],[Date of Call]])+1)</f>
        <v>2025</v>
      </c>
      <c r="J887" t="str">
        <f>TEXT(calls[[#This Row],[Date of Call]],"DDDD")</f>
        <v>Tuesday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c r="B888" t="s">
        <v>910</v>
      </c>
      <c r="C888" t="s">
        <v>7</v>
      </c>
      <c r="D888">
        <v>41</v>
      </c>
      <c r="E888" s="13" t="s">
        <v>10</v>
      </c>
      <c r="F888" s="14">
        <v>45594</v>
      </c>
      <c r="G888">
        <v>140</v>
      </c>
      <c r="H888">
        <v>3.7</v>
      </c>
      <c r="I888">
        <f>IF(MONTH(calls[[#This Row],[Date of Call]])&lt;=6, YEAR(calls[[#This Row],[Date of Call]]), YEAR(calls[[#This Row],[Date of Call]])+1)</f>
        <v>2025</v>
      </c>
      <c r="J888" t="str">
        <f>TEXT(calls[[#This Row],[Date of Call]],"DDDD")</f>
        <v>Tuesday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c r="B889" t="s">
        <v>911</v>
      </c>
      <c r="C889" t="s">
        <v>18</v>
      </c>
      <c r="D889">
        <v>147</v>
      </c>
      <c r="E889" s="13" t="s">
        <v>9</v>
      </c>
      <c r="F889" s="14">
        <v>45594</v>
      </c>
      <c r="G889">
        <v>68</v>
      </c>
      <c r="H889">
        <v>2.1</v>
      </c>
      <c r="I889">
        <f>IF(MONTH(calls[[#This Row],[Date of Call]])&lt;=6, YEAR(calls[[#This Row],[Date of Call]]), YEAR(calls[[#This Row],[Date of Call]])+1)</f>
        <v>2025</v>
      </c>
      <c r="J889" t="str">
        <f>TEXT(calls[[#This Row],[Date of Call]],"DDDD")</f>
        <v>Tuesday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c r="B890" t="s">
        <v>912</v>
      </c>
      <c r="C890" t="s">
        <v>12</v>
      </c>
      <c r="D890">
        <v>31</v>
      </c>
      <c r="E890" s="13" t="s">
        <v>6</v>
      </c>
      <c r="F890" s="14">
        <v>45595</v>
      </c>
      <c r="G890">
        <v>105</v>
      </c>
      <c r="H890">
        <v>3.6</v>
      </c>
      <c r="I890">
        <f>IF(MONTH(calls[[#This Row],[Date of Call]])&lt;=6, YEAR(calls[[#This Row],[Date of Call]]), YEAR(calls[[#This Row],[Date of Call]])+1)</f>
        <v>2025</v>
      </c>
      <c r="J890" t="str">
        <f>TEXT(calls[[#This Row],[Date of Call]],"DDDD")</f>
        <v>Wednesday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c r="B891" t="s">
        <v>913</v>
      </c>
      <c r="C891" t="s">
        <v>17</v>
      </c>
      <c r="D891">
        <v>142</v>
      </c>
      <c r="E891" s="13" t="s">
        <v>10</v>
      </c>
      <c r="F891" s="14">
        <v>45595</v>
      </c>
      <c r="G891">
        <v>40</v>
      </c>
      <c r="H891">
        <v>3.8</v>
      </c>
      <c r="I891">
        <f>IF(MONTH(calls[[#This Row],[Date of Call]])&lt;=6, YEAR(calls[[#This Row],[Date of Call]]), YEAR(calls[[#This Row],[Date of Call]])+1)</f>
        <v>2025</v>
      </c>
      <c r="J891" t="str">
        <f>TEXT(calls[[#This Row],[Date of Call]],"DDDD")</f>
        <v>Wednesday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c r="B892" t="s">
        <v>914</v>
      </c>
      <c r="C892" t="s">
        <v>22</v>
      </c>
      <c r="D892">
        <v>61</v>
      </c>
      <c r="E892" s="13" t="s">
        <v>10</v>
      </c>
      <c r="F892" s="14">
        <v>45595</v>
      </c>
      <c r="G892">
        <v>82</v>
      </c>
      <c r="H892">
        <v>3.1</v>
      </c>
      <c r="I892">
        <f>IF(MONTH(calls[[#This Row],[Date of Call]])&lt;=6, YEAR(calls[[#This Row],[Date of Call]]), YEAR(calls[[#This Row],[Date of Call]])+1)</f>
        <v>2025</v>
      </c>
      <c r="J892" t="str">
        <f>TEXT(calls[[#This Row],[Date of Call]],"DDDD")</f>
        <v>Wednesday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c r="B893" t="s">
        <v>915</v>
      </c>
      <c r="C893" t="s">
        <v>20</v>
      </c>
      <c r="D893">
        <v>86</v>
      </c>
      <c r="E893" s="13" t="s">
        <v>6</v>
      </c>
      <c r="F893" s="14">
        <v>45596</v>
      </c>
      <c r="G893">
        <v>90</v>
      </c>
      <c r="H893">
        <v>4.4000000000000004</v>
      </c>
      <c r="I893">
        <f>IF(MONTH(calls[[#This Row],[Date of Call]])&lt;=6, YEAR(calls[[#This Row],[Date of Call]]), YEAR(calls[[#This Row],[Date of Call]])+1)</f>
        <v>2025</v>
      </c>
      <c r="J893" t="str">
        <f>TEXT(calls[[#This Row],[Date of Call]],"DDDD")</f>
        <v>Thursday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c r="B894" t="s">
        <v>916</v>
      </c>
      <c r="C894" t="s">
        <v>23</v>
      </c>
      <c r="D894">
        <v>165</v>
      </c>
      <c r="E894" s="13" t="s">
        <v>13</v>
      </c>
      <c r="F894" s="14">
        <v>45597</v>
      </c>
      <c r="G894">
        <v>66</v>
      </c>
      <c r="H894">
        <v>4.8</v>
      </c>
      <c r="I894">
        <f>IF(MONTH(calls[[#This Row],[Date of Call]])&lt;=6, YEAR(calls[[#This Row],[Date of Call]]), YEAR(calls[[#This Row],[Date of Call]])+1)</f>
        <v>2025</v>
      </c>
      <c r="J894" t="str">
        <f>TEXT(calls[[#This Row],[Date of Call]],"DDDD")</f>
        <v>Friday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c r="B895" t="s">
        <v>917</v>
      </c>
      <c r="C895" t="s">
        <v>5</v>
      </c>
      <c r="D895">
        <v>62</v>
      </c>
      <c r="E895" s="13" t="s">
        <v>9</v>
      </c>
      <c r="F895" s="14">
        <v>45597</v>
      </c>
      <c r="G895">
        <v>78</v>
      </c>
      <c r="H895">
        <v>3.5</v>
      </c>
      <c r="I895">
        <f>IF(MONTH(calls[[#This Row],[Date of Call]])&lt;=6, YEAR(calls[[#This Row],[Date of Call]]), YEAR(calls[[#This Row],[Date of Call]])+1)</f>
        <v>2025</v>
      </c>
      <c r="J895" t="str">
        <f>TEXT(calls[[#This Row],[Date of Call]],"DDDD")</f>
        <v>Friday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c r="B896" t="s">
        <v>918</v>
      </c>
      <c r="C896" t="s">
        <v>21</v>
      </c>
      <c r="D896">
        <v>103</v>
      </c>
      <c r="E896" s="13" t="s">
        <v>13</v>
      </c>
      <c r="F896" s="14">
        <v>45598</v>
      </c>
      <c r="G896">
        <v>66</v>
      </c>
      <c r="H896">
        <v>4.4000000000000004</v>
      </c>
      <c r="I896">
        <f>IF(MONTH(calls[[#This Row],[Date of Call]])&lt;=6, YEAR(calls[[#This Row],[Date of Call]]), YEAR(calls[[#This Row],[Date of Call]])+1)</f>
        <v>2025</v>
      </c>
      <c r="J896" t="str">
        <f>TEXT(calls[[#This Row],[Date of Call]],"DDDD")</f>
        <v>Saturday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c r="B897" t="s">
        <v>919</v>
      </c>
      <c r="C897" t="s">
        <v>17</v>
      </c>
      <c r="D897">
        <v>56</v>
      </c>
      <c r="E897" s="13" t="s">
        <v>6</v>
      </c>
      <c r="F897" s="14">
        <v>45599</v>
      </c>
      <c r="G897">
        <v>160</v>
      </c>
      <c r="H897">
        <v>3.8</v>
      </c>
      <c r="I897">
        <f>IF(MONTH(calls[[#This Row],[Date of Call]])&lt;=6, YEAR(calls[[#This Row],[Date of Call]]), YEAR(calls[[#This Row],[Date of Call]])+1)</f>
        <v>2025</v>
      </c>
      <c r="J897" t="str">
        <f>TEXT(calls[[#This Row],[Date of Call]],"DDDD")</f>
        <v>Sunday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c r="B898" t="s">
        <v>920</v>
      </c>
      <c r="C898" t="s">
        <v>16</v>
      </c>
      <c r="D898">
        <v>114</v>
      </c>
      <c r="E898" s="13" t="s">
        <v>10</v>
      </c>
      <c r="F898" s="14">
        <v>45600</v>
      </c>
      <c r="G898">
        <v>144</v>
      </c>
      <c r="H898">
        <v>3.8</v>
      </c>
      <c r="I898">
        <f>IF(MONTH(calls[[#This Row],[Date of Call]])&lt;=6, YEAR(calls[[#This Row],[Date of Call]]), YEAR(calls[[#This Row],[Date of Call]])+1)</f>
        <v>2025</v>
      </c>
      <c r="J898" t="str">
        <f>TEXT(calls[[#This Row],[Date of Call]],"DDDD")</f>
        <v>Monday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c r="B899" t="s">
        <v>921</v>
      </c>
      <c r="C899" t="s">
        <v>17</v>
      </c>
      <c r="D899">
        <v>112</v>
      </c>
      <c r="E899" s="13" t="s">
        <v>11</v>
      </c>
      <c r="F899" s="14">
        <v>45600</v>
      </c>
      <c r="G899">
        <v>200</v>
      </c>
      <c r="H899">
        <v>4.5999999999999996</v>
      </c>
      <c r="I899">
        <f>IF(MONTH(calls[[#This Row],[Date of Call]])&lt;=6, YEAR(calls[[#This Row],[Date of Call]]), YEAR(calls[[#This Row],[Date of Call]])+1)</f>
        <v>2025</v>
      </c>
      <c r="J899" t="str">
        <f>TEXT(calls[[#This Row],[Date of Call]],"DDDD")</f>
        <v>Monday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c r="B900" t="s">
        <v>922</v>
      </c>
      <c r="C900" t="s">
        <v>15</v>
      </c>
      <c r="D900">
        <v>52</v>
      </c>
      <c r="E900" s="13" t="s">
        <v>9</v>
      </c>
      <c r="F900" s="14">
        <v>45602</v>
      </c>
      <c r="G900">
        <v>220</v>
      </c>
      <c r="H900">
        <v>5</v>
      </c>
      <c r="I900">
        <f>IF(MONTH(calls[[#This Row],[Date of Call]])&lt;=6, YEAR(calls[[#This Row],[Date of Call]]), YEAR(calls[[#This Row],[Date of Call]])+1)</f>
        <v>2025</v>
      </c>
      <c r="J900" t="str">
        <f>TEXT(calls[[#This Row],[Date of Call]],"DDDD")</f>
        <v>Wednesday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c r="B901" t="s">
        <v>923</v>
      </c>
      <c r="C901" t="s">
        <v>21</v>
      </c>
      <c r="D901">
        <v>105</v>
      </c>
      <c r="E901" s="13" t="s">
        <v>13</v>
      </c>
      <c r="F901" s="14">
        <v>45603</v>
      </c>
      <c r="G901">
        <v>112</v>
      </c>
      <c r="H901">
        <v>3.2</v>
      </c>
      <c r="I901">
        <f>IF(MONTH(calls[[#This Row],[Date of Call]])&lt;=6, YEAR(calls[[#This Row],[Date of Call]]), YEAR(calls[[#This Row],[Date of Call]])+1)</f>
        <v>2025</v>
      </c>
      <c r="J901" t="str">
        <f>TEXT(calls[[#This Row],[Date of Call]],"DDDD")</f>
        <v>Thursday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c r="B902" t="s">
        <v>924</v>
      </c>
      <c r="C902" t="s">
        <v>23</v>
      </c>
      <c r="D902">
        <v>91</v>
      </c>
      <c r="E902" s="13" t="s">
        <v>6</v>
      </c>
      <c r="F902" s="14">
        <v>45603</v>
      </c>
      <c r="G902">
        <v>110</v>
      </c>
      <c r="H902">
        <v>3.7</v>
      </c>
      <c r="I902">
        <f>IF(MONTH(calls[[#This Row],[Date of Call]])&lt;=6, YEAR(calls[[#This Row],[Date of Call]]), YEAR(calls[[#This Row],[Date of Call]])+1)</f>
        <v>2025</v>
      </c>
      <c r="J902" t="str">
        <f>TEXT(calls[[#This Row],[Date of Call]],"DDDD")</f>
        <v>Thursday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c r="B903" t="s">
        <v>925</v>
      </c>
      <c r="C903" t="s">
        <v>19</v>
      </c>
      <c r="D903">
        <v>74</v>
      </c>
      <c r="E903" s="13" t="s">
        <v>10</v>
      </c>
      <c r="F903" s="14">
        <v>45604</v>
      </c>
      <c r="G903">
        <v>160</v>
      </c>
      <c r="H903">
        <v>2.7</v>
      </c>
      <c r="I903">
        <f>IF(MONTH(calls[[#This Row],[Date of Call]])&lt;=6, YEAR(calls[[#This Row],[Date of Call]]), YEAR(calls[[#This Row],[Date of Call]])+1)</f>
        <v>2025</v>
      </c>
      <c r="J903" t="str">
        <f>TEXT(calls[[#This Row],[Date of Call]],"DDDD")</f>
        <v>Friday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c r="B904" t="s">
        <v>926</v>
      </c>
      <c r="C904" t="s">
        <v>19</v>
      </c>
      <c r="D904">
        <v>30</v>
      </c>
      <c r="E904" s="13" t="s">
        <v>6</v>
      </c>
      <c r="F904" s="14">
        <v>45604</v>
      </c>
      <c r="G904">
        <v>84</v>
      </c>
      <c r="H904">
        <v>4</v>
      </c>
      <c r="I904">
        <f>IF(MONTH(calls[[#This Row],[Date of Call]])&lt;=6, YEAR(calls[[#This Row],[Date of Call]]), YEAR(calls[[#This Row],[Date of Call]])+1)</f>
        <v>2025</v>
      </c>
      <c r="J904" t="str">
        <f>TEXT(calls[[#This Row],[Date of Call]],"DDDD")</f>
        <v>Friday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c r="B905" t="s">
        <v>927</v>
      </c>
      <c r="C905" t="s">
        <v>23</v>
      </c>
      <c r="D905">
        <v>56</v>
      </c>
      <c r="E905" s="13" t="s">
        <v>9</v>
      </c>
      <c r="F905" s="14">
        <v>45604</v>
      </c>
      <c r="G905">
        <v>124</v>
      </c>
      <c r="H905">
        <v>2.6</v>
      </c>
      <c r="I905">
        <f>IF(MONTH(calls[[#This Row],[Date of Call]])&lt;=6, YEAR(calls[[#This Row],[Date of Call]]), YEAR(calls[[#This Row],[Date of Call]])+1)</f>
        <v>2025</v>
      </c>
      <c r="J905" t="str">
        <f>TEXT(calls[[#This Row],[Date of Call]],"DDDD")</f>
        <v>Friday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c r="B906" t="s">
        <v>928</v>
      </c>
      <c r="C906" t="s">
        <v>19</v>
      </c>
      <c r="D906">
        <v>151</v>
      </c>
      <c r="E906" s="13" t="s">
        <v>11</v>
      </c>
      <c r="F906" s="14">
        <v>45604</v>
      </c>
      <c r="G906">
        <v>84</v>
      </c>
      <c r="H906">
        <v>4.5999999999999996</v>
      </c>
      <c r="I906">
        <f>IF(MONTH(calls[[#This Row],[Date of Call]])&lt;=6, YEAR(calls[[#This Row],[Date of Call]]), YEAR(calls[[#This Row],[Date of Call]])+1)</f>
        <v>2025</v>
      </c>
      <c r="J906" t="str">
        <f>TEXT(calls[[#This Row],[Date of Call]],"DDDD")</f>
        <v>Friday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c r="B907" t="s">
        <v>929</v>
      </c>
      <c r="C907" t="s">
        <v>12</v>
      </c>
      <c r="D907">
        <v>108</v>
      </c>
      <c r="E907" s="13" t="s">
        <v>13</v>
      </c>
      <c r="F907" s="14">
        <v>45605</v>
      </c>
      <c r="G907">
        <v>130</v>
      </c>
      <c r="H907">
        <v>2.7</v>
      </c>
      <c r="I907">
        <f>IF(MONTH(calls[[#This Row],[Date of Call]])&lt;=6, YEAR(calls[[#This Row],[Date of Call]]), YEAR(calls[[#This Row],[Date of Call]])+1)</f>
        <v>2025</v>
      </c>
      <c r="J907" t="str">
        <f>TEXT(calls[[#This Row],[Date of Call]],"DDDD")</f>
        <v>Saturday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c r="B908" t="s">
        <v>930</v>
      </c>
      <c r="C908" t="s">
        <v>16</v>
      </c>
      <c r="D908">
        <v>124</v>
      </c>
      <c r="E908" s="13" t="s">
        <v>10</v>
      </c>
      <c r="F908" s="14">
        <v>45605</v>
      </c>
      <c r="G908">
        <v>215</v>
      </c>
      <c r="H908">
        <v>3.5</v>
      </c>
      <c r="I908">
        <f>IF(MONTH(calls[[#This Row],[Date of Call]])&lt;=6, YEAR(calls[[#This Row],[Date of Call]]), YEAR(calls[[#This Row],[Date of Call]])+1)</f>
        <v>2025</v>
      </c>
      <c r="J908" t="str">
        <f>TEXT(calls[[#This Row],[Date of Call]],"DDDD")</f>
        <v>Saturday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c r="B909" t="s">
        <v>931</v>
      </c>
      <c r="C909" t="s">
        <v>21</v>
      </c>
      <c r="D909">
        <v>110</v>
      </c>
      <c r="E909" s="13" t="s">
        <v>9</v>
      </c>
      <c r="F909" s="14">
        <v>45606</v>
      </c>
      <c r="G909">
        <v>132</v>
      </c>
      <c r="H909">
        <v>3.6</v>
      </c>
      <c r="I909">
        <f>IF(MONTH(calls[[#This Row],[Date of Call]])&lt;=6, YEAR(calls[[#This Row],[Date of Call]]), YEAR(calls[[#This Row],[Date of Call]])+1)</f>
        <v>2025</v>
      </c>
      <c r="J909" t="str">
        <f>TEXT(calls[[#This Row],[Date of Call]],"DDDD")</f>
        <v>Sunday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c r="B910" t="s">
        <v>932</v>
      </c>
      <c r="C910" t="s">
        <v>18</v>
      </c>
      <c r="D910">
        <v>89</v>
      </c>
      <c r="E910" s="13" t="s">
        <v>13</v>
      </c>
      <c r="F910" s="14">
        <v>45606</v>
      </c>
      <c r="G910">
        <v>88</v>
      </c>
      <c r="H910">
        <v>4.9000000000000004</v>
      </c>
      <c r="I910">
        <f>IF(MONTH(calls[[#This Row],[Date of Call]])&lt;=6, YEAR(calls[[#This Row],[Date of Call]]), YEAR(calls[[#This Row],[Date of Call]])+1)</f>
        <v>2025</v>
      </c>
      <c r="J910" t="str">
        <f>TEXT(calls[[#This Row],[Date of Call]],"DDDD")</f>
        <v>Sunday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c r="B911" t="s">
        <v>933</v>
      </c>
      <c r="C911" t="s">
        <v>20</v>
      </c>
      <c r="D911">
        <v>95</v>
      </c>
      <c r="E911" s="13" t="s">
        <v>9</v>
      </c>
      <c r="F911" s="14">
        <v>45606</v>
      </c>
      <c r="G911">
        <v>140</v>
      </c>
      <c r="H911">
        <v>3.9</v>
      </c>
      <c r="I911">
        <f>IF(MONTH(calls[[#This Row],[Date of Call]])&lt;=6, YEAR(calls[[#This Row],[Date of Call]]), YEAR(calls[[#This Row],[Date of Call]])+1)</f>
        <v>2025</v>
      </c>
      <c r="J911" t="str">
        <f>TEXT(calls[[#This Row],[Date of Call]],"DDDD")</f>
        <v>Sunday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c r="B912" t="s">
        <v>934</v>
      </c>
      <c r="C912" t="s">
        <v>19</v>
      </c>
      <c r="D912">
        <v>84</v>
      </c>
      <c r="E912" s="13" t="s">
        <v>13</v>
      </c>
      <c r="F912" s="14">
        <v>45607</v>
      </c>
      <c r="G912">
        <v>66</v>
      </c>
      <c r="H912">
        <v>4.7</v>
      </c>
      <c r="I912">
        <f>IF(MONTH(calls[[#This Row],[Date of Call]])&lt;=6, YEAR(calls[[#This Row],[Date of Call]]), YEAR(calls[[#This Row],[Date of Call]])+1)</f>
        <v>2025</v>
      </c>
      <c r="J912" t="str">
        <f>TEXT(calls[[#This Row],[Date of Call]],"DDDD")</f>
        <v>Monday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c r="B913" t="s">
        <v>935</v>
      </c>
      <c r="C913" t="s">
        <v>24</v>
      </c>
      <c r="D913">
        <v>89</v>
      </c>
      <c r="E913" s="13" t="s">
        <v>10</v>
      </c>
      <c r="F913" s="14">
        <v>45607</v>
      </c>
      <c r="G913">
        <v>23</v>
      </c>
      <c r="H913">
        <v>4.5</v>
      </c>
      <c r="I913">
        <f>IF(MONTH(calls[[#This Row],[Date of Call]])&lt;=6, YEAR(calls[[#This Row],[Date of Call]]), YEAR(calls[[#This Row],[Date of Call]])+1)</f>
        <v>2025</v>
      </c>
      <c r="J913" t="str">
        <f>TEXT(calls[[#This Row],[Date of Call]],"DDDD")</f>
        <v>Monday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c r="B914" t="s">
        <v>936</v>
      </c>
      <c r="C914" t="s">
        <v>18</v>
      </c>
      <c r="D914">
        <v>146</v>
      </c>
      <c r="E914" s="13" t="s">
        <v>10</v>
      </c>
      <c r="F914" s="14">
        <v>45608</v>
      </c>
      <c r="G914">
        <v>220</v>
      </c>
      <c r="H914">
        <v>4.5</v>
      </c>
      <c r="I914">
        <f>IF(MONTH(calls[[#This Row],[Date of Call]])&lt;=6, YEAR(calls[[#This Row],[Date of Call]]), YEAR(calls[[#This Row],[Date of Call]])+1)</f>
        <v>2025</v>
      </c>
      <c r="J914" t="str">
        <f>TEXT(calls[[#This Row],[Date of Call]],"DDDD")</f>
        <v>Tuesday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c r="B915" t="s">
        <v>937</v>
      </c>
      <c r="C915" t="s">
        <v>14</v>
      </c>
      <c r="D915">
        <v>62</v>
      </c>
      <c r="E915" s="13" t="s">
        <v>6</v>
      </c>
      <c r="F915" s="14">
        <v>45609</v>
      </c>
      <c r="G915">
        <v>175</v>
      </c>
      <c r="H915">
        <v>4.4000000000000004</v>
      </c>
      <c r="I915">
        <f>IF(MONTH(calls[[#This Row],[Date of Call]])&lt;=6, YEAR(calls[[#This Row],[Date of Call]]), YEAR(calls[[#This Row],[Date of Call]])+1)</f>
        <v>2025</v>
      </c>
      <c r="J915" t="str">
        <f>TEXT(calls[[#This Row],[Date of Call]],"DDDD")</f>
        <v>Wednesday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c r="B916" t="s">
        <v>938</v>
      </c>
      <c r="C916" t="s">
        <v>17</v>
      </c>
      <c r="D916">
        <v>82</v>
      </c>
      <c r="E916" s="13" t="s">
        <v>10</v>
      </c>
      <c r="F916" s="14">
        <v>45609</v>
      </c>
      <c r="G916">
        <v>172</v>
      </c>
      <c r="H916">
        <v>4.0999999999999996</v>
      </c>
      <c r="I916">
        <f>IF(MONTH(calls[[#This Row],[Date of Call]])&lt;=6, YEAR(calls[[#This Row],[Date of Call]]), YEAR(calls[[#This Row],[Date of Call]])+1)</f>
        <v>2025</v>
      </c>
      <c r="J916" t="str">
        <f>TEXT(calls[[#This Row],[Date of Call]],"DDDD")</f>
        <v>Wednesday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c r="B917" t="s">
        <v>939</v>
      </c>
      <c r="C917" t="s">
        <v>22</v>
      </c>
      <c r="D917">
        <v>91</v>
      </c>
      <c r="E917" s="13" t="s">
        <v>11</v>
      </c>
      <c r="F917" s="14">
        <v>45609</v>
      </c>
      <c r="G917">
        <v>108</v>
      </c>
      <c r="H917">
        <v>3.8</v>
      </c>
      <c r="I917">
        <f>IF(MONTH(calls[[#This Row],[Date of Call]])&lt;=6, YEAR(calls[[#This Row],[Date of Call]]), YEAR(calls[[#This Row],[Date of Call]])+1)</f>
        <v>2025</v>
      </c>
      <c r="J917" t="str">
        <f>TEXT(calls[[#This Row],[Date of Call]],"DDDD")</f>
        <v>Wednesday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c r="B918" t="s">
        <v>940</v>
      </c>
      <c r="C918" t="s">
        <v>24</v>
      </c>
      <c r="D918">
        <v>39</v>
      </c>
      <c r="E918" s="13" t="s">
        <v>10</v>
      </c>
      <c r="F918" s="14">
        <v>45610</v>
      </c>
      <c r="G918">
        <v>43</v>
      </c>
      <c r="H918">
        <v>4.2</v>
      </c>
      <c r="I918">
        <f>IF(MONTH(calls[[#This Row],[Date of Call]])&lt;=6, YEAR(calls[[#This Row],[Date of Call]]), YEAR(calls[[#This Row],[Date of Call]])+1)</f>
        <v>2025</v>
      </c>
      <c r="J918" t="str">
        <f>TEXT(calls[[#This Row],[Date of Call]],"DDDD")</f>
        <v>Thursday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c r="B919" t="s">
        <v>941</v>
      </c>
      <c r="C919" t="s">
        <v>18</v>
      </c>
      <c r="D919">
        <v>149</v>
      </c>
      <c r="E919" s="13" t="s">
        <v>9</v>
      </c>
      <c r="F919" s="14">
        <v>45610</v>
      </c>
      <c r="G919">
        <v>44</v>
      </c>
      <c r="H919">
        <v>2.2000000000000002</v>
      </c>
      <c r="I919">
        <f>IF(MONTH(calls[[#This Row],[Date of Call]])&lt;=6, YEAR(calls[[#This Row],[Date of Call]]), YEAR(calls[[#This Row],[Date of Call]])+1)</f>
        <v>2025</v>
      </c>
      <c r="J919" t="str">
        <f>TEXT(calls[[#This Row],[Date of Call]],"DDDD")</f>
        <v>Thursday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c r="B920" t="s">
        <v>942</v>
      </c>
      <c r="C920" t="s">
        <v>17</v>
      </c>
      <c r="D920">
        <v>138</v>
      </c>
      <c r="E920" s="13" t="s">
        <v>6</v>
      </c>
      <c r="F920" s="14">
        <v>45610</v>
      </c>
      <c r="G920">
        <v>105</v>
      </c>
      <c r="H920">
        <v>3.9</v>
      </c>
      <c r="I920">
        <f>IF(MONTH(calls[[#This Row],[Date of Call]])&lt;=6, YEAR(calls[[#This Row],[Date of Call]]), YEAR(calls[[#This Row],[Date of Call]])+1)</f>
        <v>2025</v>
      </c>
      <c r="J920" t="str">
        <f>TEXT(calls[[#This Row],[Date of Call]],"DDDD")</f>
        <v>Thursday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c r="B921" t="s">
        <v>943</v>
      </c>
      <c r="C921" t="s">
        <v>14</v>
      </c>
      <c r="D921">
        <v>113</v>
      </c>
      <c r="E921" s="13" t="s">
        <v>9</v>
      </c>
      <c r="F921" s="14">
        <v>45611</v>
      </c>
      <c r="G921">
        <v>34</v>
      </c>
      <c r="H921">
        <v>3.9</v>
      </c>
      <c r="I921">
        <f>IF(MONTH(calls[[#This Row],[Date of Call]])&lt;=6, YEAR(calls[[#This Row],[Date of Call]]), YEAR(calls[[#This Row],[Date of Call]])+1)</f>
        <v>2025</v>
      </c>
      <c r="J921" t="str">
        <f>TEXT(calls[[#This Row],[Date of Call]],"DDDD")</f>
        <v>Friday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c r="B922" t="s">
        <v>944</v>
      </c>
      <c r="C922" t="s">
        <v>8</v>
      </c>
      <c r="D922">
        <v>88</v>
      </c>
      <c r="E922" s="13" t="s">
        <v>10</v>
      </c>
      <c r="F922" s="14">
        <v>45611</v>
      </c>
      <c r="G922">
        <v>220</v>
      </c>
      <c r="H922">
        <v>4.0999999999999996</v>
      </c>
      <c r="I922">
        <f>IF(MONTH(calls[[#This Row],[Date of Call]])&lt;=6, YEAR(calls[[#This Row],[Date of Call]]), YEAR(calls[[#This Row],[Date of Call]])+1)</f>
        <v>2025</v>
      </c>
      <c r="J922" t="str">
        <f>TEXT(calls[[#This Row],[Date of Call]],"DDDD")</f>
        <v>Friday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c r="B923" t="s">
        <v>945</v>
      </c>
      <c r="C923" t="s">
        <v>20</v>
      </c>
      <c r="D923">
        <v>64</v>
      </c>
      <c r="E923" s="13" t="s">
        <v>6</v>
      </c>
      <c r="F923" s="14">
        <v>45611</v>
      </c>
      <c r="G923">
        <v>225</v>
      </c>
      <c r="H923">
        <v>4.5999999999999996</v>
      </c>
      <c r="I923">
        <f>IF(MONTH(calls[[#This Row],[Date of Call]])&lt;=6, YEAR(calls[[#This Row],[Date of Call]]), YEAR(calls[[#This Row],[Date of Call]])+1)</f>
        <v>2025</v>
      </c>
      <c r="J923" t="str">
        <f>TEXT(calls[[#This Row],[Date of Call]],"DDDD")</f>
        <v>Friday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c r="B924" t="s">
        <v>946</v>
      </c>
      <c r="C924" t="s">
        <v>23</v>
      </c>
      <c r="D924">
        <v>53</v>
      </c>
      <c r="E924" s="13" t="s">
        <v>6</v>
      </c>
      <c r="F924" s="14">
        <v>45612</v>
      </c>
      <c r="G924">
        <v>37</v>
      </c>
      <c r="H924">
        <v>4.0999999999999996</v>
      </c>
      <c r="I924">
        <f>IF(MONTH(calls[[#This Row],[Date of Call]])&lt;=6, YEAR(calls[[#This Row],[Date of Call]]), YEAR(calls[[#This Row],[Date of Call]])+1)</f>
        <v>2025</v>
      </c>
      <c r="J924" t="str">
        <f>TEXT(calls[[#This Row],[Date of Call]],"DDDD")</f>
        <v>Saturday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c r="B925" t="s">
        <v>947</v>
      </c>
      <c r="C925" t="s">
        <v>16</v>
      </c>
      <c r="D925">
        <v>63</v>
      </c>
      <c r="E925" s="13" t="s">
        <v>9</v>
      </c>
      <c r="F925" s="14">
        <v>45612</v>
      </c>
      <c r="G925">
        <v>44</v>
      </c>
      <c r="H925">
        <v>5</v>
      </c>
      <c r="I925">
        <f>IF(MONTH(calls[[#This Row],[Date of Call]])&lt;=6, YEAR(calls[[#This Row],[Date of Call]]), YEAR(calls[[#This Row],[Date of Call]])+1)</f>
        <v>2025</v>
      </c>
      <c r="J925" t="str">
        <f>TEXT(calls[[#This Row],[Date of Call]],"DDDD")</f>
        <v>Saturday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c r="B926" t="s">
        <v>948</v>
      </c>
      <c r="C926" t="s">
        <v>15</v>
      </c>
      <c r="D926">
        <v>54</v>
      </c>
      <c r="E926" s="13" t="s">
        <v>9</v>
      </c>
      <c r="F926" s="14">
        <v>45613</v>
      </c>
      <c r="G926">
        <v>35</v>
      </c>
      <c r="H926">
        <v>2.8</v>
      </c>
      <c r="I926">
        <f>IF(MONTH(calls[[#This Row],[Date of Call]])&lt;=6, YEAR(calls[[#This Row],[Date of Call]]), YEAR(calls[[#This Row],[Date of Call]])+1)</f>
        <v>2025</v>
      </c>
      <c r="J926" t="str">
        <f>TEXT(calls[[#This Row],[Date of Call]],"DDDD")</f>
        <v>Sunday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c r="B927" t="s">
        <v>949</v>
      </c>
      <c r="C927" t="s">
        <v>16</v>
      </c>
      <c r="D927">
        <v>54</v>
      </c>
      <c r="E927" s="13" t="s">
        <v>10</v>
      </c>
      <c r="F927" s="14">
        <v>45613</v>
      </c>
      <c r="G927">
        <v>145</v>
      </c>
      <c r="H927">
        <v>2.7</v>
      </c>
      <c r="I927">
        <f>IF(MONTH(calls[[#This Row],[Date of Call]])&lt;=6, YEAR(calls[[#This Row],[Date of Call]]), YEAR(calls[[#This Row],[Date of Call]])+1)</f>
        <v>2025</v>
      </c>
      <c r="J927" t="str">
        <f>TEXT(calls[[#This Row],[Date of Call]],"DDDD")</f>
        <v>Sunday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c r="B928" t="s">
        <v>950</v>
      </c>
      <c r="C928" t="s">
        <v>18</v>
      </c>
      <c r="D928">
        <v>71</v>
      </c>
      <c r="E928" s="13" t="s">
        <v>6</v>
      </c>
      <c r="F928" s="14">
        <v>45613</v>
      </c>
      <c r="G928">
        <v>64</v>
      </c>
      <c r="H928">
        <v>3.9</v>
      </c>
      <c r="I928">
        <f>IF(MONTH(calls[[#This Row],[Date of Call]])&lt;=6, YEAR(calls[[#This Row],[Date of Call]]), YEAR(calls[[#This Row],[Date of Call]])+1)</f>
        <v>2025</v>
      </c>
      <c r="J928" t="str">
        <f>TEXT(calls[[#This Row],[Date of Call]],"DDDD")</f>
        <v>Sunday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c r="B929" t="s">
        <v>951</v>
      </c>
      <c r="C929" t="s">
        <v>16</v>
      </c>
      <c r="D929">
        <v>93</v>
      </c>
      <c r="E929" s="13" t="s">
        <v>10</v>
      </c>
      <c r="F929" s="14">
        <v>45614</v>
      </c>
      <c r="G929">
        <v>185</v>
      </c>
      <c r="H929">
        <v>4.3</v>
      </c>
      <c r="I929">
        <f>IF(MONTH(calls[[#This Row],[Date of Call]])&lt;=6, YEAR(calls[[#This Row],[Date of Call]]), YEAR(calls[[#This Row],[Date of Call]])+1)</f>
        <v>2025</v>
      </c>
      <c r="J929" t="str">
        <f>TEXT(calls[[#This Row],[Date of Call]],"DDDD")</f>
        <v>Monday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c r="B930" t="s">
        <v>952</v>
      </c>
      <c r="C930" t="s">
        <v>21</v>
      </c>
      <c r="D930">
        <v>96</v>
      </c>
      <c r="E930" s="13" t="s">
        <v>9</v>
      </c>
      <c r="F930" s="14">
        <v>45614</v>
      </c>
      <c r="G930">
        <v>215</v>
      </c>
      <c r="H930">
        <v>2.5</v>
      </c>
      <c r="I930">
        <f>IF(MONTH(calls[[#This Row],[Date of Call]])&lt;=6, YEAR(calls[[#This Row],[Date of Call]]), YEAR(calls[[#This Row],[Date of Call]])+1)</f>
        <v>2025</v>
      </c>
      <c r="J930" t="str">
        <f>TEXT(calls[[#This Row],[Date of Call]],"DDDD")</f>
        <v>Monday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c r="B931" t="s">
        <v>953</v>
      </c>
      <c r="C931" t="s">
        <v>24</v>
      </c>
      <c r="D931">
        <v>31</v>
      </c>
      <c r="E931" s="13" t="s">
        <v>11</v>
      </c>
      <c r="F931" s="14">
        <v>45614</v>
      </c>
      <c r="G931">
        <v>88</v>
      </c>
      <c r="H931">
        <v>3.4</v>
      </c>
      <c r="I931">
        <f>IF(MONTH(calls[[#This Row],[Date of Call]])&lt;=6, YEAR(calls[[#This Row],[Date of Call]]), YEAR(calls[[#This Row],[Date of Call]])+1)</f>
        <v>2025</v>
      </c>
      <c r="J931" t="str">
        <f>TEXT(calls[[#This Row],[Date of Call]],"DDDD")</f>
        <v>Monday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c r="B932" t="s">
        <v>954</v>
      </c>
      <c r="C932" t="s">
        <v>16</v>
      </c>
      <c r="D932">
        <v>107</v>
      </c>
      <c r="E932" s="13" t="s">
        <v>6</v>
      </c>
      <c r="F932" s="14">
        <v>45614</v>
      </c>
      <c r="G932">
        <v>23</v>
      </c>
      <c r="H932">
        <v>3.4</v>
      </c>
      <c r="I932">
        <f>IF(MONTH(calls[[#This Row],[Date of Call]])&lt;=6, YEAR(calls[[#This Row],[Date of Call]]), YEAR(calls[[#This Row],[Date of Call]])+1)</f>
        <v>2025</v>
      </c>
      <c r="J932" t="str">
        <f>TEXT(calls[[#This Row],[Date of Call]],"DDDD")</f>
        <v>Monday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c r="B933" t="s">
        <v>955</v>
      </c>
      <c r="C933" t="s">
        <v>23</v>
      </c>
      <c r="D933">
        <v>50</v>
      </c>
      <c r="E933" s="13" t="s">
        <v>11</v>
      </c>
      <c r="F933" s="14">
        <v>45615</v>
      </c>
      <c r="G933">
        <v>180</v>
      </c>
      <c r="H933">
        <v>1.8</v>
      </c>
      <c r="I933">
        <f>IF(MONTH(calls[[#This Row],[Date of Call]])&lt;=6, YEAR(calls[[#This Row],[Date of Call]]), YEAR(calls[[#This Row],[Date of Call]])+1)</f>
        <v>2025</v>
      </c>
      <c r="J933" t="str">
        <f>TEXT(calls[[#This Row],[Date of Call]],"DDDD")</f>
        <v>Tuesday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c r="B934" t="s">
        <v>956</v>
      </c>
      <c r="C934" t="s">
        <v>17</v>
      </c>
      <c r="D934">
        <v>69</v>
      </c>
      <c r="E934" s="13" t="s">
        <v>6</v>
      </c>
      <c r="F934" s="14">
        <v>45616</v>
      </c>
      <c r="G934">
        <v>225</v>
      </c>
      <c r="H934">
        <v>3.7</v>
      </c>
      <c r="I934">
        <f>IF(MONTH(calls[[#This Row],[Date of Call]])&lt;=6, YEAR(calls[[#This Row],[Date of Call]]), YEAR(calls[[#This Row],[Date of Call]])+1)</f>
        <v>2025</v>
      </c>
      <c r="J934" t="str">
        <f>TEXT(calls[[#This Row],[Date of Call]],"DDDD")</f>
        <v>Wednesday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c r="B935" t="s">
        <v>957</v>
      </c>
      <c r="C935" t="s">
        <v>8</v>
      </c>
      <c r="D935">
        <v>26</v>
      </c>
      <c r="E935" s="13" t="s">
        <v>9</v>
      </c>
      <c r="F935" s="14">
        <v>45617</v>
      </c>
      <c r="G935">
        <v>74</v>
      </c>
      <c r="H935">
        <v>4.0999999999999996</v>
      </c>
      <c r="I935">
        <f>IF(MONTH(calls[[#This Row],[Date of Call]])&lt;=6, YEAR(calls[[#This Row],[Date of Call]]), YEAR(calls[[#This Row],[Date of Call]])+1)</f>
        <v>2025</v>
      </c>
      <c r="J935" t="str">
        <f>TEXT(calls[[#This Row],[Date of Call]],"DDDD")</f>
        <v>Thursday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c r="B936" t="s">
        <v>958</v>
      </c>
      <c r="C936" t="s">
        <v>21</v>
      </c>
      <c r="D936">
        <v>158</v>
      </c>
      <c r="E936" s="13" t="s">
        <v>6</v>
      </c>
      <c r="F936" s="14">
        <v>45617</v>
      </c>
      <c r="G936">
        <v>36</v>
      </c>
      <c r="H936">
        <v>3</v>
      </c>
      <c r="I936">
        <f>IF(MONTH(calls[[#This Row],[Date of Call]])&lt;=6, YEAR(calls[[#This Row],[Date of Call]]), YEAR(calls[[#This Row],[Date of Call]])+1)</f>
        <v>2025</v>
      </c>
      <c r="J936" t="str">
        <f>TEXT(calls[[#This Row],[Date of Call]],"DDDD")</f>
        <v>Thursday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c r="B937" t="s">
        <v>959</v>
      </c>
      <c r="C937" t="s">
        <v>15</v>
      </c>
      <c r="D937">
        <v>99</v>
      </c>
      <c r="E937" s="13" t="s">
        <v>6</v>
      </c>
      <c r="F937" s="14">
        <v>45619</v>
      </c>
      <c r="G937">
        <v>116</v>
      </c>
      <c r="H937">
        <v>3.9</v>
      </c>
      <c r="I937">
        <f>IF(MONTH(calls[[#This Row],[Date of Call]])&lt;=6, YEAR(calls[[#This Row],[Date of Call]]), YEAR(calls[[#This Row],[Date of Call]])+1)</f>
        <v>2025</v>
      </c>
      <c r="J937" t="str">
        <f>TEXT(calls[[#This Row],[Date of Call]],"DDDD")</f>
        <v>Saturday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c r="B938" t="s">
        <v>960</v>
      </c>
      <c r="C938" t="s">
        <v>21</v>
      </c>
      <c r="D938">
        <v>78</v>
      </c>
      <c r="E938" s="13" t="s">
        <v>11</v>
      </c>
      <c r="F938" s="14">
        <v>45619</v>
      </c>
      <c r="G938">
        <v>140</v>
      </c>
      <c r="H938">
        <v>4</v>
      </c>
      <c r="I938">
        <f>IF(MONTH(calls[[#This Row],[Date of Call]])&lt;=6, YEAR(calls[[#This Row],[Date of Call]]), YEAR(calls[[#This Row],[Date of Call]])+1)</f>
        <v>2025</v>
      </c>
      <c r="J938" t="str">
        <f>TEXT(calls[[#This Row],[Date of Call]],"DDDD")</f>
        <v>Saturday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c r="B939" t="s">
        <v>961</v>
      </c>
      <c r="C939" t="s">
        <v>21</v>
      </c>
      <c r="D939">
        <v>102</v>
      </c>
      <c r="E939" s="13" t="s">
        <v>9</v>
      </c>
      <c r="F939" s="14">
        <v>45620</v>
      </c>
      <c r="G939">
        <v>104</v>
      </c>
      <c r="H939">
        <v>4.5</v>
      </c>
      <c r="I939">
        <f>IF(MONTH(calls[[#This Row],[Date of Call]])&lt;=6, YEAR(calls[[#This Row],[Date of Call]]), YEAR(calls[[#This Row],[Date of Call]])+1)</f>
        <v>2025</v>
      </c>
      <c r="J939" t="str">
        <f>TEXT(calls[[#This Row],[Date of Call]],"DDDD")</f>
        <v>Sunday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c r="B940" t="s">
        <v>962</v>
      </c>
      <c r="C940" t="s">
        <v>15</v>
      </c>
      <c r="D940">
        <v>158</v>
      </c>
      <c r="E940" s="13" t="s">
        <v>13</v>
      </c>
      <c r="F940" s="14">
        <v>45620</v>
      </c>
      <c r="G940">
        <v>148</v>
      </c>
      <c r="H940">
        <v>4</v>
      </c>
      <c r="I940">
        <f>IF(MONTH(calls[[#This Row],[Date of Call]])&lt;=6, YEAR(calls[[#This Row],[Date of Call]]), YEAR(calls[[#This Row],[Date of Call]])+1)</f>
        <v>2025</v>
      </c>
      <c r="J940" t="str">
        <f>TEXT(calls[[#This Row],[Date of Call]],"DDDD")</f>
        <v>Sunday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c r="B941" t="s">
        <v>963</v>
      </c>
      <c r="C941" t="s">
        <v>24</v>
      </c>
      <c r="D941">
        <v>56</v>
      </c>
      <c r="E941" s="13" t="s">
        <v>6</v>
      </c>
      <c r="F941" s="14">
        <v>45620</v>
      </c>
      <c r="G941">
        <v>205</v>
      </c>
      <c r="H941">
        <v>4.3</v>
      </c>
      <c r="I941">
        <f>IF(MONTH(calls[[#This Row],[Date of Call]])&lt;=6, YEAR(calls[[#This Row],[Date of Call]]), YEAR(calls[[#This Row],[Date of Call]])+1)</f>
        <v>2025</v>
      </c>
      <c r="J941" t="str">
        <f>TEXT(calls[[#This Row],[Date of Call]],"DDDD")</f>
        <v>Sunday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c r="B942" t="s">
        <v>964</v>
      </c>
      <c r="C942" t="s">
        <v>12</v>
      </c>
      <c r="D942">
        <v>17</v>
      </c>
      <c r="E942" s="13" t="s">
        <v>10</v>
      </c>
      <c r="F942" s="14">
        <v>45620</v>
      </c>
      <c r="G942">
        <v>210</v>
      </c>
      <c r="H942">
        <v>4.8</v>
      </c>
      <c r="I942">
        <f>IF(MONTH(calls[[#This Row],[Date of Call]])&lt;=6, YEAR(calls[[#This Row],[Date of Call]]), YEAR(calls[[#This Row],[Date of Call]])+1)</f>
        <v>2025</v>
      </c>
      <c r="J942" t="str">
        <f>TEXT(calls[[#This Row],[Date of Call]],"DDDD")</f>
        <v>Sunday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c r="B943" t="s">
        <v>965</v>
      </c>
      <c r="C943" t="s">
        <v>8</v>
      </c>
      <c r="D943">
        <v>104</v>
      </c>
      <c r="E943" s="13" t="s">
        <v>13</v>
      </c>
      <c r="F943" s="14">
        <v>45622</v>
      </c>
      <c r="G943">
        <v>41</v>
      </c>
      <c r="H943">
        <v>4.7</v>
      </c>
      <c r="I943">
        <f>IF(MONTH(calls[[#This Row],[Date of Call]])&lt;=6, YEAR(calls[[#This Row],[Date of Call]]), YEAR(calls[[#This Row],[Date of Call]])+1)</f>
        <v>2025</v>
      </c>
      <c r="J943" t="str">
        <f>TEXT(calls[[#This Row],[Date of Call]],"DDDD")</f>
        <v>Tuesday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c r="B944" t="s">
        <v>966</v>
      </c>
      <c r="C944" t="s">
        <v>19</v>
      </c>
      <c r="D944">
        <v>96</v>
      </c>
      <c r="E944" s="13" t="s">
        <v>11</v>
      </c>
      <c r="F944" s="14">
        <v>45622</v>
      </c>
      <c r="G944">
        <v>136</v>
      </c>
      <c r="H944">
        <v>5</v>
      </c>
      <c r="I944">
        <f>IF(MONTH(calls[[#This Row],[Date of Call]])&lt;=6, YEAR(calls[[#This Row],[Date of Call]]), YEAR(calls[[#This Row],[Date of Call]])+1)</f>
        <v>2025</v>
      </c>
      <c r="J944" t="str">
        <f>TEXT(calls[[#This Row],[Date of Call]],"DDDD")</f>
        <v>Tuesday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c r="B945" t="s">
        <v>967</v>
      </c>
      <c r="C945" t="s">
        <v>22</v>
      </c>
      <c r="D945">
        <v>83</v>
      </c>
      <c r="E945" s="13" t="s">
        <v>9</v>
      </c>
      <c r="F945" s="14">
        <v>45623</v>
      </c>
      <c r="G945">
        <v>126</v>
      </c>
      <c r="H945">
        <v>1.5</v>
      </c>
      <c r="I945">
        <f>IF(MONTH(calls[[#This Row],[Date of Call]])&lt;=6, YEAR(calls[[#This Row],[Date of Call]]), YEAR(calls[[#This Row],[Date of Call]])+1)</f>
        <v>2025</v>
      </c>
      <c r="J945" t="str">
        <f>TEXT(calls[[#This Row],[Date of Call]],"DDDD")</f>
        <v>Wednesday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c r="B946" t="s">
        <v>968</v>
      </c>
      <c r="C946" t="s">
        <v>23</v>
      </c>
      <c r="D946">
        <v>80</v>
      </c>
      <c r="E946" s="13" t="s">
        <v>10</v>
      </c>
      <c r="F946" s="14">
        <v>45624</v>
      </c>
      <c r="G946">
        <v>148</v>
      </c>
      <c r="H946">
        <v>4.0999999999999996</v>
      </c>
      <c r="I946">
        <f>IF(MONTH(calls[[#This Row],[Date of Call]])&lt;=6, YEAR(calls[[#This Row],[Date of Call]]), YEAR(calls[[#This Row],[Date of Call]])+1)</f>
        <v>2025</v>
      </c>
      <c r="J946" t="str">
        <f>TEXT(calls[[#This Row],[Date of Call]],"DDDD")</f>
        <v>Thursday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c r="B947" t="s">
        <v>969</v>
      </c>
      <c r="C947" t="s">
        <v>22</v>
      </c>
      <c r="D947">
        <v>152</v>
      </c>
      <c r="E947" s="13" t="s">
        <v>9</v>
      </c>
      <c r="F947" s="14">
        <v>45624</v>
      </c>
      <c r="G947">
        <v>125</v>
      </c>
      <c r="H947">
        <v>3.9</v>
      </c>
      <c r="I947">
        <f>IF(MONTH(calls[[#This Row],[Date of Call]])&lt;=6, YEAR(calls[[#This Row],[Date of Call]]), YEAR(calls[[#This Row],[Date of Call]])+1)</f>
        <v>2025</v>
      </c>
      <c r="J947" t="str">
        <f>TEXT(calls[[#This Row],[Date of Call]],"DDDD")</f>
        <v>Thursday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c r="B948" t="s">
        <v>970</v>
      </c>
      <c r="C948" t="s">
        <v>18</v>
      </c>
      <c r="D948">
        <v>34</v>
      </c>
      <c r="E948" s="13" t="s">
        <v>11</v>
      </c>
      <c r="F948" s="14">
        <v>45624</v>
      </c>
      <c r="G948">
        <v>25</v>
      </c>
      <c r="H948">
        <v>4.0999999999999996</v>
      </c>
      <c r="I948">
        <f>IF(MONTH(calls[[#This Row],[Date of Call]])&lt;=6, YEAR(calls[[#This Row],[Date of Call]]), YEAR(calls[[#This Row],[Date of Call]])+1)</f>
        <v>2025</v>
      </c>
      <c r="J948" t="str">
        <f>TEXT(calls[[#This Row],[Date of Call]],"DDDD")</f>
        <v>Thursday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c r="B949" t="s">
        <v>971</v>
      </c>
      <c r="C949" t="s">
        <v>14</v>
      </c>
      <c r="D949">
        <v>2</v>
      </c>
      <c r="E949" s="13" t="s">
        <v>6</v>
      </c>
      <c r="F949" s="14">
        <v>45625</v>
      </c>
      <c r="G949">
        <v>62</v>
      </c>
      <c r="H949">
        <v>2.8</v>
      </c>
      <c r="I949">
        <f>IF(MONTH(calls[[#This Row],[Date of Call]])&lt;=6, YEAR(calls[[#This Row],[Date of Call]]), YEAR(calls[[#This Row],[Date of Call]])+1)</f>
        <v>2025</v>
      </c>
      <c r="J949" t="str">
        <f>TEXT(calls[[#This Row],[Date of Call]],"DDDD")</f>
        <v>Friday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c r="B950" t="s">
        <v>972</v>
      </c>
      <c r="C950" t="s">
        <v>23</v>
      </c>
      <c r="D950">
        <v>140</v>
      </c>
      <c r="E950" s="13" t="s">
        <v>11</v>
      </c>
      <c r="F950" s="14">
        <v>45626</v>
      </c>
      <c r="G950">
        <v>90</v>
      </c>
      <c r="H950">
        <v>4.5999999999999996</v>
      </c>
      <c r="I950">
        <f>IF(MONTH(calls[[#This Row],[Date of Call]])&lt;=6, YEAR(calls[[#This Row],[Date of Call]]), YEAR(calls[[#This Row],[Date of Call]])+1)</f>
        <v>2025</v>
      </c>
      <c r="J950" t="str">
        <f>TEXT(calls[[#This Row],[Date of Call]],"DDDD")</f>
        <v>Saturday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c r="B951" t="s">
        <v>973</v>
      </c>
      <c r="C951" t="s">
        <v>12</v>
      </c>
      <c r="D951">
        <v>126</v>
      </c>
      <c r="E951" s="13" t="s">
        <v>13</v>
      </c>
      <c r="F951" s="14">
        <v>45627</v>
      </c>
      <c r="G951">
        <v>33</v>
      </c>
      <c r="H951">
        <v>4.8</v>
      </c>
      <c r="I951">
        <f>IF(MONTH(calls[[#This Row],[Date of Call]])&lt;=6, YEAR(calls[[#This Row],[Date of Call]]), YEAR(calls[[#This Row],[Date of Call]])+1)</f>
        <v>2025</v>
      </c>
      <c r="J951" t="str">
        <f>TEXT(calls[[#This Row],[Date of Call]],"DDDD")</f>
        <v>Sunday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c r="B952" t="s">
        <v>974</v>
      </c>
      <c r="C952" t="s">
        <v>21</v>
      </c>
      <c r="D952">
        <v>79</v>
      </c>
      <c r="E952" s="13" t="s">
        <v>6</v>
      </c>
      <c r="F952" s="14">
        <v>45627</v>
      </c>
      <c r="G952">
        <v>115</v>
      </c>
      <c r="H952">
        <v>2.2999999999999998</v>
      </c>
      <c r="I952">
        <f>IF(MONTH(calls[[#This Row],[Date of Call]])&lt;=6, YEAR(calls[[#This Row],[Date of Call]]), YEAR(calls[[#This Row],[Date of Call]])+1)</f>
        <v>2025</v>
      </c>
      <c r="J952" t="str">
        <f>TEXT(calls[[#This Row],[Date of Call]],"DDDD")</f>
        <v>Sunday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c r="B953" t="s">
        <v>975</v>
      </c>
      <c r="C953" t="s">
        <v>12</v>
      </c>
      <c r="D953">
        <v>133</v>
      </c>
      <c r="E953" s="13" t="s">
        <v>13</v>
      </c>
      <c r="F953" s="14">
        <v>45627</v>
      </c>
      <c r="G953">
        <v>45</v>
      </c>
      <c r="H953">
        <v>2.6</v>
      </c>
      <c r="I953">
        <f>IF(MONTH(calls[[#This Row],[Date of Call]])&lt;=6, YEAR(calls[[#This Row],[Date of Call]]), YEAR(calls[[#This Row],[Date of Call]])+1)</f>
        <v>2025</v>
      </c>
      <c r="J953" t="str">
        <f>TEXT(calls[[#This Row],[Date of Call]],"DDDD")</f>
        <v>Sunday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c r="B954" t="s">
        <v>976</v>
      </c>
      <c r="C954" t="s">
        <v>18</v>
      </c>
      <c r="D954">
        <v>97</v>
      </c>
      <c r="E954" s="13" t="s">
        <v>10</v>
      </c>
      <c r="F954" s="14">
        <v>45627</v>
      </c>
      <c r="G954">
        <v>114</v>
      </c>
      <c r="H954">
        <v>4.8</v>
      </c>
      <c r="I954">
        <f>IF(MONTH(calls[[#This Row],[Date of Call]])&lt;=6, YEAR(calls[[#This Row],[Date of Call]]), YEAR(calls[[#This Row],[Date of Call]])+1)</f>
        <v>2025</v>
      </c>
      <c r="J954" t="str">
        <f>TEXT(calls[[#This Row],[Date of Call]],"DDDD")</f>
        <v>Sunday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c r="B955" t="s">
        <v>977</v>
      </c>
      <c r="C955" t="s">
        <v>21</v>
      </c>
      <c r="D955">
        <v>102</v>
      </c>
      <c r="E955" s="13" t="s">
        <v>9</v>
      </c>
      <c r="F955" s="14">
        <v>45628</v>
      </c>
      <c r="G955">
        <v>72</v>
      </c>
      <c r="H955">
        <v>3.7</v>
      </c>
      <c r="I955">
        <f>IF(MONTH(calls[[#This Row],[Date of Call]])&lt;=6, YEAR(calls[[#This Row],[Date of Call]]), YEAR(calls[[#This Row],[Date of Call]])+1)</f>
        <v>2025</v>
      </c>
      <c r="J955" t="str">
        <f>TEXT(calls[[#This Row],[Date of Call]],"DDDD")</f>
        <v>Monday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c r="B956" t="s">
        <v>978</v>
      </c>
      <c r="C956" t="s">
        <v>7</v>
      </c>
      <c r="D956">
        <v>62</v>
      </c>
      <c r="E956" s="13" t="s">
        <v>10</v>
      </c>
      <c r="F956" s="14">
        <v>45628</v>
      </c>
      <c r="G956">
        <v>205</v>
      </c>
      <c r="H956">
        <v>4.2</v>
      </c>
      <c r="I956">
        <f>IF(MONTH(calls[[#This Row],[Date of Call]])&lt;=6, YEAR(calls[[#This Row],[Date of Call]]), YEAR(calls[[#This Row],[Date of Call]])+1)</f>
        <v>2025</v>
      </c>
      <c r="J956" t="str">
        <f>TEXT(calls[[#This Row],[Date of Call]],"DDDD")</f>
        <v>Monday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c r="B957" t="s">
        <v>979</v>
      </c>
      <c r="C957" t="s">
        <v>12</v>
      </c>
      <c r="D957">
        <v>149</v>
      </c>
      <c r="E957" s="13" t="s">
        <v>9</v>
      </c>
      <c r="F957" s="14">
        <v>45629</v>
      </c>
      <c r="G957">
        <v>42</v>
      </c>
      <c r="H957">
        <v>3.3</v>
      </c>
      <c r="I957">
        <f>IF(MONTH(calls[[#This Row],[Date of Call]])&lt;=6, YEAR(calls[[#This Row],[Date of Call]]), YEAR(calls[[#This Row],[Date of Call]])+1)</f>
        <v>2025</v>
      </c>
      <c r="J957" t="str">
        <f>TEXT(calls[[#This Row],[Date of Call]],"DDDD")</f>
        <v>Tuesday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c r="B958" t="s">
        <v>980</v>
      </c>
      <c r="C958" t="s">
        <v>14</v>
      </c>
      <c r="D958">
        <v>133</v>
      </c>
      <c r="E958" s="13" t="s">
        <v>10</v>
      </c>
      <c r="F958" s="14">
        <v>45629</v>
      </c>
      <c r="G958">
        <v>96</v>
      </c>
      <c r="H958">
        <v>4.3</v>
      </c>
      <c r="I958">
        <f>IF(MONTH(calls[[#This Row],[Date of Call]])&lt;=6, YEAR(calls[[#This Row],[Date of Call]]), YEAR(calls[[#This Row],[Date of Call]])+1)</f>
        <v>2025</v>
      </c>
      <c r="J958" t="str">
        <f>TEXT(calls[[#This Row],[Date of Call]],"DDDD")</f>
        <v>Tuesday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c r="B959" t="s">
        <v>981</v>
      </c>
      <c r="C959" t="s">
        <v>21</v>
      </c>
      <c r="D959">
        <v>51</v>
      </c>
      <c r="E959" s="13" t="s">
        <v>6</v>
      </c>
      <c r="F959" s="14">
        <v>45629</v>
      </c>
      <c r="G959">
        <v>64</v>
      </c>
      <c r="H959">
        <v>3.7</v>
      </c>
      <c r="I959">
        <f>IF(MONTH(calls[[#This Row],[Date of Call]])&lt;=6, YEAR(calls[[#This Row],[Date of Call]]), YEAR(calls[[#This Row],[Date of Call]])+1)</f>
        <v>2025</v>
      </c>
      <c r="J959" t="str">
        <f>TEXT(calls[[#This Row],[Date of Call]],"DDDD")</f>
        <v>Tuesday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c r="B960" t="s">
        <v>982</v>
      </c>
      <c r="C960" t="s">
        <v>7</v>
      </c>
      <c r="D960">
        <v>110</v>
      </c>
      <c r="E960" s="13" t="s">
        <v>10</v>
      </c>
      <c r="F960" s="14">
        <v>45630</v>
      </c>
      <c r="G960">
        <v>72</v>
      </c>
      <c r="H960">
        <v>3.7</v>
      </c>
      <c r="I960">
        <f>IF(MONTH(calls[[#This Row],[Date of Call]])&lt;=6, YEAR(calls[[#This Row],[Date of Call]]), YEAR(calls[[#This Row],[Date of Call]])+1)</f>
        <v>2025</v>
      </c>
      <c r="J960" t="str">
        <f>TEXT(calls[[#This Row],[Date of Call]],"DDDD")</f>
        <v>Wednesday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c r="B961" t="s">
        <v>983</v>
      </c>
      <c r="C961" t="s">
        <v>18</v>
      </c>
      <c r="D961">
        <v>38</v>
      </c>
      <c r="E961" s="13" t="s">
        <v>13</v>
      </c>
      <c r="F961" s="14">
        <v>45631</v>
      </c>
      <c r="G961">
        <v>27</v>
      </c>
      <c r="H961">
        <v>3.1</v>
      </c>
      <c r="I961">
        <f>IF(MONTH(calls[[#This Row],[Date of Call]])&lt;=6, YEAR(calls[[#This Row],[Date of Call]]), YEAR(calls[[#This Row],[Date of Call]])+1)</f>
        <v>2025</v>
      </c>
      <c r="J961" t="str">
        <f>TEXT(calls[[#This Row],[Date of Call]],"DDDD")</f>
        <v>Thursday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c r="B962" t="s">
        <v>984</v>
      </c>
      <c r="C962" t="s">
        <v>14</v>
      </c>
      <c r="D962">
        <v>78</v>
      </c>
      <c r="E962" s="13" t="s">
        <v>13</v>
      </c>
      <c r="F962" s="14">
        <v>45633</v>
      </c>
      <c r="G962">
        <v>200</v>
      </c>
      <c r="H962">
        <v>2.4</v>
      </c>
      <c r="I962">
        <f>IF(MONTH(calls[[#This Row],[Date of Call]])&lt;=6, YEAR(calls[[#This Row],[Date of Call]]), YEAR(calls[[#This Row],[Date of Call]])+1)</f>
        <v>2025</v>
      </c>
      <c r="J962" t="str">
        <f>TEXT(calls[[#This Row],[Date of Call]],"DDDD")</f>
        <v>Saturday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c r="B963" t="s">
        <v>985</v>
      </c>
      <c r="C963" t="s">
        <v>18</v>
      </c>
      <c r="D963">
        <v>25</v>
      </c>
      <c r="E963" s="13" t="s">
        <v>9</v>
      </c>
      <c r="F963" s="14">
        <v>45634</v>
      </c>
      <c r="G963">
        <v>93</v>
      </c>
      <c r="H963">
        <v>3.5</v>
      </c>
      <c r="I963">
        <f>IF(MONTH(calls[[#This Row],[Date of Call]])&lt;=6, YEAR(calls[[#This Row],[Date of Call]]), YEAR(calls[[#This Row],[Date of Call]])+1)</f>
        <v>2025</v>
      </c>
      <c r="J963" t="str">
        <f>TEXT(calls[[#This Row],[Date of Call]],"DDDD")</f>
        <v>Sunday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c r="B964" t="s">
        <v>986</v>
      </c>
      <c r="C964" t="s">
        <v>16</v>
      </c>
      <c r="D964">
        <v>50</v>
      </c>
      <c r="E964" s="13" t="s">
        <v>6</v>
      </c>
      <c r="F964" s="14">
        <v>45634</v>
      </c>
      <c r="G964">
        <v>54</v>
      </c>
      <c r="H964">
        <v>4.3</v>
      </c>
      <c r="I964">
        <f>IF(MONTH(calls[[#This Row],[Date of Call]])&lt;=6, YEAR(calls[[#This Row],[Date of Call]]), YEAR(calls[[#This Row],[Date of Call]])+1)</f>
        <v>2025</v>
      </c>
      <c r="J964" t="str">
        <f>TEXT(calls[[#This Row],[Date of Call]],"DDDD")</f>
        <v>Sunday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c r="B965" t="s">
        <v>987</v>
      </c>
      <c r="C965" t="s">
        <v>18</v>
      </c>
      <c r="D965">
        <v>103</v>
      </c>
      <c r="E965" s="13" t="s">
        <v>9</v>
      </c>
      <c r="F965" s="14">
        <v>45635</v>
      </c>
      <c r="G965">
        <v>72</v>
      </c>
      <c r="H965">
        <v>3.4</v>
      </c>
      <c r="I965">
        <f>IF(MONTH(calls[[#This Row],[Date of Call]])&lt;=6, YEAR(calls[[#This Row],[Date of Call]]), YEAR(calls[[#This Row],[Date of Call]])+1)</f>
        <v>2025</v>
      </c>
      <c r="J965" t="str">
        <f>TEXT(calls[[#This Row],[Date of Call]],"DDDD")</f>
        <v>Monday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c r="B966" t="s">
        <v>988</v>
      </c>
      <c r="C966" t="s">
        <v>22</v>
      </c>
      <c r="D966">
        <v>63</v>
      </c>
      <c r="E966" s="13" t="s">
        <v>11</v>
      </c>
      <c r="F966" s="14">
        <v>45635</v>
      </c>
      <c r="G966">
        <v>82</v>
      </c>
      <c r="H966">
        <v>3.7</v>
      </c>
      <c r="I966">
        <f>IF(MONTH(calls[[#This Row],[Date of Call]])&lt;=6, YEAR(calls[[#This Row],[Date of Call]]), YEAR(calls[[#This Row],[Date of Call]])+1)</f>
        <v>2025</v>
      </c>
      <c r="J966" t="str">
        <f>TEXT(calls[[#This Row],[Date of Call]],"DDDD")</f>
        <v>Monday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c r="B967" t="s">
        <v>989</v>
      </c>
      <c r="C967" t="s">
        <v>16</v>
      </c>
      <c r="D967">
        <v>96</v>
      </c>
      <c r="E967" s="13" t="s">
        <v>6</v>
      </c>
      <c r="F967" s="14">
        <v>45639</v>
      </c>
      <c r="G967">
        <v>164</v>
      </c>
      <c r="H967">
        <v>4.8</v>
      </c>
      <c r="I967">
        <f>IF(MONTH(calls[[#This Row],[Date of Call]])&lt;=6, YEAR(calls[[#This Row],[Date of Call]]), YEAR(calls[[#This Row],[Date of Call]])+1)</f>
        <v>2025</v>
      </c>
      <c r="J967" t="str">
        <f>TEXT(calls[[#This Row],[Date of Call]],"DDDD")</f>
        <v>Friday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c r="B968" t="s">
        <v>990</v>
      </c>
      <c r="C968" t="s">
        <v>23</v>
      </c>
      <c r="D968">
        <v>94</v>
      </c>
      <c r="E968" s="13" t="s">
        <v>9</v>
      </c>
      <c r="F968" s="14">
        <v>45639</v>
      </c>
      <c r="G968">
        <v>78</v>
      </c>
      <c r="H968">
        <v>3.3</v>
      </c>
      <c r="I968">
        <f>IF(MONTH(calls[[#This Row],[Date of Call]])&lt;=6, YEAR(calls[[#This Row],[Date of Call]]), YEAR(calls[[#This Row],[Date of Call]])+1)</f>
        <v>2025</v>
      </c>
      <c r="J968" t="str">
        <f>TEXT(calls[[#This Row],[Date of Call]],"DDDD")</f>
        <v>Friday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c r="B969" t="s">
        <v>991</v>
      </c>
      <c r="C969" t="s">
        <v>7</v>
      </c>
      <c r="D969">
        <v>46</v>
      </c>
      <c r="E969" s="13" t="s">
        <v>13</v>
      </c>
      <c r="F969" s="14">
        <v>45640</v>
      </c>
      <c r="G969">
        <v>135</v>
      </c>
      <c r="H969">
        <v>4.2</v>
      </c>
      <c r="I969">
        <f>IF(MONTH(calls[[#This Row],[Date of Call]])&lt;=6, YEAR(calls[[#This Row],[Date of Call]]), YEAR(calls[[#This Row],[Date of Call]])+1)</f>
        <v>2025</v>
      </c>
      <c r="J969" t="str">
        <f>TEXT(calls[[#This Row],[Date of Call]],"DDDD")</f>
        <v>Saturday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c r="B970" t="s">
        <v>992</v>
      </c>
      <c r="C970" t="s">
        <v>5</v>
      </c>
      <c r="D970">
        <v>127</v>
      </c>
      <c r="E970" s="13" t="s">
        <v>6</v>
      </c>
      <c r="F970" s="14">
        <v>45641</v>
      </c>
      <c r="G970">
        <v>145</v>
      </c>
      <c r="H970">
        <v>2.6</v>
      </c>
      <c r="I970">
        <f>IF(MONTH(calls[[#This Row],[Date of Call]])&lt;=6, YEAR(calls[[#This Row],[Date of Call]]), YEAR(calls[[#This Row],[Date of Call]])+1)</f>
        <v>2025</v>
      </c>
      <c r="J970" t="str">
        <f>TEXT(calls[[#This Row],[Date of Call]],"DDDD")</f>
        <v>Sunday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c r="B971" t="s">
        <v>993</v>
      </c>
      <c r="C971" t="s">
        <v>15</v>
      </c>
      <c r="D971">
        <v>96</v>
      </c>
      <c r="E971" s="13" t="s">
        <v>13</v>
      </c>
      <c r="F971" s="14">
        <v>45641</v>
      </c>
      <c r="G971">
        <v>115</v>
      </c>
      <c r="H971">
        <v>4.9000000000000004</v>
      </c>
      <c r="I971">
        <f>IF(MONTH(calls[[#This Row],[Date of Call]])&lt;=6, YEAR(calls[[#This Row],[Date of Call]]), YEAR(calls[[#This Row],[Date of Call]])+1)</f>
        <v>2025</v>
      </c>
      <c r="J971" t="str">
        <f>TEXT(calls[[#This Row],[Date of Call]],"DDDD")</f>
        <v>Sunday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c r="B972" t="s">
        <v>1004</v>
      </c>
      <c r="C972" t="s">
        <v>17</v>
      </c>
      <c r="D972">
        <v>151</v>
      </c>
      <c r="E972" s="13" t="s">
        <v>9</v>
      </c>
      <c r="F972" s="14">
        <v>45641</v>
      </c>
      <c r="G972">
        <v>117</v>
      </c>
      <c r="H972">
        <v>2</v>
      </c>
      <c r="I972">
        <f>IF(MONTH(calls[[#This Row],[Date of Call]])&lt;=6, YEAR(calls[[#This Row],[Date of Call]]), YEAR(calls[[#This Row],[Date of Call]])+1)</f>
        <v>2025</v>
      </c>
      <c r="J972" t="str">
        <f>TEXT(calls[[#This Row],[Date of Call]],"DDDD")</f>
        <v>Sunday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c r="B973" t="s">
        <v>1005</v>
      </c>
      <c r="C973" t="s">
        <v>5</v>
      </c>
      <c r="D973">
        <v>158</v>
      </c>
      <c r="E973" s="13" t="s">
        <v>10</v>
      </c>
      <c r="F973" s="14">
        <v>45642</v>
      </c>
      <c r="G973">
        <v>36</v>
      </c>
      <c r="H973">
        <v>4.7</v>
      </c>
      <c r="I973">
        <f>IF(MONTH(calls[[#This Row],[Date of Call]])&lt;=6, YEAR(calls[[#This Row],[Date of Call]]), YEAR(calls[[#This Row],[Date of Call]])+1)</f>
        <v>2025</v>
      </c>
      <c r="J973" t="str">
        <f>TEXT(calls[[#This Row],[Date of Call]],"DDDD")</f>
        <v>Monday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c r="B974" t="s">
        <v>1006</v>
      </c>
      <c r="C974" t="s">
        <v>23</v>
      </c>
      <c r="D974">
        <v>45</v>
      </c>
      <c r="E974" s="13" t="s">
        <v>10</v>
      </c>
      <c r="F974" s="14">
        <v>45642</v>
      </c>
      <c r="G974">
        <v>84</v>
      </c>
      <c r="H974">
        <v>2.8</v>
      </c>
      <c r="I974">
        <f>IF(MONTH(calls[[#This Row],[Date of Call]])&lt;=6, YEAR(calls[[#This Row],[Date of Call]]), YEAR(calls[[#This Row],[Date of Call]])+1)</f>
        <v>2025</v>
      </c>
      <c r="J974" t="str">
        <f>TEXT(calls[[#This Row],[Date of Call]],"DDDD")</f>
        <v>Monday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c r="B975" t="s">
        <v>1007</v>
      </c>
      <c r="C975" t="s">
        <v>24</v>
      </c>
      <c r="D975">
        <v>141</v>
      </c>
      <c r="E975" s="13" t="s">
        <v>10</v>
      </c>
      <c r="F975" s="14">
        <v>45642</v>
      </c>
      <c r="G975">
        <v>66</v>
      </c>
      <c r="H975">
        <v>3.2</v>
      </c>
      <c r="I975">
        <f>IF(MONTH(calls[[#This Row],[Date of Call]])&lt;=6, YEAR(calls[[#This Row],[Date of Call]]), YEAR(calls[[#This Row],[Date of Call]])+1)</f>
        <v>2025</v>
      </c>
      <c r="J975" t="str">
        <f>TEXT(calls[[#This Row],[Date of Call]],"DDDD")</f>
        <v>Monday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c r="B976" t="s">
        <v>1008</v>
      </c>
      <c r="C976" t="s">
        <v>18</v>
      </c>
      <c r="D976">
        <v>147</v>
      </c>
      <c r="E976" s="13" t="s">
        <v>13</v>
      </c>
      <c r="F976" s="14">
        <v>45642</v>
      </c>
      <c r="G976">
        <v>76</v>
      </c>
      <c r="H976">
        <v>4.7</v>
      </c>
      <c r="I976">
        <f>IF(MONTH(calls[[#This Row],[Date of Call]])&lt;=6, YEAR(calls[[#This Row],[Date of Call]]), YEAR(calls[[#This Row],[Date of Call]])+1)</f>
        <v>2025</v>
      </c>
      <c r="J976" t="str">
        <f>TEXT(calls[[#This Row],[Date of Call]],"DDDD")</f>
        <v>Monday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c r="B977" t="s">
        <v>1009</v>
      </c>
      <c r="C977" t="s">
        <v>19</v>
      </c>
      <c r="D977">
        <v>126</v>
      </c>
      <c r="E977" s="13" t="s">
        <v>13</v>
      </c>
      <c r="F977" s="14">
        <v>45642</v>
      </c>
      <c r="G977">
        <v>185</v>
      </c>
      <c r="H977">
        <v>4.8</v>
      </c>
      <c r="I977">
        <f>IF(MONTH(calls[[#This Row],[Date of Call]])&lt;=6, YEAR(calls[[#This Row],[Date of Call]]), YEAR(calls[[#This Row],[Date of Call]])+1)</f>
        <v>2025</v>
      </c>
      <c r="J977" t="str">
        <f>TEXT(calls[[#This Row],[Date of Call]],"DDDD")</f>
        <v>Monday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c r="B978" t="s">
        <v>1010</v>
      </c>
      <c r="C978" t="s">
        <v>23</v>
      </c>
      <c r="D978">
        <v>126</v>
      </c>
      <c r="E978" s="13" t="s">
        <v>11</v>
      </c>
      <c r="F978" s="14">
        <v>45643</v>
      </c>
      <c r="G978">
        <v>80</v>
      </c>
      <c r="H978">
        <v>4.7</v>
      </c>
      <c r="I978">
        <f>IF(MONTH(calls[[#This Row],[Date of Call]])&lt;=6, YEAR(calls[[#This Row],[Date of Call]]), YEAR(calls[[#This Row],[Date of Call]])+1)</f>
        <v>2025</v>
      </c>
      <c r="J978" t="str">
        <f>TEXT(calls[[#This Row],[Date of Call]],"DDDD")</f>
        <v>Tuesday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c r="B979" t="s">
        <v>1011</v>
      </c>
      <c r="C979" t="s">
        <v>14</v>
      </c>
      <c r="D979">
        <v>32</v>
      </c>
      <c r="E979" s="13" t="s">
        <v>13</v>
      </c>
      <c r="F979" s="14">
        <v>45643</v>
      </c>
      <c r="G979">
        <v>148</v>
      </c>
      <c r="H979">
        <v>4</v>
      </c>
      <c r="I979">
        <f>IF(MONTH(calls[[#This Row],[Date of Call]])&lt;=6, YEAR(calls[[#This Row],[Date of Call]]), YEAR(calls[[#This Row],[Date of Call]])+1)</f>
        <v>2025</v>
      </c>
      <c r="J979" t="str">
        <f>TEXT(calls[[#This Row],[Date of Call]],"DDDD")</f>
        <v>Tuesday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c r="B980" t="s">
        <v>1012</v>
      </c>
      <c r="C980" t="s">
        <v>23</v>
      </c>
      <c r="D980">
        <v>84</v>
      </c>
      <c r="E980" s="13" t="s">
        <v>6</v>
      </c>
      <c r="F980" s="14">
        <v>45645</v>
      </c>
      <c r="G980">
        <v>180</v>
      </c>
      <c r="H980">
        <v>4.9000000000000004</v>
      </c>
      <c r="I980">
        <f>IF(MONTH(calls[[#This Row],[Date of Call]])&lt;=6, YEAR(calls[[#This Row],[Date of Call]]), YEAR(calls[[#This Row],[Date of Call]])+1)</f>
        <v>2025</v>
      </c>
      <c r="J980" t="str">
        <f>TEXT(calls[[#This Row],[Date of Call]],"DDDD")</f>
        <v>Thursday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c r="B981" t="s">
        <v>1013</v>
      </c>
      <c r="C981" t="s">
        <v>22</v>
      </c>
      <c r="D981">
        <v>120</v>
      </c>
      <c r="E981" s="13" t="s">
        <v>11</v>
      </c>
      <c r="F981" s="14">
        <v>45646</v>
      </c>
      <c r="G981">
        <v>190</v>
      </c>
      <c r="H981">
        <v>3.7</v>
      </c>
      <c r="I981">
        <f>IF(MONTH(calls[[#This Row],[Date of Call]])&lt;=6, YEAR(calls[[#This Row],[Date of Call]]), YEAR(calls[[#This Row],[Date of Call]])+1)</f>
        <v>2025</v>
      </c>
      <c r="J981" t="str">
        <f>TEXT(calls[[#This Row],[Date of Call]],"DDDD")</f>
        <v>Friday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c r="B982" t="s">
        <v>1014</v>
      </c>
      <c r="C982" t="s">
        <v>8</v>
      </c>
      <c r="D982">
        <v>93</v>
      </c>
      <c r="E982" s="13" t="s">
        <v>13</v>
      </c>
      <c r="F982" s="14">
        <v>45646</v>
      </c>
      <c r="G982">
        <v>38</v>
      </c>
      <c r="H982">
        <v>4.5</v>
      </c>
      <c r="I982">
        <f>IF(MONTH(calls[[#This Row],[Date of Call]])&lt;=6, YEAR(calls[[#This Row],[Date of Call]]), YEAR(calls[[#This Row],[Date of Call]])+1)</f>
        <v>2025</v>
      </c>
      <c r="J982" t="str">
        <f>TEXT(calls[[#This Row],[Date of Call]],"DDDD")</f>
        <v>Friday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c r="B983" t="s">
        <v>1015</v>
      </c>
      <c r="C983" t="s">
        <v>15</v>
      </c>
      <c r="D983">
        <v>76</v>
      </c>
      <c r="E983" s="13" t="s">
        <v>9</v>
      </c>
      <c r="F983" s="14">
        <v>45647</v>
      </c>
      <c r="G983">
        <v>82</v>
      </c>
      <c r="H983">
        <v>2.1</v>
      </c>
      <c r="I983">
        <f>IF(MONTH(calls[[#This Row],[Date of Call]])&lt;=6, YEAR(calls[[#This Row],[Date of Call]]), YEAR(calls[[#This Row],[Date of Call]])+1)</f>
        <v>2025</v>
      </c>
      <c r="J983" t="str">
        <f>TEXT(calls[[#This Row],[Date of Call]],"DDDD")</f>
        <v>Saturday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c r="B984" t="s">
        <v>1016</v>
      </c>
      <c r="C984" t="s">
        <v>5</v>
      </c>
      <c r="D984">
        <v>89</v>
      </c>
      <c r="E984" s="13" t="s">
        <v>13</v>
      </c>
      <c r="F984" s="14">
        <v>45650</v>
      </c>
      <c r="G984">
        <v>88</v>
      </c>
      <c r="H984">
        <v>2.8</v>
      </c>
      <c r="I984">
        <f>IF(MONTH(calls[[#This Row],[Date of Call]])&lt;=6, YEAR(calls[[#This Row],[Date of Call]]), YEAR(calls[[#This Row],[Date of Call]])+1)</f>
        <v>2025</v>
      </c>
      <c r="J984" t="str">
        <f>TEXT(calls[[#This Row],[Date of Call]],"DDDD")</f>
        <v>Tuesday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c r="B985" t="s">
        <v>1017</v>
      </c>
      <c r="C985" t="s">
        <v>21</v>
      </c>
      <c r="D985">
        <v>91</v>
      </c>
      <c r="E985" s="13" t="s">
        <v>6</v>
      </c>
      <c r="F985" s="14">
        <v>45650</v>
      </c>
      <c r="G985">
        <v>42</v>
      </c>
      <c r="H985">
        <v>4.0999999999999996</v>
      </c>
      <c r="I985">
        <f>IF(MONTH(calls[[#This Row],[Date of Call]])&lt;=6, YEAR(calls[[#This Row],[Date of Call]]), YEAR(calls[[#This Row],[Date of Call]])+1)</f>
        <v>2025</v>
      </c>
      <c r="J985" t="str">
        <f>TEXT(calls[[#This Row],[Date of Call]],"DDDD")</f>
        <v>Tuesday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c r="B986" t="s">
        <v>1018</v>
      </c>
      <c r="C986" t="s">
        <v>7</v>
      </c>
      <c r="D986">
        <v>7</v>
      </c>
      <c r="E986" s="13" t="s">
        <v>10</v>
      </c>
      <c r="F986" s="14">
        <v>45651</v>
      </c>
      <c r="G986">
        <v>64</v>
      </c>
      <c r="H986">
        <v>3.3</v>
      </c>
      <c r="I986">
        <f>IF(MONTH(calls[[#This Row],[Date of Call]])&lt;=6, YEAR(calls[[#This Row],[Date of Call]]), YEAR(calls[[#This Row],[Date of Call]])+1)</f>
        <v>2025</v>
      </c>
      <c r="J986" t="str">
        <f>TEXT(calls[[#This Row],[Date of Call]],"DDDD")</f>
        <v>Wednesday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c r="B987" t="s">
        <v>1019</v>
      </c>
      <c r="C987" t="s">
        <v>14</v>
      </c>
      <c r="D987">
        <v>140</v>
      </c>
      <c r="E987" s="13" t="s">
        <v>10</v>
      </c>
      <c r="F987" s="14">
        <v>45651</v>
      </c>
      <c r="G987">
        <v>105</v>
      </c>
      <c r="H987">
        <v>1.7</v>
      </c>
      <c r="I987">
        <f>IF(MONTH(calls[[#This Row],[Date of Call]])&lt;=6, YEAR(calls[[#This Row],[Date of Call]]), YEAR(calls[[#This Row],[Date of Call]])+1)</f>
        <v>2025</v>
      </c>
      <c r="J987" t="str">
        <f>TEXT(calls[[#This Row],[Date of Call]],"DDDD")</f>
        <v>Wednesday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c r="B988" t="s">
        <v>1020</v>
      </c>
      <c r="C988" t="s">
        <v>12</v>
      </c>
      <c r="D988">
        <v>58</v>
      </c>
      <c r="E988" s="13" t="s">
        <v>11</v>
      </c>
      <c r="F988" s="14">
        <v>45651</v>
      </c>
      <c r="G988">
        <v>25</v>
      </c>
      <c r="H988">
        <v>3.6</v>
      </c>
      <c r="I988">
        <f>IF(MONTH(calls[[#This Row],[Date of Call]])&lt;=6, YEAR(calls[[#This Row],[Date of Call]]), YEAR(calls[[#This Row],[Date of Call]])+1)</f>
        <v>2025</v>
      </c>
      <c r="J988" t="str">
        <f>TEXT(calls[[#This Row],[Date of Call]],"DDDD")</f>
        <v>Wednesday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c r="B989" t="s">
        <v>1021</v>
      </c>
      <c r="C989" t="s">
        <v>20</v>
      </c>
      <c r="D989">
        <v>90</v>
      </c>
      <c r="E989" s="13" t="s">
        <v>9</v>
      </c>
      <c r="F989" s="14">
        <v>45652</v>
      </c>
      <c r="G989">
        <v>176</v>
      </c>
      <c r="H989">
        <v>3.6</v>
      </c>
      <c r="I989">
        <f>IF(MONTH(calls[[#This Row],[Date of Call]])&lt;=6, YEAR(calls[[#This Row],[Date of Call]]), YEAR(calls[[#This Row],[Date of Call]])+1)</f>
        <v>2025</v>
      </c>
      <c r="J989" t="str">
        <f>TEXT(calls[[#This Row],[Date of Call]],"DDDD")</f>
        <v>Thursday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c r="B990" t="s">
        <v>1022</v>
      </c>
      <c r="C990" t="s">
        <v>20</v>
      </c>
      <c r="D990">
        <v>106</v>
      </c>
      <c r="E990" s="13" t="s">
        <v>13</v>
      </c>
      <c r="F990" s="14">
        <v>45653</v>
      </c>
      <c r="G990">
        <v>46</v>
      </c>
      <c r="H990">
        <v>4.5999999999999996</v>
      </c>
      <c r="I990">
        <f>IF(MONTH(calls[[#This Row],[Date of Call]])&lt;=6, YEAR(calls[[#This Row],[Date of Call]]), YEAR(calls[[#This Row],[Date of Call]])+1)</f>
        <v>2025</v>
      </c>
      <c r="J990" t="str">
        <f>TEXT(calls[[#This Row],[Date of Call]],"DDDD")</f>
        <v>Friday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c r="B991" t="s">
        <v>1023</v>
      </c>
      <c r="C991" t="s">
        <v>22</v>
      </c>
      <c r="D991">
        <v>72</v>
      </c>
      <c r="E991" s="13" t="s">
        <v>10</v>
      </c>
      <c r="F991" s="14">
        <v>45653</v>
      </c>
      <c r="G991">
        <v>164</v>
      </c>
      <c r="H991">
        <v>4.8</v>
      </c>
      <c r="I991">
        <f>IF(MONTH(calls[[#This Row],[Date of Call]])&lt;=6, YEAR(calls[[#This Row],[Date of Call]]), YEAR(calls[[#This Row],[Date of Call]])+1)</f>
        <v>2025</v>
      </c>
      <c r="J991" t="str">
        <f>TEXT(calls[[#This Row],[Date of Call]],"DDDD")</f>
        <v>Friday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c r="B992" t="s">
        <v>1024</v>
      </c>
      <c r="C992" t="s">
        <v>7</v>
      </c>
      <c r="D992">
        <v>124</v>
      </c>
      <c r="E992" s="13" t="s">
        <v>10</v>
      </c>
      <c r="F992" s="14">
        <v>45654</v>
      </c>
      <c r="G992">
        <v>64</v>
      </c>
      <c r="H992">
        <v>4.5</v>
      </c>
      <c r="I992">
        <f>IF(MONTH(calls[[#This Row],[Date of Call]])&lt;=6, YEAR(calls[[#This Row],[Date of Call]]), YEAR(calls[[#This Row],[Date of Call]])+1)</f>
        <v>2025</v>
      </c>
      <c r="J992" t="str">
        <f>TEXT(calls[[#This Row],[Date of Call]],"DDDD")</f>
        <v>Saturday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c r="B993" t="s">
        <v>1025</v>
      </c>
      <c r="C993" t="s">
        <v>24</v>
      </c>
      <c r="D993">
        <v>86</v>
      </c>
      <c r="E993" s="13" t="s">
        <v>6</v>
      </c>
      <c r="F993" s="14">
        <v>45654</v>
      </c>
      <c r="G993">
        <v>205</v>
      </c>
      <c r="H993">
        <v>4.5</v>
      </c>
      <c r="I993">
        <f>IF(MONTH(calls[[#This Row],[Date of Call]])&lt;=6, YEAR(calls[[#This Row],[Date of Call]]), YEAR(calls[[#This Row],[Date of Call]])+1)</f>
        <v>2025</v>
      </c>
      <c r="J993" t="str">
        <f>TEXT(calls[[#This Row],[Date of Call]],"DDDD")</f>
        <v>Saturday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c r="B994" t="s">
        <v>1026</v>
      </c>
      <c r="C994" t="s">
        <v>23</v>
      </c>
      <c r="D994">
        <v>164</v>
      </c>
      <c r="E994" s="13" t="s">
        <v>6</v>
      </c>
      <c r="F994" s="14">
        <v>45655</v>
      </c>
      <c r="G994">
        <v>100</v>
      </c>
      <c r="H994">
        <v>4.5999999999999996</v>
      </c>
      <c r="I994">
        <f>IF(MONTH(calls[[#This Row],[Date of Call]])&lt;=6, YEAR(calls[[#This Row],[Date of Call]]), YEAR(calls[[#This Row],[Date of Call]])+1)</f>
        <v>2025</v>
      </c>
      <c r="J994" t="str">
        <f>TEXT(calls[[#This Row],[Date of Call]],"DDDD")</f>
        <v>Sunday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c r="B995" t="s">
        <v>1027</v>
      </c>
      <c r="C995" t="s">
        <v>8</v>
      </c>
      <c r="D995">
        <v>40</v>
      </c>
      <c r="E995" s="13" t="s">
        <v>9</v>
      </c>
      <c r="F995" s="14">
        <v>45655</v>
      </c>
      <c r="G995">
        <v>111</v>
      </c>
      <c r="H995">
        <v>4.5999999999999996</v>
      </c>
      <c r="I995">
        <f>IF(MONTH(calls[[#This Row],[Date of Call]])&lt;=6, YEAR(calls[[#This Row],[Date of Call]]), YEAR(calls[[#This Row],[Date of Call]])+1)</f>
        <v>2025</v>
      </c>
      <c r="J995" t="str">
        <f>TEXT(calls[[#This Row],[Date of Call]],"DDDD")</f>
        <v>Sunday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c r="B996" t="s">
        <v>1028</v>
      </c>
      <c r="C996" t="s">
        <v>21</v>
      </c>
      <c r="D996">
        <v>76</v>
      </c>
      <c r="E996" s="13" t="s">
        <v>11</v>
      </c>
      <c r="F996" s="14">
        <v>45655</v>
      </c>
      <c r="G996">
        <v>80</v>
      </c>
      <c r="H996">
        <v>3.5</v>
      </c>
      <c r="I996">
        <f>IF(MONTH(calls[[#This Row],[Date of Call]])&lt;=6, YEAR(calls[[#This Row],[Date of Call]]), YEAR(calls[[#This Row],[Date of Call]])+1)</f>
        <v>2025</v>
      </c>
      <c r="J996" t="str">
        <f>TEXT(calls[[#This Row],[Date of Call]],"DDDD")</f>
        <v>Sunday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c r="B997" t="s">
        <v>1029</v>
      </c>
      <c r="C997" t="s">
        <v>7</v>
      </c>
      <c r="D997">
        <v>95</v>
      </c>
      <c r="E997" s="13" t="s">
        <v>13</v>
      </c>
      <c r="F997" s="14">
        <v>45655</v>
      </c>
      <c r="G997">
        <v>50</v>
      </c>
      <c r="H997">
        <v>2.9</v>
      </c>
      <c r="I997">
        <f>IF(MONTH(calls[[#This Row],[Date of Call]])&lt;=6, YEAR(calls[[#This Row],[Date of Call]]), YEAR(calls[[#This Row],[Date of Call]])+1)</f>
        <v>2025</v>
      </c>
      <c r="J997" t="str">
        <f>TEXT(calls[[#This Row],[Date of Call]],"DDDD")</f>
        <v>Sunday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c r="B998" t="s">
        <v>1030</v>
      </c>
      <c r="C998" t="s">
        <v>21</v>
      </c>
      <c r="D998">
        <v>113</v>
      </c>
      <c r="E998" s="13" t="s">
        <v>10</v>
      </c>
      <c r="F998" s="14">
        <v>45656</v>
      </c>
      <c r="G998">
        <v>165</v>
      </c>
      <c r="H998">
        <v>4.7</v>
      </c>
      <c r="I998">
        <f>IF(MONTH(calls[[#This Row],[Date of Call]])&lt;=6, YEAR(calls[[#This Row],[Date of Call]]), YEAR(calls[[#This Row],[Date of Call]])+1)</f>
        <v>2025</v>
      </c>
      <c r="J998" t="str">
        <f>TEXT(calls[[#This Row],[Date of Call]],"DDDD")</f>
        <v>Monday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c r="B999" t="s">
        <v>1031</v>
      </c>
      <c r="C999" t="s">
        <v>24</v>
      </c>
      <c r="D999">
        <v>81</v>
      </c>
      <c r="E999" s="13" t="s">
        <v>10</v>
      </c>
      <c r="F999" s="14">
        <v>45656</v>
      </c>
      <c r="G999">
        <v>28</v>
      </c>
      <c r="H999">
        <v>3.9</v>
      </c>
      <c r="I999">
        <f>IF(MONTH(calls[[#This Row],[Date of Call]])&lt;=6, YEAR(calls[[#This Row],[Date of Call]]), YEAR(calls[[#This Row],[Date of Call]])+1)</f>
        <v>2025</v>
      </c>
      <c r="J999" t="str">
        <f>TEXT(calls[[#This Row],[Date of Call]],"DDDD")</f>
        <v>Monday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c r="B1000" t="s">
        <v>1032</v>
      </c>
      <c r="C1000" t="s">
        <v>15</v>
      </c>
      <c r="D1000">
        <v>127</v>
      </c>
      <c r="E1000" s="13" t="s">
        <v>13</v>
      </c>
      <c r="F1000" s="14">
        <v>45656</v>
      </c>
      <c r="G1000">
        <v>215</v>
      </c>
      <c r="H1000">
        <v>3.8</v>
      </c>
      <c r="I1000">
        <f>IF(MONTH(calls[[#This Row],[Date of Call]])&lt;=6, YEAR(calls[[#This Row],[Date of Call]]), YEAR(calls[[#This Row],[Date of Call]])+1)</f>
        <v>2025</v>
      </c>
      <c r="J1000" t="str">
        <f>TEXT(calls[[#This Row],[Date of Call]],"DDDD")</f>
        <v>Monday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c r="B1001" t="s">
        <v>1033</v>
      </c>
      <c r="C1001" t="s">
        <v>14</v>
      </c>
      <c r="D1001">
        <v>146</v>
      </c>
      <c r="E1001" s="13" t="s">
        <v>10</v>
      </c>
      <c r="F1001" s="14">
        <v>45657</v>
      </c>
      <c r="G1001">
        <v>115</v>
      </c>
      <c r="H1001">
        <v>2.2999999999999998</v>
      </c>
      <c r="I1001">
        <f>IF(MONTH(calls[[#This Row],[Date of Call]])&lt;=6, YEAR(calls[[#This Row],[Date of Call]]), YEAR(calls[[#This Row],[Date of Call]])+1)</f>
        <v>2025</v>
      </c>
      <c r="J1001" t="str">
        <f>TEXT(calls[[#This Row],[Date of Call]],"DDDD")</f>
        <v>Tuesday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c r="B1002" t="s">
        <v>1034</v>
      </c>
      <c r="C1002" t="s">
        <v>18</v>
      </c>
      <c r="D1002">
        <v>123</v>
      </c>
      <c r="E1002" s="13" t="s">
        <v>10</v>
      </c>
      <c r="F1002" s="14">
        <v>45657</v>
      </c>
      <c r="G1002">
        <v>64</v>
      </c>
      <c r="H1002">
        <v>3.7</v>
      </c>
      <c r="I1002">
        <f>IF(MONTH(calls[[#This Row],[Date of Call]])&lt;=6, YEAR(calls[[#This Row],[Date of Call]]), YEAR(calls[[#This Row],[Date of Call]])+1)</f>
        <v>2025</v>
      </c>
      <c r="J1002" t="str">
        <f>TEXT(calls[[#This Row],[Date of Call]],"DDDD")</f>
        <v>Tuesday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c r="B1003" t="s">
        <v>1035</v>
      </c>
      <c r="C1003" t="s">
        <v>22</v>
      </c>
      <c r="D1003">
        <v>114</v>
      </c>
      <c r="E1003" s="13" t="s">
        <v>11</v>
      </c>
      <c r="F1003" s="14">
        <v>45657</v>
      </c>
      <c r="G1003">
        <v>40</v>
      </c>
      <c r="H1003">
        <v>3.9</v>
      </c>
      <c r="I1003">
        <f>IF(MONTH(calls[[#This Row],[Date of Call]])&lt;=6, YEAR(calls[[#This Row],[Date of Call]]), YEAR(calls[[#This Row],[Date of Call]])+1)</f>
        <v>2025</v>
      </c>
      <c r="J1003" t="str">
        <f>TEXT(calls[[#This Row],[Date of Call]],"DDDD")</f>
        <v>Tuesday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07433-8076-437D-9DEF-A62CA47B823E}">
  <sheetPr>
    <tabColor theme="3" tint="-0.499984740745262"/>
  </sheetPr>
  <dimension ref="A1:AA40"/>
  <sheetViews>
    <sheetView showGridLines="0" topLeftCell="A15" zoomScale="90" zoomScaleNormal="90" workbookViewId="0">
      <selection activeCell="M29" sqref="M29:N32"/>
    </sheetView>
  </sheetViews>
  <sheetFormatPr defaultRowHeight="14.25"/>
  <cols>
    <col min="1" max="2" width="2.25" customWidth="1"/>
    <col min="5" max="5" width="4" customWidth="1"/>
    <col min="12" max="12" width="9.25" customWidth="1"/>
    <col min="15" max="15" width="4.25" customWidth="1"/>
    <col min="16" max="16" width="12.875" customWidth="1"/>
  </cols>
  <sheetData>
    <row r="1" spans="1:27" ht="54" customHeight="1">
      <c r="A1" s="30"/>
      <c r="B1" s="30"/>
      <c r="C1" s="47" t="s">
        <v>1084</v>
      </c>
      <c r="D1" s="48"/>
      <c r="E1" s="48"/>
      <c r="F1" s="48"/>
      <c r="G1" s="48"/>
      <c r="H1" s="48"/>
      <c r="I1" s="48"/>
      <c r="J1" s="30"/>
      <c r="K1" s="30"/>
      <c r="L1" s="30"/>
      <c r="M1" s="30"/>
      <c r="N1" s="30"/>
      <c r="O1" s="30"/>
      <c r="P1" s="30"/>
      <c r="Q1" s="30"/>
      <c r="R1" s="30"/>
      <c r="S1" s="30"/>
      <c r="T1" s="30"/>
      <c r="U1" s="30"/>
      <c r="V1" s="30"/>
      <c r="W1" s="30"/>
      <c r="X1" s="30"/>
      <c r="Y1" s="30"/>
      <c r="Z1" s="30"/>
      <c r="AA1" s="30"/>
    </row>
    <row r="2" spans="1:27">
      <c r="A2" s="30"/>
      <c r="B2" s="30"/>
      <c r="C2" s="30"/>
      <c r="D2" s="30"/>
      <c r="E2" s="30"/>
      <c r="F2" s="30"/>
      <c r="G2" s="30"/>
      <c r="H2" s="30"/>
      <c r="I2" s="30"/>
      <c r="J2" s="30"/>
      <c r="K2" s="30"/>
      <c r="L2" s="30"/>
      <c r="M2" s="30"/>
      <c r="N2" s="30"/>
      <c r="O2" s="30"/>
      <c r="P2" s="30"/>
      <c r="Q2" s="30"/>
      <c r="R2" s="30"/>
      <c r="S2" s="30"/>
      <c r="T2" s="30"/>
      <c r="U2" s="30"/>
      <c r="V2" s="30"/>
      <c r="W2" s="30"/>
      <c r="X2" s="30"/>
      <c r="Y2" s="30"/>
      <c r="Z2" s="30"/>
      <c r="AA2" s="30"/>
    </row>
    <row r="3" spans="1:27">
      <c r="A3" s="30"/>
      <c r="B3" s="30"/>
      <c r="C3" s="30"/>
      <c r="D3" s="30"/>
      <c r="E3" s="30"/>
      <c r="F3" s="30"/>
      <c r="G3" s="30"/>
      <c r="H3" s="30"/>
      <c r="I3" s="30"/>
      <c r="J3" s="30"/>
      <c r="K3" s="30"/>
      <c r="L3" s="30"/>
      <c r="M3" s="30"/>
      <c r="N3" s="30"/>
      <c r="O3" s="30"/>
      <c r="P3" s="30"/>
      <c r="Q3" s="30"/>
      <c r="R3" s="30"/>
      <c r="S3" s="30"/>
      <c r="T3" s="30"/>
      <c r="U3" s="30"/>
      <c r="V3" s="30"/>
      <c r="W3" s="30"/>
      <c r="X3" s="30"/>
      <c r="Y3" s="30"/>
      <c r="Z3" s="30"/>
      <c r="AA3" s="30"/>
    </row>
    <row r="4" spans="1:27">
      <c r="A4" s="30"/>
      <c r="B4" s="30"/>
      <c r="C4" s="30"/>
      <c r="D4" s="30"/>
      <c r="E4" s="30"/>
      <c r="F4" s="30"/>
      <c r="G4" s="30"/>
      <c r="H4" s="30"/>
      <c r="I4" s="30"/>
      <c r="J4" s="30"/>
      <c r="K4" s="30"/>
      <c r="L4" s="30"/>
      <c r="M4" s="30"/>
      <c r="N4" s="30"/>
      <c r="O4" s="30"/>
      <c r="P4" s="30"/>
      <c r="Q4" s="30"/>
      <c r="R4" s="30"/>
      <c r="S4" s="30"/>
      <c r="T4" s="30"/>
      <c r="U4" s="30"/>
      <c r="V4" s="30"/>
      <c r="W4" s="30"/>
      <c r="X4" s="30"/>
      <c r="Y4" s="30"/>
      <c r="Z4" s="30"/>
      <c r="AA4" s="30"/>
    </row>
    <row r="5" spans="1:27">
      <c r="A5" s="30"/>
      <c r="B5" s="30"/>
      <c r="C5" s="30"/>
      <c r="D5" s="30"/>
      <c r="E5" s="30"/>
      <c r="F5" s="30"/>
      <c r="G5" s="30"/>
      <c r="H5" s="30"/>
      <c r="I5" s="30"/>
      <c r="J5" s="30"/>
      <c r="K5" s="30"/>
      <c r="L5" s="30"/>
      <c r="M5" s="30"/>
      <c r="N5" s="30"/>
      <c r="O5" s="30"/>
      <c r="P5" s="30"/>
      <c r="Q5" s="30"/>
      <c r="R5" s="30"/>
      <c r="S5" s="30"/>
      <c r="T5" s="30"/>
      <c r="U5" s="30"/>
      <c r="V5" s="30"/>
      <c r="W5" s="30"/>
      <c r="X5" s="30"/>
      <c r="Y5" s="30"/>
      <c r="Z5" s="30"/>
      <c r="AA5" s="30"/>
    </row>
    <row r="6" spans="1:27">
      <c r="A6" s="30"/>
      <c r="B6" s="30"/>
      <c r="C6" s="30"/>
      <c r="D6" s="30"/>
      <c r="E6" s="30"/>
      <c r="F6" s="30"/>
      <c r="G6" s="30"/>
      <c r="H6" s="30"/>
      <c r="I6" s="30"/>
      <c r="J6" s="30"/>
      <c r="K6" s="30"/>
      <c r="L6" s="30"/>
      <c r="M6" s="30"/>
      <c r="N6" s="30"/>
      <c r="O6" s="30"/>
      <c r="P6" s="30"/>
      <c r="Q6" s="30"/>
      <c r="R6" s="30"/>
      <c r="S6" s="30"/>
      <c r="T6" s="30"/>
      <c r="U6" s="30"/>
      <c r="V6" s="30"/>
      <c r="W6" s="30"/>
      <c r="X6" s="30"/>
      <c r="Y6" s="30"/>
      <c r="Z6" s="30"/>
      <c r="AA6" s="30"/>
    </row>
    <row r="7" spans="1:27">
      <c r="A7" s="30"/>
      <c r="B7" s="30"/>
      <c r="C7" s="30"/>
      <c r="D7" s="30"/>
      <c r="E7" s="30"/>
      <c r="F7" s="30"/>
      <c r="G7" s="30"/>
      <c r="H7" s="30"/>
      <c r="I7" s="30"/>
      <c r="J7" s="30"/>
      <c r="K7" s="30"/>
      <c r="L7" s="30"/>
      <c r="M7" s="30"/>
      <c r="N7" s="30"/>
      <c r="O7" s="30"/>
      <c r="P7" s="30"/>
      <c r="Q7" s="30"/>
      <c r="R7" s="30"/>
      <c r="S7" s="30"/>
      <c r="T7" s="30"/>
      <c r="U7" s="30"/>
      <c r="V7" s="30"/>
      <c r="W7" s="30"/>
      <c r="X7" s="30"/>
      <c r="Y7" s="30"/>
      <c r="Z7" s="30"/>
      <c r="AA7" s="30"/>
    </row>
    <row r="8" spans="1:27">
      <c r="A8" s="30"/>
      <c r="B8" s="30"/>
      <c r="C8" s="30"/>
      <c r="D8" s="30"/>
      <c r="E8" s="30"/>
      <c r="F8" s="30"/>
      <c r="G8" s="30"/>
      <c r="H8" s="30"/>
      <c r="I8" s="30"/>
      <c r="J8" s="30"/>
      <c r="K8" s="30"/>
      <c r="L8" s="30"/>
      <c r="M8" s="30"/>
      <c r="N8" s="30"/>
      <c r="O8" s="30"/>
      <c r="P8" s="30"/>
      <c r="Q8" s="30"/>
      <c r="R8" s="30"/>
      <c r="S8" s="30"/>
      <c r="T8" s="30"/>
      <c r="U8" s="30"/>
      <c r="V8" s="30"/>
      <c r="W8" s="30"/>
      <c r="X8" s="30"/>
      <c r="Y8" s="30"/>
      <c r="Z8" s="30"/>
      <c r="AA8" s="30"/>
    </row>
    <row r="9" spans="1:27">
      <c r="A9" s="30"/>
      <c r="B9" s="30"/>
      <c r="C9" s="30"/>
      <c r="D9" s="30"/>
      <c r="E9" s="30"/>
      <c r="F9" s="30"/>
      <c r="G9" s="30"/>
      <c r="H9" s="30"/>
      <c r="I9" s="30"/>
      <c r="J9" s="30"/>
      <c r="K9" s="30"/>
      <c r="L9" s="30"/>
      <c r="M9" s="30"/>
      <c r="N9" s="30"/>
      <c r="O9" s="30"/>
      <c r="P9" s="30"/>
      <c r="Q9" s="30"/>
      <c r="R9" s="30"/>
      <c r="S9" s="30"/>
      <c r="T9" s="30"/>
      <c r="U9" s="30"/>
      <c r="V9" s="30"/>
      <c r="W9" s="30"/>
      <c r="X9" s="30"/>
      <c r="Y9" s="30"/>
      <c r="Z9" s="30"/>
      <c r="AA9" s="30"/>
    </row>
    <row r="10" spans="1:27">
      <c r="A10" s="30"/>
      <c r="B10" s="30"/>
      <c r="C10" s="30"/>
      <c r="D10" s="30"/>
      <c r="E10" s="30"/>
      <c r="F10" s="30"/>
      <c r="G10" s="30"/>
      <c r="H10" s="30"/>
      <c r="I10" s="30"/>
      <c r="J10" s="30"/>
      <c r="K10" s="30"/>
      <c r="L10" s="30"/>
      <c r="M10" s="30"/>
      <c r="N10" s="30"/>
      <c r="O10" s="30"/>
      <c r="P10" s="30"/>
      <c r="Q10" s="30"/>
      <c r="R10" s="30"/>
      <c r="S10" s="30"/>
      <c r="T10" s="30"/>
      <c r="U10" s="30"/>
      <c r="V10" s="30"/>
      <c r="W10" s="30"/>
      <c r="X10" s="30"/>
      <c r="Y10" s="30"/>
      <c r="Z10" s="30"/>
      <c r="AA10" s="30"/>
    </row>
    <row r="11" spans="1:27">
      <c r="A11" s="30"/>
      <c r="B11" s="30"/>
      <c r="C11" s="30"/>
      <c r="D11" s="30"/>
      <c r="E11" s="30"/>
      <c r="F11" s="30"/>
      <c r="G11" s="30"/>
      <c r="H11" s="30"/>
      <c r="I11" s="30"/>
      <c r="J11" s="30"/>
      <c r="K11" s="30"/>
      <c r="L11" s="30"/>
      <c r="M11" s="30"/>
      <c r="N11" s="30"/>
      <c r="O11" s="30"/>
      <c r="P11" s="30"/>
      <c r="Q11" s="30"/>
      <c r="R11" s="30"/>
      <c r="S11" s="30"/>
      <c r="T11" s="30"/>
      <c r="U11" s="30"/>
      <c r="V11" s="30"/>
      <c r="W11" s="30"/>
      <c r="X11" s="30"/>
      <c r="Y11" s="30"/>
      <c r="Z11" s="30"/>
      <c r="AA11" s="30"/>
    </row>
    <row r="12" spans="1:27">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c r="AA12" s="30"/>
    </row>
    <row r="13" spans="1:27">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c r="AA13" s="30"/>
    </row>
    <row r="14" spans="1:27">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c r="AA14" s="30"/>
    </row>
    <row r="15" spans="1:27">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c r="AA15" s="30"/>
    </row>
    <row r="16" spans="1:27">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c r="AA16" s="30"/>
    </row>
    <row r="17" spans="1:27">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c r="AA17" s="30"/>
    </row>
    <row r="18" spans="1:27" ht="15">
      <c r="A18" s="30"/>
      <c r="B18" s="30"/>
      <c r="C18" s="30"/>
      <c r="D18" s="30"/>
      <c r="E18" s="30"/>
      <c r="F18" s="30"/>
      <c r="G18" s="30"/>
      <c r="H18" s="30"/>
      <c r="I18" s="30"/>
      <c r="J18" s="30"/>
      <c r="K18" s="30"/>
      <c r="L18" s="30"/>
      <c r="M18" s="30"/>
      <c r="N18" s="30"/>
      <c r="O18" s="30"/>
      <c r="P18" s="31"/>
      <c r="Q18" s="32" t="str" cm="1">
        <f t="array" ref="Q18:U18">Pivots!B107:F107</f>
        <v>R01</v>
      </c>
      <c r="R18" s="32" t="str">
        <v>R02</v>
      </c>
      <c r="S18" s="32" t="str">
        <v>R03</v>
      </c>
      <c r="T18" s="32" t="str">
        <v>R04</v>
      </c>
      <c r="U18" s="32" t="str">
        <v>R05</v>
      </c>
      <c r="V18" s="33" t="s">
        <v>1077</v>
      </c>
      <c r="W18" s="30"/>
      <c r="X18" s="30"/>
      <c r="Y18" s="30"/>
      <c r="Z18" s="30"/>
      <c r="AA18" s="30"/>
    </row>
    <row r="19" spans="1:27">
      <c r="A19" s="30"/>
      <c r="B19" s="30"/>
      <c r="C19" s="30"/>
      <c r="D19" s="30"/>
      <c r="E19" s="30"/>
      <c r="F19" s="30"/>
      <c r="G19" s="30"/>
      <c r="H19" s="30"/>
      <c r="I19" s="30"/>
      <c r="J19" s="30"/>
      <c r="K19" s="30"/>
      <c r="L19" s="30"/>
      <c r="M19" s="30"/>
      <c r="N19" s="30"/>
      <c r="O19" s="30"/>
      <c r="P19" s="34" t="str" cm="1">
        <f t="array" ref="P19:V36">IF(Pivots!A108:G125="","",Pivots!A108:G125)</f>
        <v>Cincinnati</v>
      </c>
      <c r="Q19" s="35" t="str">
        <v/>
      </c>
      <c r="R19" s="35" t="str">
        <v/>
      </c>
      <c r="S19" s="35" t="str">
        <v/>
      </c>
      <c r="T19" s="35" t="str">
        <v/>
      </c>
      <c r="U19" s="35" t="str">
        <v/>
      </c>
      <c r="V19" s="36" t="str">
        <v/>
      </c>
      <c r="W19" s="30"/>
      <c r="X19" s="30"/>
      <c r="Y19" s="30"/>
      <c r="Z19" s="30"/>
      <c r="AA19" s="30"/>
    </row>
    <row r="20" spans="1:27">
      <c r="A20" s="30"/>
      <c r="B20" s="30"/>
      <c r="C20" s="30"/>
      <c r="D20" s="30"/>
      <c r="E20" s="30"/>
      <c r="F20" s="30"/>
      <c r="G20" s="30"/>
      <c r="H20" s="30"/>
      <c r="I20" s="30"/>
      <c r="J20" s="30"/>
      <c r="K20" s="30"/>
      <c r="L20" s="30"/>
      <c r="M20" s="30"/>
      <c r="N20" s="30"/>
      <c r="O20" s="30"/>
      <c r="P20" s="37" t="str">
        <v>C0003</v>
      </c>
      <c r="Q20" s="38">
        <v>891</v>
      </c>
      <c r="R20" s="38">
        <v>1332</v>
      </c>
      <c r="S20" s="38">
        <v>1282</v>
      </c>
      <c r="T20" s="38">
        <v>739</v>
      </c>
      <c r="U20" s="38">
        <v>560</v>
      </c>
      <c r="V20" s="39">
        <v>4804</v>
      </c>
      <c r="W20" s="30"/>
      <c r="X20" s="30"/>
      <c r="Y20" s="30"/>
      <c r="Z20" s="30"/>
      <c r="AA20" s="30"/>
    </row>
    <row r="21" spans="1:27">
      <c r="A21" s="30"/>
      <c r="B21" s="30"/>
      <c r="C21" s="30"/>
      <c r="D21" s="30"/>
      <c r="E21" s="30"/>
      <c r="F21" s="30"/>
      <c r="G21" s="30"/>
      <c r="H21" s="30"/>
      <c r="I21" s="30"/>
      <c r="J21" s="30"/>
      <c r="K21" s="30"/>
      <c r="L21" s="30"/>
      <c r="M21" s="30"/>
      <c r="N21" s="30"/>
      <c r="O21" s="30"/>
      <c r="P21" s="37" t="str">
        <v>C0004</v>
      </c>
      <c r="Q21" s="38">
        <v>1991</v>
      </c>
      <c r="R21" s="38">
        <v>1886</v>
      </c>
      <c r="S21" s="38">
        <v>1206</v>
      </c>
      <c r="T21" s="38">
        <v>884</v>
      </c>
      <c r="U21" s="38">
        <v>1722</v>
      </c>
      <c r="V21" s="39">
        <v>7689</v>
      </c>
      <c r="W21" s="30"/>
      <c r="X21" s="30"/>
      <c r="Y21" s="30"/>
      <c r="Z21" s="30"/>
      <c r="AA21" s="30"/>
    </row>
    <row r="22" spans="1:27">
      <c r="A22" s="30"/>
      <c r="B22" s="30"/>
      <c r="C22" s="30"/>
      <c r="D22" s="30"/>
      <c r="E22" s="30"/>
      <c r="F22" s="30"/>
      <c r="G22" s="30"/>
      <c r="H22" s="30"/>
      <c r="I22" s="30"/>
      <c r="J22" s="30"/>
      <c r="K22" s="30"/>
      <c r="L22" s="30"/>
      <c r="M22" s="30"/>
      <c r="N22" s="30"/>
      <c r="O22" s="30"/>
      <c r="P22" s="37" t="str">
        <v>C0011</v>
      </c>
      <c r="Q22" s="38">
        <v>1163</v>
      </c>
      <c r="R22" s="38">
        <v>1180</v>
      </c>
      <c r="S22" s="38">
        <v>1616</v>
      </c>
      <c r="T22" s="38">
        <v>1043</v>
      </c>
      <c r="U22" s="38">
        <v>1747</v>
      </c>
      <c r="V22" s="39">
        <v>6749</v>
      </c>
      <c r="W22" s="30"/>
      <c r="X22" s="30"/>
      <c r="Y22" s="30"/>
      <c r="Z22" s="30"/>
      <c r="AA22" s="30"/>
    </row>
    <row r="23" spans="1:27">
      <c r="A23" s="30"/>
      <c r="B23" s="30"/>
      <c r="C23" s="30"/>
      <c r="D23" s="30"/>
      <c r="E23" s="30"/>
      <c r="F23" s="30"/>
      <c r="G23" s="30"/>
      <c r="H23" s="30"/>
      <c r="I23" s="30"/>
      <c r="J23" s="30"/>
      <c r="K23" s="30"/>
      <c r="L23" s="30"/>
      <c r="M23" s="30"/>
      <c r="N23" s="30"/>
      <c r="O23" s="30"/>
      <c r="P23" s="37" t="str">
        <v>C0012</v>
      </c>
      <c r="Q23" s="38">
        <v>1438</v>
      </c>
      <c r="R23" s="38">
        <v>1616</v>
      </c>
      <c r="S23" s="38">
        <v>866</v>
      </c>
      <c r="T23" s="38">
        <v>829</v>
      </c>
      <c r="U23" s="38">
        <v>2070</v>
      </c>
      <c r="V23" s="39">
        <v>6819</v>
      </c>
      <c r="W23" s="30"/>
      <c r="X23" s="30"/>
      <c r="Y23" s="30"/>
      <c r="Z23" s="30"/>
      <c r="AA23" s="30"/>
    </row>
    <row r="24" spans="1:27">
      <c r="A24" s="30"/>
      <c r="B24" s="30"/>
      <c r="C24" s="30"/>
      <c r="D24" s="30"/>
      <c r="E24" s="30"/>
      <c r="F24" s="30"/>
      <c r="G24" s="30"/>
      <c r="H24" s="30"/>
      <c r="I24" s="30"/>
      <c r="J24" s="30"/>
      <c r="K24" s="30"/>
      <c r="L24" s="30"/>
      <c r="M24" s="30"/>
      <c r="N24" s="30"/>
      <c r="O24" s="30"/>
      <c r="P24" s="34" t="str">
        <v>Cleveland</v>
      </c>
      <c r="Q24" s="38" t="str">
        <v/>
      </c>
      <c r="R24" s="38" t="str">
        <v/>
      </c>
      <c r="S24" s="38" t="str">
        <v/>
      </c>
      <c r="T24" s="38" t="str">
        <v/>
      </c>
      <c r="U24" s="38" t="str">
        <v/>
      </c>
      <c r="V24" s="39" t="str">
        <v/>
      </c>
      <c r="W24" s="30"/>
      <c r="X24" s="30"/>
      <c r="Y24" s="30"/>
      <c r="Z24" s="30"/>
      <c r="AA24" s="30"/>
    </row>
    <row r="25" spans="1:27">
      <c r="A25" s="30"/>
      <c r="B25" s="30"/>
      <c r="C25" s="30"/>
      <c r="D25" s="30"/>
      <c r="E25" s="30"/>
      <c r="F25" s="30"/>
      <c r="G25" s="30"/>
      <c r="H25" s="30"/>
      <c r="I25" s="30"/>
      <c r="J25" s="30"/>
      <c r="K25" s="30"/>
      <c r="L25" s="30"/>
      <c r="M25" s="30"/>
      <c r="N25" s="30"/>
      <c r="O25" s="30"/>
      <c r="P25" s="37" t="str">
        <v>C0002</v>
      </c>
      <c r="Q25" s="38">
        <v>1233</v>
      </c>
      <c r="R25" s="38">
        <v>223</v>
      </c>
      <c r="S25" s="38">
        <v>1680</v>
      </c>
      <c r="T25" s="38">
        <v>990</v>
      </c>
      <c r="U25" s="38">
        <v>1508</v>
      </c>
      <c r="V25" s="39">
        <v>5634</v>
      </c>
      <c r="W25" s="30"/>
      <c r="X25" s="30"/>
      <c r="Y25" s="30"/>
      <c r="Z25" s="30"/>
      <c r="AA25" s="30"/>
    </row>
    <row r="26" spans="1:27">
      <c r="A26" s="30"/>
      <c r="B26" s="30"/>
      <c r="C26" s="30"/>
      <c r="D26" s="30"/>
      <c r="E26" s="30"/>
      <c r="F26" s="30"/>
      <c r="G26" s="30"/>
      <c r="H26" s="30"/>
      <c r="I26" s="30"/>
      <c r="J26" s="30"/>
      <c r="K26" s="30"/>
      <c r="L26" s="30"/>
      <c r="M26" s="30"/>
      <c r="N26" s="30"/>
      <c r="O26" s="30"/>
      <c r="P26" s="37" t="str">
        <v>C0007</v>
      </c>
      <c r="Q26" s="38">
        <v>1598</v>
      </c>
      <c r="R26" s="38">
        <v>1907</v>
      </c>
      <c r="S26" s="38">
        <v>869</v>
      </c>
      <c r="T26" s="38">
        <v>1426</v>
      </c>
      <c r="U26" s="38">
        <v>1416</v>
      </c>
      <c r="V26" s="39">
        <v>7216</v>
      </c>
      <c r="W26" s="30"/>
      <c r="X26" s="30"/>
      <c r="Y26" s="30"/>
      <c r="Z26" s="30"/>
      <c r="AA26" s="30"/>
    </row>
    <row r="27" spans="1:27">
      <c r="A27" s="30"/>
      <c r="B27" s="30"/>
      <c r="C27" s="30"/>
      <c r="D27" s="30"/>
      <c r="E27" s="30"/>
      <c r="F27" s="30"/>
      <c r="G27" s="30"/>
      <c r="H27" s="30"/>
      <c r="I27" s="30"/>
      <c r="J27" s="30"/>
      <c r="K27" s="30"/>
      <c r="L27" s="30"/>
      <c r="M27" s="30"/>
      <c r="N27" s="30"/>
      <c r="O27" s="30"/>
      <c r="P27" s="37" t="str">
        <v>C0008</v>
      </c>
      <c r="Q27" s="38">
        <v>900</v>
      </c>
      <c r="R27" s="38">
        <v>1016</v>
      </c>
      <c r="S27" s="38">
        <v>960</v>
      </c>
      <c r="T27" s="38">
        <v>940</v>
      </c>
      <c r="U27" s="38">
        <v>1193</v>
      </c>
      <c r="V27" s="39">
        <v>5009</v>
      </c>
      <c r="W27" s="30"/>
      <c r="X27" s="30"/>
      <c r="Y27" s="30"/>
      <c r="Z27" s="30"/>
      <c r="AA27" s="30"/>
    </row>
    <row r="28" spans="1:27">
      <c r="A28" s="30"/>
      <c r="B28" s="30"/>
      <c r="C28" s="30"/>
      <c r="D28" s="30"/>
      <c r="E28" s="30"/>
      <c r="F28" s="30"/>
      <c r="G28" s="30"/>
      <c r="H28" s="30"/>
      <c r="I28" s="30"/>
      <c r="J28" s="30"/>
      <c r="K28" s="30"/>
      <c r="L28" s="30"/>
      <c r="M28" s="30"/>
      <c r="N28" s="30"/>
      <c r="O28" s="30"/>
      <c r="P28" s="37" t="str">
        <v>C0010</v>
      </c>
      <c r="Q28" s="38">
        <v>900</v>
      </c>
      <c r="R28" s="38">
        <v>1470</v>
      </c>
      <c r="S28" s="38">
        <v>1617</v>
      </c>
      <c r="T28" s="38">
        <v>1314</v>
      </c>
      <c r="U28" s="38">
        <v>941</v>
      </c>
      <c r="V28" s="39">
        <v>6242</v>
      </c>
      <c r="W28" s="30"/>
      <c r="X28" s="30"/>
      <c r="Y28" s="30"/>
      <c r="Z28" s="30"/>
      <c r="AA28" s="30"/>
    </row>
    <row r="29" spans="1:27">
      <c r="A29" s="30"/>
      <c r="B29" s="30"/>
      <c r="C29" s="30"/>
      <c r="D29" s="30"/>
      <c r="E29" s="30"/>
      <c r="F29" s="30"/>
      <c r="G29" s="30"/>
      <c r="H29" s="30"/>
      <c r="I29" s="30"/>
      <c r="J29" s="30"/>
      <c r="K29" s="30"/>
      <c r="L29" s="30"/>
      <c r="M29" s="44" t="e">
        <f ca="1">Pivots!H76</f>
        <v>#NAME?</v>
      </c>
      <c r="N29" s="44"/>
      <c r="O29" s="30"/>
      <c r="P29" s="37" t="str">
        <v>C0013</v>
      </c>
      <c r="Q29" s="38">
        <v>1255</v>
      </c>
      <c r="R29" s="38">
        <v>516</v>
      </c>
      <c r="S29" s="38">
        <v>1874</v>
      </c>
      <c r="T29" s="38">
        <v>1863</v>
      </c>
      <c r="U29" s="38">
        <v>1722</v>
      </c>
      <c r="V29" s="39">
        <v>7230</v>
      </c>
      <c r="W29" s="30"/>
      <c r="X29" s="30"/>
      <c r="Y29" s="30"/>
      <c r="Z29" s="30"/>
      <c r="AA29" s="30"/>
    </row>
    <row r="30" spans="1:27">
      <c r="A30" s="30"/>
      <c r="B30" s="30"/>
      <c r="C30" s="30"/>
      <c r="D30" s="30"/>
      <c r="E30" s="30"/>
      <c r="F30" s="30"/>
      <c r="G30" s="30"/>
      <c r="H30" s="30"/>
      <c r="I30" s="30"/>
      <c r="J30" s="30"/>
      <c r="K30" s="30"/>
      <c r="L30" s="30"/>
      <c r="M30" s="44"/>
      <c r="N30" s="44"/>
      <c r="O30" s="30"/>
      <c r="P30" s="37" t="str">
        <v>C0015</v>
      </c>
      <c r="Q30" s="38">
        <v>1138</v>
      </c>
      <c r="R30" s="38">
        <v>1898</v>
      </c>
      <c r="S30" s="38">
        <v>1482</v>
      </c>
      <c r="T30" s="38">
        <v>846</v>
      </c>
      <c r="U30" s="38">
        <v>1154</v>
      </c>
      <c r="V30" s="39">
        <v>6518</v>
      </c>
      <c r="W30" s="30"/>
      <c r="X30" s="30"/>
      <c r="Y30" s="30"/>
      <c r="Z30" s="30"/>
      <c r="AA30" s="30"/>
    </row>
    <row r="31" spans="1:27">
      <c r="A31" s="30"/>
      <c r="B31" s="30"/>
      <c r="C31" s="30"/>
      <c r="D31" s="30"/>
      <c r="E31" s="30"/>
      <c r="F31" s="30"/>
      <c r="G31" s="30"/>
      <c r="H31" s="30"/>
      <c r="I31" s="30"/>
      <c r="J31" s="30"/>
      <c r="K31" s="30"/>
      <c r="L31" s="30"/>
      <c r="M31" s="44"/>
      <c r="N31" s="44"/>
      <c r="O31" s="30"/>
      <c r="P31" s="34" t="str">
        <v>Columbus</v>
      </c>
      <c r="Q31" s="38" t="str">
        <v/>
      </c>
      <c r="R31" s="38" t="str">
        <v/>
      </c>
      <c r="S31" s="38" t="str">
        <v/>
      </c>
      <c r="T31" s="38" t="str">
        <v/>
      </c>
      <c r="U31" s="38" t="str">
        <v/>
      </c>
      <c r="V31" s="39" t="str">
        <v/>
      </c>
      <c r="W31" s="30"/>
      <c r="X31" s="30"/>
      <c r="Y31" s="30"/>
      <c r="Z31" s="30"/>
      <c r="AA31" s="30"/>
    </row>
    <row r="32" spans="1:27">
      <c r="A32" s="30"/>
      <c r="B32" s="30"/>
      <c r="C32" s="30"/>
      <c r="D32" s="30"/>
      <c r="E32" s="30"/>
      <c r="F32" s="30"/>
      <c r="G32" s="30"/>
      <c r="H32" s="30"/>
      <c r="I32" s="30"/>
      <c r="J32" s="30"/>
      <c r="K32" s="30"/>
      <c r="L32" s="30"/>
      <c r="M32" s="44"/>
      <c r="N32" s="44"/>
      <c r="O32" s="30"/>
      <c r="P32" s="37" t="str">
        <v>C0001</v>
      </c>
      <c r="Q32" s="38">
        <v>1655</v>
      </c>
      <c r="R32" s="38">
        <v>805</v>
      </c>
      <c r="S32" s="38">
        <v>2263</v>
      </c>
      <c r="T32" s="38">
        <v>987</v>
      </c>
      <c r="U32" s="38">
        <v>1075</v>
      </c>
      <c r="V32" s="39">
        <v>6785</v>
      </c>
      <c r="W32" s="30"/>
      <c r="X32" s="30"/>
      <c r="Y32" s="30"/>
      <c r="Z32" s="30"/>
      <c r="AA32" s="30"/>
    </row>
    <row r="33" spans="1:27">
      <c r="A33" s="30"/>
      <c r="B33" s="30"/>
      <c r="C33" s="30"/>
      <c r="D33" s="30"/>
      <c r="E33" s="30"/>
      <c r="F33" s="30"/>
      <c r="G33" s="30"/>
      <c r="H33" s="30"/>
      <c r="I33" s="30"/>
      <c r="J33" s="30"/>
      <c r="K33" s="30"/>
      <c r="L33" s="30"/>
      <c r="M33" s="45" t="str">
        <f>Pivots!H73</f>
        <v>% of calls:22%</v>
      </c>
      <c r="N33" s="45"/>
      <c r="O33" s="30"/>
      <c r="P33" s="37" t="str">
        <v>C0005</v>
      </c>
      <c r="Q33" s="38">
        <v>1104</v>
      </c>
      <c r="R33" s="38">
        <v>2280</v>
      </c>
      <c r="S33" s="38">
        <v>1445</v>
      </c>
      <c r="T33" s="38">
        <v>1722</v>
      </c>
      <c r="U33" s="38">
        <v>1196</v>
      </c>
      <c r="V33" s="39">
        <v>7747</v>
      </c>
      <c r="W33" s="30"/>
      <c r="X33" s="30"/>
      <c r="Y33" s="30"/>
      <c r="Z33" s="30"/>
      <c r="AA33" s="30"/>
    </row>
    <row r="34" spans="1:27">
      <c r="A34" s="30"/>
      <c r="B34" s="30"/>
      <c r="C34" s="30"/>
      <c r="D34" s="30"/>
      <c r="E34" s="30"/>
      <c r="F34" s="30"/>
      <c r="G34" s="30"/>
      <c r="H34" s="30"/>
      <c r="I34" s="30"/>
      <c r="J34" s="30"/>
      <c r="K34" s="30"/>
      <c r="L34" s="30"/>
      <c r="M34" s="45" t="e">
        <f ca="1">Pivots!H74</f>
        <v>#NAME?</v>
      </c>
      <c r="N34" s="45"/>
      <c r="O34" s="30"/>
      <c r="P34" s="37" t="str">
        <v>C0006</v>
      </c>
      <c r="Q34" s="38">
        <v>372</v>
      </c>
      <c r="R34" s="38">
        <v>1818</v>
      </c>
      <c r="S34" s="38">
        <v>1346</v>
      </c>
      <c r="T34" s="38">
        <v>1156</v>
      </c>
      <c r="U34" s="38">
        <v>1484</v>
      </c>
      <c r="V34" s="39">
        <v>6176</v>
      </c>
      <c r="W34" s="30"/>
      <c r="X34" s="30"/>
      <c r="Y34" s="30"/>
      <c r="Z34" s="30"/>
      <c r="AA34" s="30"/>
    </row>
    <row r="35" spans="1:27">
      <c r="A35" s="30"/>
      <c r="B35" s="30"/>
      <c r="C35" s="30"/>
      <c r="D35" s="30"/>
      <c r="E35" s="30"/>
      <c r="F35" s="30"/>
      <c r="G35" s="30"/>
      <c r="H35" s="30"/>
      <c r="I35" s="30"/>
      <c r="J35" s="30"/>
      <c r="K35" s="30"/>
      <c r="L35" s="30"/>
      <c r="M35" s="45" t="e">
        <f ca="1">Pivots!H75</f>
        <v>#NAME?</v>
      </c>
      <c r="N35" s="45"/>
      <c r="O35" s="30"/>
      <c r="P35" s="37" t="str">
        <v>C0009</v>
      </c>
      <c r="Q35" s="38">
        <v>1415</v>
      </c>
      <c r="R35" s="38">
        <v>1271</v>
      </c>
      <c r="S35" s="38">
        <v>1214</v>
      </c>
      <c r="T35" s="38">
        <v>1135</v>
      </c>
      <c r="U35" s="38">
        <v>1566</v>
      </c>
      <c r="V35" s="39">
        <v>6601</v>
      </c>
      <c r="W35" s="30"/>
      <c r="X35" s="30"/>
      <c r="Y35" s="30"/>
      <c r="Z35" s="30"/>
      <c r="AA35" s="30"/>
    </row>
    <row r="36" spans="1:27">
      <c r="A36" s="30"/>
      <c r="B36" s="30"/>
      <c r="C36" s="30"/>
      <c r="D36" s="30"/>
      <c r="E36" s="30"/>
      <c r="F36" s="30"/>
      <c r="G36" s="30"/>
      <c r="H36" s="30"/>
      <c r="I36" s="30"/>
      <c r="J36" s="30"/>
      <c r="K36" s="30"/>
      <c r="L36" s="30"/>
      <c r="M36" s="46"/>
      <c r="N36" s="46"/>
      <c r="O36" s="30"/>
      <c r="P36" s="40" t="str">
        <v>C0014</v>
      </c>
      <c r="Q36" s="41">
        <v>1362</v>
      </c>
      <c r="R36" s="41">
        <v>1363</v>
      </c>
      <c r="S36" s="41">
        <v>1152</v>
      </c>
      <c r="T36" s="41">
        <v>777</v>
      </c>
      <c r="U36" s="41">
        <v>750</v>
      </c>
      <c r="V36" s="42">
        <v>5404</v>
      </c>
      <c r="W36" s="30"/>
      <c r="X36" s="30"/>
      <c r="Y36" s="30"/>
      <c r="Z36" s="30"/>
      <c r="AA36" s="30"/>
    </row>
    <row r="37" spans="1:27">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c r="AA37" s="30"/>
    </row>
    <row r="38" spans="1:27">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c r="AA38" s="30"/>
    </row>
    <row r="39" spans="1:27">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c r="AA39" s="30"/>
    </row>
    <row r="40" spans="1:27">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row>
  </sheetData>
  <mergeCells count="4">
    <mergeCell ref="M29:N32"/>
    <mergeCell ref="M33:N33"/>
    <mergeCell ref="M34:N34"/>
    <mergeCell ref="M35:N35"/>
  </mergeCells>
  <conditionalFormatting sqref="Q19:U36">
    <cfRule type="dataBar" priority="2">
      <dataBar>
        <cfvo type="num" val="0"/>
        <cfvo type="formula" val="MAX($Q$19:$U$36)*2"/>
        <color theme="0" tint="-4.9989318521683403E-2"/>
      </dataBar>
      <extLst>
        <ext xmlns:x14="http://schemas.microsoft.com/office/spreadsheetml/2009/9/main" uri="{B025F937-C7B1-47D3-B67F-A62EFF666E3E}">
          <x14:id>{9EF80CED-D85E-4B8B-9E4C-03863DDAAEF7}</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9EF80CED-D85E-4B8B-9E4C-03863DDAAEF7}">
            <x14:dataBar minLength="0" maxLength="100" gradient="0">
              <x14:cfvo type="num">
                <xm:f>0</xm:f>
              </x14:cfvo>
              <x14:cfvo type="formula">
                <xm:f>MAX($Q$19:$U$36)*2</xm:f>
              </x14:cfvo>
              <x14:negativeFillColor rgb="FFFF0000"/>
              <x14:axisColor rgb="FF000000"/>
            </x14:dataBar>
          </x14:cfRule>
          <xm:sqref>Q19:U36</xm:sqref>
        </x14:conditionalFormatting>
        <x14:conditionalFormatting xmlns:xm="http://schemas.microsoft.com/office/excel/2006/main">
          <x14:cfRule type="expression" priority="3" id="{298936DA-D7E8-434D-BA20-0A432A4C06CA}">
            <xm:f>Q$18=Pivots!$A$66</xm:f>
            <x14:dxf>
              <fill>
                <patternFill>
                  <bgColor theme="7" tint="0.39994506668294322"/>
                </patternFill>
              </fill>
              <border>
                <left style="thin">
                  <color theme="1" tint="0.34998626667073579"/>
                </left>
                <right style="thin">
                  <color theme="1" tint="0.34998626667073579"/>
                </right>
                <vertical/>
                <horizontal/>
              </border>
            </x14:dxf>
          </x14:cfRule>
          <xm:sqref>Q18:U36</xm:sqref>
        </x14:conditionalFormatting>
      </x14:conditionalFormatting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52884-6F3C-43A3-A121-5B9E8856688B}">
  <dimension ref="A3:J125"/>
  <sheetViews>
    <sheetView topLeftCell="A46" zoomScale="70" zoomScaleNormal="70" workbookViewId="0">
      <selection activeCell="H67" sqref="H67"/>
    </sheetView>
  </sheetViews>
  <sheetFormatPr defaultRowHeight="14.25"/>
  <cols>
    <col min="1" max="1" width="14.875" customWidth="1"/>
    <col min="9" max="9" width="11.5" customWidth="1"/>
  </cols>
  <sheetData>
    <row r="3" spans="1:5">
      <c r="A3" t="s">
        <v>1042</v>
      </c>
      <c r="B3" t="s">
        <v>1043</v>
      </c>
      <c r="C3" t="s">
        <v>1044</v>
      </c>
      <c r="D3" t="s">
        <v>1045</v>
      </c>
      <c r="E3" t="s">
        <v>1046</v>
      </c>
    </row>
    <row r="4" spans="1:5">
      <c r="A4" s="16">
        <v>1000</v>
      </c>
      <c r="B4" s="17">
        <v>96623</v>
      </c>
      <c r="C4" s="16">
        <v>89850</v>
      </c>
      <c r="D4" s="18">
        <v>3.8854000000000033</v>
      </c>
      <c r="E4" s="16">
        <v>307</v>
      </c>
    </row>
    <row r="9" spans="1:5">
      <c r="A9" t="s">
        <v>1042</v>
      </c>
      <c r="B9" t="s">
        <v>1043</v>
      </c>
      <c r="C9" t="s">
        <v>1044</v>
      </c>
      <c r="D9" t="s">
        <v>1045</v>
      </c>
      <c r="E9" t="s">
        <v>1046</v>
      </c>
    </row>
    <row r="10" spans="1:5">
      <c r="A10" s="16">
        <v>218</v>
      </c>
      <c r="B10" s="17">
        <v>20581</v>
      </c>
      <c r="C10" s="16">
        <v>19300</v>
      </c>
      <c r="D10" s="18">
        <v>3.8706422018348627</v>
      </c>
      <c r="E10" s="16">
        <v>74</v>
      </c>
    </row>
    <row r="24" spans="1:8">
      <c r="A24" s="19" t="s">
        <v>1047</v>
      </c>
      <c r="B24" t="s">
        <v>1042</v>
      </c>
      <c r="C24" t="s">
        <v>1061</v>
      </c>
      <c r="G24" s="19" t="s">
        <v>1047</v>
      </c>
      <c r="H24" t="s">
        <v>1042</v>
      </c>
    </row>
    <row r="25" spans="1:8">
      <c r="A25" s="20" t="s">
        <v>1049</v>
      </c>
      <c r="B25" s="16">
        <v>19</v>
      </c>
      <c r="C25" s="16">
        <v>19</v>
      </c>
      <c r="G25" s="20" t="s">
        <v>1063</v>
      </c>
      <c r="H25" s="16">
        <v>25</v>
      </c>
    </row>
    <row r="26" spans="1:8">
      <c r="A26" s="20" t="s">
        <v>1050</v>
      </c>
      <c r="B26" s="16">
        <v>10</v>
      </c>
      <c r="C26" s="16">
        <v>10</v>
      </c>
      <c r="G26" s="20" t="s">
        <v>1067</v>
      </c>
      <c r="H26" s="16">
        <v>28</v>
      </c>
    </row>
    <row r="27" spans="1:8">
      <c r="A27" s="20" t="s">
        <v>1051</v>
      </c>
      <c r="B27" s="16">
        <v>40</v>
      </c>
      <c r="C27" s="16">
        <v>40</v>
      </c>
      <c r="G27" s="20" t="s">
        <v>1068</v>
      </c>
      <c r="H27" s="16">
        <v>26</v>
      </c>
    </row>
    <row r="28" spans="1:8">
      <c r="A28" s="20" t="s">
        <v>1052</v>
      </c>
      <c r="B28" s="16">
        <v>40</v>
      </c>
      <c r="C28" s="16">
        <v>40</v>
      </c>
      <c r="G28" s="20" t="s">
        <v>1066</v>
      </c>
      <c r="H28" s="16">
        <v>43</v>
      </c>
    </row>
    <row r="29" spans="1:8">
      <c r="A29" s="20" t="s">
        <v>1053</v>
      </c>
      <c r="B29" s="16">
        <v>13</v>
      </c>
      <c r="C29" s="16">
        <v>13</v>
      </c>
      <c r="G29" s="20" t="s">
        <v>1062</v>
      </c>
      <c r="H29" s="16">
        <v>35</v>
      </c>
    </row>
    <row r="30" spans="1:8">
      <c r="A30" s="20" t="s">
        <v>1054</v>
      </c>
      <c r="B30" s="16">
        <v>12</v>
      </c>
      <c r="C30" s="16">
        <v>12</v>
      </c>
      <c r="G30" s="20" t="s">
        <v>1064</v>
      </c>
      <c r="H30" s="16">
        <v>32</v>
      </c>
    </row>
    <row r="31" spans="1:8">
      <c r="A31" s="20" t="s">
        <v>1055</v>
      </c>
      <c r="B31" s="16">
        <v>9</v>
      </c>
      <c r="C31" s="16">
        <v>9</v>
      </c>
      <c r="G31" s="20" t="s">
        <v>1065</v>
      </c>
      <c r="H31" s="16">
        <v>29</v>
      </c>
    </row>
    <row r="32" spans="1:8">
      <c r="A32" s="20" t="s">
        <v>1056</v>
      </c>
      <c r="B32" s="16">
        <v>13</v>
      </c>
      <c r="C32" s="16">
        <v>13</v>
      </c>
      <c r="G32" s="20" t="s">
        <v>1048</v>
      </c>
      <c r="H32" s="16">
        <v>218</v>
      </c>
    </row>
    <row r="33" spans="1:3">
      <c r="A33" s="20" t="s">
        <v>1057</v>
      </c>
      <c r="B33" s="16">
        <v>18</v>
      </c>
      <c r="C33" s="16">
        <v>18</v>
      </c>
    </row>
    <row r="34" spans="1:3">
      <c r="A34" s="20" t="s">
        <v>1058</v>
      </c>
      <c r="B34" s="16">
        <v>21</v>
      </c>
      <c r="C34" s="16">
        <v>21</v>
      </c>
    </row>
    <row r="35" spans="1:3">
      <c r="A35" s="20" t="s">
        <v>1059</v>
      </c>
      <c r="B35" s="16">
        <v>14</v>
      </c>
      <c r="C35" s="16">
        <v>14</v>
      </c>
    </row>
    <row r="36" spans="1:3">
      <c r="A36" s="20" t="s">
        <v>1060</v>
      </c>
      <c r="B36" s="16">
        <v>9</v>
      </c>
      <c r="C36" s="16">
        <v>9</v>
      </c>
    </row>
    <row r="37" spans="1:3">
      <c r="A37" s="20" t="s">
        <v>1048</v>
      </c>
      <c r="B37" s="16">
        <v>218</v>
      </c>
      <c r="C37" s="16">
        <v>218</v>
      </c>
    </row>
    <row r="50" spans="1:10">
      <c r="F50" t="s">
        <v>1069</v>
      </c>
      <c r="I50" t="s">
        <v>1075</v>
      </c>
      <c r="J50" t="str">
        <f>A66</f>
        <v>R02</v>
      </c>
    </row>
    <row r="52" spans="1:10">
      <c r="A52" s="19" t="s">
        <v>1047</v>
      </c>
      <c r="B52" t="s">
        <v>1042</v>
      </c>
      <c r="C52" t="s">
        <v>1043</v>
      </c>
      <c r="F52" t="s">
        <v>1070</v>
      </c>
      <c r="G52" t="s">
        <v>1071</v>
      </c>
      <c r="H52" t="s">
        <v>1072</v>
      </c>
      <c r="I52" t="s">
        <v>1073</v>
      </c>
      <c r="J52" t="s">
        <v>1074</v>
      </c>
    </row>
    <row r="53" spans="1:10">
      <c r="A53" s="20" t="s">
        <v>11</v>
      </c>
      <c r="B53" s="16">
        <v>189</v>
      </c>
      <c r="C53" s="17">
        <v>18415</v>
      </c>
      <c r="F53" t="str" cm="1">
        <f t="array" ref="F53:H57">A53:C57</f>
        <v>R01</v>
      </c>
      <c r="G53">
        <v>189</v>
      </c>
      <c r="H53" s="21">
        <v>18415</v>
      </c>
      <c r="I53" t="e">
        <f>IF(F53=$J$50,G53,NA())</f>
        <v>#N/A</v>
      </c>
      <c r="J53" t="e">
        <f>IF(F53=$J$50,H53,NA())</f>
        <v>#N/A</v>
      </c>
    </row>
    <row r="54" spans="1:10">
      <c r="A54" s="20" t="s">
        <v>9</v>
      </c>
      <c r="B54" s="16">
        <v>218</v>
      </c>
      <c r="C54" s="17">
        <v>20581</v>
      </c>
      <c r="F54" t="str">
        <v>R02</v>
      </c>
      <c r="G54">
        <v>218</v>
      </c>
      <c r="H54" s="21">
        <v>20581</v>
      </c>
      <c r="I54">
        <f t="shared" ref="I54:I57" si="0">IF(F54=$J$50,G54,NA())</f>
        <v>218</v>
      </c>
      <c r="J54">
        <f t="shared" ref="J54:J57" si="1">IF(F54=$J$50,H54,NA())</f>
        <v>20581</v>
      </c>
    </row>
    <row r="55" spans="1:10">
      <c r="A55" s="20" t="s">
        <v>6</v>
      </c>
      <c r="B55" s="16">
        <v>207</v>
      </c>
      <c r="C55" s="17">
        <v>20872</v>
      </c>
      <c r="F55" t="str">
        <v>R03</v>
      </c>
      <c r="G55">
        <v>207</v>
      </c>
      <c r="H55" s="21">
        <v>20872</v>
      </c>
      <c r="I55" t="e">
        <f t="shared" si="0"/>
        <v>#N/A</v>
      </c>
      <c r="J55" t="e">
        <f t="shared" si="1"/>
        <v>#N/A</v>
      </c>
    </row>
    <row r="56" spans="1:10">
      <c r="A56" s="20" t="s">
        <v>13</v>
      </c>
      <c r="B56" s="16">
        <v>186</v>
      </c>
      <c r="C56" s="17">
        <v>16651</v>
      </c>
      <c r="F56" t="str">
        <v>R04</v>
      </c>
      <c r="G56">
        <v>186</v>
      </c>
      <c r="H56" s="21">
        <v>16651</v>
      </c>
      <c r="I56" t="e">
        <f t="shared" si="0"/>
        <v>#N/A</v>
      </c>
      <c r="J56" t="e">
        <f t="shared" si="1"/>
        <v>#N/A</v>
      </c>
    </row>
    <row r="57" spans="1:10">
      <c r="A57" s="20" t="s">
        <v>10</v>
      </c>
      <c r="B57" s="16">
        <v>200</v>
      </c>
      <c r="C57" s="17">
        <v>20104</v>
      </c>
      <c r="F57" t="str">
        <v>R05</v>
      </c>
      <c r="G57">
        <v>200</v>
      </c>
      <c r="H57" s="21">
        <v>20104</v>
      </c>
      <c r="I57" t="e">
        <f t="shared" si="0"/>
        <v>#N/A</v>
      </c>
      <c r="J57" t="e">
        <f t="shared" si="1"/>
        <v>#N/A</v>
      </c>
    </row>
    <row r="58" spans="1:10">
      <c r="A58" s="20" t="s">
        <v>1048</v>
      </c>
      <c r="B58" s="16">
        <v>1000</v>
      </c>
      <c r="C58" s="17">
        <v>96623</v>
      </c>
    </row>
    <row r="63" spans="1:10" ht="15">
      <c r="G63" s="12" t="s">
        <v>1078</v>
      </c>
    </row>
    <row r="65" spans="1:8">
      <c r="A65" s="19" t="s">
        <v>1047</v>
      </c>
      <c r="G65" t="s">
        <v>1079</v>
      </c>
      <c r="H65" s="24">
        <f>A10/A4</f>
        <v>0.218</v>
      </c>
    </row>
    <row r="66" spans="1:8">
      <c r="A66" s="22" t="s">
        <v>9</v>
      </c>
      <c r="G66" t="s">
        <v>1071</v>
      </c>
      <c r="H66" t="e">
        <f ca="1">XLOOKUP(A66,F53:F57,G53:G57)</f>
        <v>#NAME?</v>
      </c>
    </row>
    <row r="67" spans="1:8">
      <c r="G67" t="s">
        <v>1072</v>
      </c>
      <c r="H67" t="e">
        <f ca="1">_xlfn.XLOOKUP(A66,F53:F57,H53:H57)</f>
        <v>#NAME?</v>
      </c>
    </row>
    <row r="69" spans="1:8">
      <c r="G69" t="s">
        <v>1080</v>
      </c>
      <c r="H69" t="e">
        <f ca="1">_xlfn.RANK.AVG(H66,G53:G57)</f>
        <v>#NAME?</v>
      </c>
    </row>
    <row r="70" spans="1:8">
      <c r="G70" t="s">
        <v>1081</v>
      </c>
      <c r="H70" t="e">
        <f ca="1">_xlfn.RANK.AVG(H67,H53:H57)</f>
        <v>#NAME?</v>
      </c>
    </row>
    <row r="72" spans="1:8">
      <c r="G72" t="s">
        <v>1082</v>
      </c>
    </row>
    <row r="73" spans="1:8">
      <c r="H73" t="str">
        <f>"% of calls:"&amp;TEXT(H65,"0%")</f>
        <v>% of calls:22%</v>
      </c>
    </row>
    <row r="74" spans="1:8">
      <c r="H74" t="e">
        <f ca="1">IF(COUNTA(A66:A70)&gt;1,"","Call rank:"&amp;H69)</f>
        <v>#NAME?</v>
      </c>
    </row>
    <row r="75" spans="1:8">
      <c r="H75" t="e">
        <f ca="1">IF(COUNTA(A66:A70)&gt;1,"","Amount rank:"&amp;H70)</f>
        <v>#NAME?</v>
      </c>
    </row>
    <row r="76" spans="1:8">
      <c r="G76" t="s">
        <v>1083</v>
      </c>
      <c r="H76" t="e">
        <f ca="1">IF(COUNTA(A66:A70)&gt;1,"",_xlfn.XLOOKUP(A66,Assets!E3:E7,Assets!F3:F7))</f>
        <v>#NAME?</v>
      </c>
    </row>
    <row r="77" spans="1:8">
      <c r="A77" s="19" t="s">
        <v>1042</v>
      </c>
      <c r="B77" s="19" t="s">
        <v>1076</v>
      </c>
    </row>
    <row r="78" spans="1:8">
      <c r="A78" s="19" t="s">
        <v>1047</v>
      </c>
      <c r="B78" t="s">
        <v>999</v>
      </c>
      <c r="C78" t="s">
        <v>998</v>
      </c>
      <c r="D78" t="s">
        <v>1048</v>
      </c>
    </row>
    <row r="79" spans="1:8">
      <c r="A79" s="20" t="s">
        <v>1002</v>
      </c>
      <c r="B79" s="16">
        <v>144</v>
      </c>
      <c r="C79" s="16">
        <v>132</v>
      </c>
      <c r="D79" s="16">
        <v>276</v>
      </c>
    </row>
    <row r="80" spans="1:8">
      <c r="A80" s="20" t="s">
        <v>1001</v>
      </c>
      <c r="B80" s="16">
        <v>326</v>
      </c>
      <c r="C80" s="16">
        <v>63</v>
      </c>
      <c r="D80" s="16">
        <v>389</v>
      </c>
    </row>
    <row r="81" spans="1:4">
      <c r="A81" s="20" t="s">
        <v>1000</v>
      </c>
      <c r="B81" s="16">
        <v>129</v>
      </c>
      <c r="C81" s="16">
        <v>206</v>
      </c>
      <c r="D81" s="16">
        <v>335</v>
      </c>
    </row>
    <row r="82" spans="1:4">
      <c r="A82" s="20" t="s">
        <v>1048</v>
      </c>
      <c r="B82" s="16">
        <v>599</v>
      </c>
      <c r="C82" s="16">
        <v>401</v>
      </c>
      <c r="D82" s="16">
        <v>1000</v>
      </c>
    </row>
    <row r="89" spans="1:4">
      <c r="A89" s="19" t="s">
        <v>1047</v>
      </c>
      <c r="B89" t="s">
        <v>1042</v>
      </c>
    </row>
    <row r="90" spans="1:4">
      <c r="A90" s="20">
        <v>1</v>
      </c>
      <c r="B90" s="16">
        <v>3</v>
      </c>
    </row>
    <row r="91" spans="1:4">
      <c r="A91" s="20">
        <v>2</v>
      </c>
      <c r="B91" s="16">
        <v>19</v>
      </c>
    </row>
    <row r="92" spans="1:4">
      <c r="A92" s="20">
        <v>3</v>
      </c>
      <c r="B92" s="16">
        <v>35</v>
      </c>
    </row>
    <row r="93" spans="1:4">
      <c r="A93" s="20">
        <v>4</v>
      </c>
      <c r="B93" s="16">
        <v>87</v>
      </c>
    </row>
    <row r="94" spans="1:4">
      <c r="A94" s="20">
        <v>5</v>
      </c>
      <c r="B94" s="16">
        <v>74</v>
      </c>
    </row>
    <row r="95" spans="1:4">
      <c r="A95" s="20" t="s">
        <v>1048</v>
      </c>
      <c r="B95" s="16">
        <v>218</v>
      </c>
    </row>
    <row r="106" spans="1:7">
      <c r="A106" s="19" t="s">
        <v>1043</v>
      </c>
      <c r="B106" s="19" t="s">
        <v>1076</v>
      </c>
    </row>
    <row r="107" spans="1:7">
      <c r="A107" s="19" t="s">
        <v>1047</v>
      </c>
      <c r="B107" t="s">
        <v>11</v>
      </c>
      <c r="C107" t="s">
        <v>9</v>
      </c>
      <c r="D107" t="s">
        <v>6</v>
      </c>
      <c r="E107" t="s">
        <v>13</v>
      </c>
      <c r="F107" t="s">
        <v>10</v>
      </c>
      <c r="G107" t="s">
        <v>1048</v>
      </c>
    </row>
    <row r="108" spans="1:7">
      <c r="A108" s="20" t="s">
        <v>1002</v>
      </c>
      <c r="B108" s="43"/>
      <c r="C108" s="43"/>
      <c r="D108" s="43"/>
      <c r="E108" s="43"/>
      <c r="F108" s="43"/>
      <c r="G108" s="43"/>
    </row>
    <row r="109" spans="1:7">
      <c r="A109" s="23" t="s">
        <v>20</v>
      </c>
      <c r="B109" s="17">
        <v>891</v>
      </c>
      <c r="C109" s="17">
        <v>1332</v>
      </c>
      <c r="D109" s="17">
        <v>1282</v>
      </c>
      <c r="E109" s="17">
        <v>739</v>
      </c>
      <c r="F109" s="17">
        <v>560</v>
      </c>
      <c r="G109" s="17">
        <v>4804</v>
      </c>
    </row>
    <row r="110" spans="1:7">
      <c r="A110" s="23" t="s">
        <v>12</v>
      </c>
      <c r="B110" s="17">
        <v>1991</v>
      </c>
      <c r="C110" s="17">
        <v>1886</v>
      </c>
      <c r="D110" s="17">
        <v>1206</v>
      </c>
      <c r="E110" s="17">
        <v>884</v>
      </c>
      <c r="F110" s="17">
        <v>1722</v>
      </c>
      <c r="G110" s="17">
        <v>7689</v>
      </c>
    </row>
    <row r="111" spans="1:7">
      <c r="A111" s="23" t="s">
        <v>8</v>
      </c>
      <c r="B111" s="17">
        <v>1163</v>
      </c>
      <c r="C111" s="17">
        <v>1180</v>
      </c>
      <c r="D111" s="17">
        <v>1616</v>
      </c>
      <c r="E111" s="17">
        <v>1043</v>
      </c>
      <c r="F111" s="17">
        <v>1747</v>
      </c>
      <c r="G111" s="17">
        <v>6749</v>
      </c>
    </row>
    <row r="112" spans="1:7">
      <c r="A112" s="23" t="s">
        <v>16</v>
      </c>
      <c r="B112" s="17">
        <v>1438</v>
      </c>
      <c r="C112" s="17">
        <v>1616</v>
      </c>
      <c r="D112" s="17">
        <v>866</v>
      </c>
      <c r="E112" s="17">
        <v>829</v>
      </c>
      <c r="F112" s="17">
        <v>2070</v>
      </c>
      <c r="G112" s="17">
        <v>6819</v>
      </c>
    </row>
    <row r="113" spans="1:7">
      <c r="A113" s="20" t="s">
        <v>1001</v>
      </c>
      <c r="B113" s="43"/>
      <c r="C113" s="43"/>
      <c r="D113" s="43"/>
      <c r="E113" s="43"/>
      <c r="F113" s="43"/>
      <c r="G113" s="43"/>
    </row>
    <row r="114" spans="1:7">
      <c r="A114" s="23" t="s">
        <v>24</v>
      </c>
      <c r="B114" s="17">
        <v>1233</v>
      </c>
      <c r="C114" s="17">
        <v>223</v>
      </c>
      <c r="D114" s="17">
        <v>1680</v>
      </c>
      <c r="E114" s="17">
        <v>990</v>
      </c>
      <c r="F114" s="17">
        <v>1508</v>
      </c>
      <c r="G114" s="17">
        <v>5634</v>
      </c>
    </row>
    <row r="115" spans="1:7">
      <c r="A115" s="23" t="s">
        <v>15</v>
      </c>
      <c r="B115" s="17">
        <v>1598</v>
      </c>
      <c r="C115" s="17">
        <v>1907</v>
      </c>
      <c r="D115" s="17">
        <v>869</v>
      </c>
      <c r="E115" s="17">
        <v>1426</v>
      </c>
      <c r="F115" s="17">
        <v>1416</v>
      </c>
      <c r="G115" s="17">
        <v>7216</v>
      </c>
    </row>
    <row r="116" spans="1:7">
      <c r="A116" s="23" t="s">
        <v>5</v>
      </c>
      <c r="B116" s="17">
        <v>900</v>
      </c>
      <c r="C116" s="17">
        <v>1016</v>
      </c>
      <c r="D116" s="17">
        <v>960</v>
      </c>
      <c r="E116" s="17">
        <v>940</v>
      </c>
      <c r="F116" s="17">
        <v>1193</v>
      </c>
      <c r="G116" s="17">
        <v>5009</v>
      </c>
    </row>
    <row r="117" spans="1:7">
      <c r="A117" s="23" t="s">
        <v>18</v>
      </c>
      <c r="B117" s="17">
        <v>900</v>
      </c>
      <c r="C117" s="17">
        <v>1470</v>
      </c>
      <c r="D117" s="17">
        <v>1617</v>
      </c>
      <c r="E117" s="17">
        <v>1314</v>
      </c>
      <c r="F117" s="17">
        <v>941</v>
      </c>
      <c r="G117" s="17">
        <v>6242</v>
      </c>
    </row>
    <row r="118" spans="1:7">
      <c r="A118" s="23" t="s">
        <v>14</v>
      </c>
      <c r="B118" s="17">
        <v>1255</v>
      </c>
      <c r="C118" s="17">
        <v>516</v>
      </c>
      <c r="D118" s="17">
        <v>1874</v>
      </c>
      <c r="E118" s="17">
        <v>1863</v>
      </c>
      <c r="F118" s="17">
        <v>1722</v>
      </c>
      <c r="G118" s="17">
        <v>7230</v>
      </c>
    </row>
    <row r="119" spans="1:7">
      <c r="A119" s="23" t="s">
        <v>19</v>
      </c>
      <c r="B119" s="17">
        <v>1138</v>
      </c>
      <c r="C119" s="17">
        <v>1898</v>
      </c>
      <c r="D119" s="17">
        <v>1482</v>
      </c>
      <c r="E119" s="17">
        <v>846</v>
      </c>
      <c r="F119" s="17">
        <v>1154</v>
      </c>
      <c r="G119" s="17">
        <v>6518</v>
      </c>
    </row>
    <row r="120" spans="1:7">
      <c r="A120" s="20" t="s">
        <v>1000</v>
      </c>
      <c r="B120" s="43"/>
      <c r="C120" s="43"/>
      <c r="D120" s="43"/>
      <c r="E120" s="43"/>
      <c r="F120" s="43"/>
      <c r="G120" s="43"/>
    </row>
    <row r="121" spans="1:7">
      <c r="A121" s="23" t="s">
        <v>17</v>
      </c>
      <c r="B121" s="17">
        <v>1655</v>
      </c>
      <c r="C121" s="17">
        <v>805</v>
      </c>
      <c r="D121" s="17">
        <v>2263</v>
      </c>
      <c r="E121" s="17">
        <v>987</v>
      </c>
      <c r="F121" s="17">
        <v>1075</v>
      </c>
      <c r="G121" s="17">
        <v>6785</v>
      </c>
    </row>
    <row r="122" spans="1:7">
      <c r="A122" s="23" t="s">
        <v>23</v>
      </c>
      <c r="B122" s="17">
        <v>1104</v>
      </c>
      <c r="C122" s="17">
        <v>2280</v>
      </c>
      <c r="D122" s="17">
        <v>1445</v>
      </c>
      <c r="E122" s="17">
        <v>1722</v>
      </c>
      <c r="F122" s="17">
        <v>1196</v>
      </c>
      <c r="G122" s="17">
        <v>7747</v>
      </c>
    </row>
    <row r="123" spans="1:7">
      <c r="A123" s="23" t="s">
        <v>7</v>
      </c>
      <c r="B123" s="17">
        <v>372</v>
      </c>
      <c r="C123" s="17">
        <v>1818</v>
      </c>
      <c r="D123" s="17">
        <v>1346</v>
      </c>
      <c r="E123" s="17">
        <v>1156</v>
      </c>
      <c r="F123" s="17">
        <v>1484</v>
      </c>
      <c r="G123" s="17">
        <v>6176</v>
      </c>
    </row>
    <row r="124" spans="1:7">
      <c r="A124" s="23" t="s">
        <v>22</v>
      </c>
      <c r="B124" s="17">
        <v>1415</v>
      </c>
      <c r="C124" s="17">
        <v>1271</v>
      </c>
      <c r="D124" s="17">
        <v>1214</v>
      </c>
      <c r="E124" s="17">
        <v>1135</v>
      </c>
      <c r="F124" s="17">
        <v>1566</v>
      </c>
      <c r="G124" s="17">
        <v>6601</v>
      </c>
    </row>
    <row r="125" spans="1:7">
      <c r="A125" s="23" t="s">
        <v>21</v>
      </c>
      <c r="B125" s="17">
        <v>1362</v>
      </c>
      <c r="C125" s="17">
        <v>1363</v>
      </c>
      <c r="D125" s="17">
        <v>1152</v>
      </c>
      <c r="E125" s="17">
        <v>777</v>
      </c>
      <c r="F125" s="17">
        <v>750</v>
      </c>
      <c r="G125" s="17">
        <v>5404</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tabSelected="1" topLeftCell="A2" zoomScale="80" zoomScaleNormal="80" workbookViewId="0">
      <selection activeCell="M5" sqref="M5"/>
    </sheetView>
  </sheetViews>
  <sheetFormatPr defaultRowHeight="14.25"/>
  <cols>
    <col min="5" max="5" width="10.875" customWidth="1"/>
    <col min="6" max="6" width="9.875" customWidth="1"/>
  </cols>
  <sheetData>
    <row r="2" spans="5:6">
      <c r="E2" t="s">
        <v>1040</v>
      </c>
      <c r="F2" t="s">
        <v>1041</v>
      </c>
    </row>
    <row r="3" spans="5:6" ht="25.5" customHeight="1">
      <c r="E3" t="s">
        <v>11</v>
      </c>
      <c r="F3" t="e" vm="1">
        <v>#VALUE!</v>
      </c>
    </row>
    <row r="4" spans="5:6" ht="25.5" customHeight="1">
      <c r="E4" t="s">
        <v>9</v>
      </c>
      <c r="F4" t="e" vm="2">
        <v>#VALUE!</v>
      </c>
    </row>
    <row r="5" spans="5:6" ht="25.5" customHeight="1">
      <c r="E5" t="s">
        <v>6</v>
      </c>
      <c r="F5" t="e" vm="3">
        <v>#VALUE!</v>
      </c>
    </row>
    <row r="6" spans="5:6" ht="25.5" customHeight="1">
      <c r="E6" t="s">
        <v>13</v>
      </c>
      <c r="F6" t="e" vm="4">
        <v>#VALUE!</v>
      </c>
    </row>
    <row r="7" spans="5:6" ht="25.5" customHeight="1">
      <c r="E7" t="s">
        <v>10</v>
      </c>
      <c r="F7" t="e" vm="5">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Customer Centre Report</vt:lpstr>
      <vt:lpstr>Pivots</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VIPIN ANDEL</cp:lastModifiedBy>
  <dcterms:created xsi:type="dcterms:W3CDTF">2021-03-14T20:21:32Z</dcterms:created>
  <dcterms:modified xsi:type="dcterms:W3CDTF">2025-08-20T19:16:48Z</dcterms:modified>
</cp:coreProperties>
</file>