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\Desktop\TRC4200\Part_II\(4)-Daily_light_and_Occupancy_vs_solar_power_proportion\"/>
    </mc:Choice>
  </mc:AlternateContent>
  <xr:revisionPtr revIDLastSave="0" documentId="13_ncr:1_{67B1B231-5569-4A0D-BC52-B36FB5386143}" xr6:coauthVersionLast="45" xr6:coauthVersionMax="45" xr10:uidLastSave="{00000000-0000-0000-0000-000000000000}"/>
  <bookViews>
    <workbookView xWindow="-120" yWindow="-120" windowWidth="29040" windowHeight="15840" xr2:uid="{2135533F-90CD-4C34-95DC-09D16A2B2668}"/>
  </bookViews>
  <sheets>
    <sheet name="Sheet1" sheetId="1" r:id="rId1"/>
  </sheets>
  <definedNames>
    <definedName name="_xlchart.v1.0" hidden="1">Sheet1!$N$1</definedName>
    <definedName name="_xlchart.v1.1" hidden="1">Sheet1!$N$2:$N$30</definedName>
    <definedName name="_xlchart.v1.2" hidden="1">Sheet1!$O$2:$O$30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2" i="1"/>
  <c r="Q13" i="1"/>
  <c r="Q12" i="1"/>
  <c r="Q3" i="1"/>
  <c r="Q4" i="1"/>
  <c r="Q5" i="1"/>
  <c r="Q6" i="1"/>
  <c r="Q7" i="1"/>
  <c r="Q8" i="1"/>
  <c r="Q9" i="1"/>
  <c r="Q10" i="1"/>
  <c r="Q11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2" i="1"/>
  <c r="N3" i="1" l="1"/>
  <c r="N4" i="1"/>
  <c r="N13" i="1"/>
  <c r="N15" i="1"/>
  <c r="N16" i="1"/>
  <c r="N27" i="1"/>
  <c r="N28" i="1"/>
  <c r="O10" i="1"/>
  <c r="O11" i="1"/>
  <c r="O22" i="1"/>
  <c r="O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  <c r="F3" i="1"/>
  <c r="F4" i="1"/>
  <c r="F5" i="1"/>
  <c r="N5" i="1" s="1"/>
  <c r="F6" i="1"/>
  <c r="N6" i="1" s="1"/>
  <c r="F7" i="1"/>
  <c r="N7" i="1" s="1"/>
  <c r="F8" i="1"/>
  <c r="N8" i="1" s="1"/>
  <c r="F9" i="1"/>
  <c r="N9" i="1" s="1"/>
  <c r="F10" i="1"/>
  <c r="N10" i="1" s="1"/>
  <c r="F11" i="1"/>
  <c r="N11" i="1" s="1"/>
  <c r="F12" i="1"/>
  <c r="N12" i="1" s="1"/>
  <c r="F13" i="1"/>
  <c r="F14" i="1"/>
  <c r="N14" i="1" s="1"/>
  <c r="F15" i="1"/>
  <c r="F16" i="1"/>
  <c r="F17" i="1"/>
  <c r="N17" i="1" s="1"/>
  <c r="F18" i="1"/>
  <c r="N18" i="1" s="1"/>
  <c r="F19" i="1"/>
  <c r="N19" i="1" s="1"/>
  <c r="F20" i="1"/>
  <c r="N20" i="1" s="1"/>
  <c r="F21" i="1"/>
  <c r="N21" i="1" s="1"/>
  <c r="F22" i="1"/>
  <c r="N22" i="1" s="1"/>
  <c r="F23" i="1"/>
  <c r="N23" i="1" s="1"/>
  <c r="F24" i="1"/>
  <c r="N24" i="1" s="1"/>
  <c r="F25" i="1"/>
  <c r="N25" i="1" s="1"/>
  <c r="F26" i="1"/>
  <c r="N26" i="1" s="1"/>
  <c r="F27" i="1"/>
  <c r="F28" i="1"/>
  <c r="F29" i="1"/>
  <c r="N29" i="1" s="1"/>
  <c r="F30" i="1"/>
  <c r="N30" i="1" s="1"/>
  <c r="F2" i="1"/>
  <c r="N2" i="1" s="1"/>
  <c r="D3" i="1"/>
  <c r="O3" i="1" s="1"/>
  <c r="D4" i="1"/>
  <c r="O4" i="1" s="1"/>
  <c r="D5" i="1"/>
  <c r="O5" i="1" s="1"/>
  <c r="D6" i="1"/>
  <c r="O6" i="1" s="1"/>
  <c r="D7" i="1"/>
  <c r="O7" i="1" s="1"/>
  <c r="D8" i="1"/>
  <c r="O8" i="1" s="1"/>
  <c r="D9" i="1"/>
  <c r="O9" i="1" s="1"/>
  <c r="D10" i="1"/>
  <c r="D11" i="1"/>
  <c r="D12" i="1"/>
  <c r="O12" i="1" s="1"/>
  <c r="D13" i="1"/>
  <c r="O13" i="1" s="1"/>
  <c r="D14" i="1"/>
  <c r="O14" i="1" s="1"/>
  <c r="D15" i="1"/>
  <c r="O15" i="1" s="1"/>
  <c r="D16" i="1"/>
  <c r="O16" i="1" s="1"/>
  <c r="D17" i="1"/>
  <c r="O17" i="1" s="1"/>
  <c r="D18" i="1"/>
  <c r="O18" i="1" s="1"/>
  <c r="D19" i="1"/>
  <c r="O19" i="1" s="1"/>
  <c r="D20" i="1"/>
  <c r="O20" i="1" s="1"/>
  <c r="D21" i="1"/>
  <c r="O21" i="1" s="1"/>
  <c r="D22" i="1"/>
  <c r="D23" i="1"/>
  <c r="D24" i="1"/>
  <c r="O24" i="1" s="1"/>
  <c r="D25" i="1"/>
  <c r="O25" i="1" s="1"/>
  <c r="D26" i="1"/>
  <c r="O26" i="1" s="1"/>
  <c r="D27" i="1"/>
  <c r="O27" i="1" s="1"/>
  <c r="D28" i="1"/>
  <c r="O28" i="1" s="1"/>
  <c r="D29" i="1"/>
  <c r="O29" i="1" s="1"/>
  <c r="D30" i="1"/>
  <c r="O30" i="1" s="1"/>
  <c r="D2" i="1"/>
  <c r="O2" i="1" s="1"/>
</calcChain>
</file>

<file path=xl/sharedStrings.xml><?xml version="1.0" encoding="utf-8"?>
<sst xmlns="http://schemas.openxmlformats.org/spreadsheetml/2006/main" count="14" uniqueCount="14">
  <si>
    <t>pv_1</t>
  </si>
  <si>
    <t>pv_2</t>
  </si>
  <si>
    <t>exposure</t>
  </si>
  <si>
    <t>total (projected, solar)</t>
  </si>
  <si>
    <t>date</t>
  </si>
  <si>
    <t>users(daily)</t>
  </si>
  <si>
    <t>Total Energy consumption, projected</t>
  </si>
  <si>
    <t>proportion (actual)</t>
  </si>
  <si>
    <t>proportion(projected)</t>
  </si>
  <si>
    <t>Day (February)</t>
  </si>
  <si>
    <t>Total energy consumption of LTB (Primary axis)</t>
  </si>
  <si>
    <t>Total Energy consumption of LTB error % (secondary axis)</t>
  </si>
  <si>
    <t>Solar energy generated error %(secondary axis)</t>
  </si>
  <si>
    <t>Solar energy generated (Primary axis)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</si>
</sst>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solar energy w.r.t</a:t>
            </a:r>
            <a:r>
              <a:rPr lang="en-US" baseline="0"/>
              <a:t> total energy consumption of LTB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proportion(projected)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182143482064742"/>
                  <c:y val="-2.98997521143190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Sheet1!$O$2:$O$30</c:f>
              <c:numCache>
                <c:formatCode>General</c:formatCode>
                <c:ptCount val="29"/>
                <c:pt idx="0">
                  <c:v>2.3290329345008449</c:v>
                </c:pt>
                <c:pt idx="1">
                  <c:v>22.813426565459491</c:v>
                </c:pt>
                <c:pt idx="2">
                  <c:v>15.154169730456152</c:v>
                </c:pt>
                <c:pt idx="3">
                  <c:v>19.763134263259335</c:v>
                </c:pt>
                <c:pt idx="4">
                  <c:v>16.71247251580051</c:v>
                </c:pt>
                <c:pt idx="5">
                  <c:v>14.206791706081709</c:v>
                </c:pt>
                <c:pt idx="6">
                  <c:v>9.2858707224669068</c:v>
                </c:pt>
                <c:pt idx="7">
                  <c:v>23.591934374054883</c:v>
                </c:pt>
                <c:pt idx="8">
                  <c:v>19.014242258909253</c:v>
                </c:pt>
                <c:pt idx="9">
                  <c:v>7.1326572772675538</c:v>
                </c:pt>
                <c:pt idx="10">
                  <c:v>8.6354889060873816</c:v>
                </c:pt>
                <c:pt idx="11">
                  <c:v>8.1123553421454542</c:v>
                </c:pt>
                <c:pt idx="12">
                  <c:v>11.863346500918579</c:v>
                </c:pt>
                <c:pt idx="13">
                  <c:v>5.6343830268207373</c:v>
                </c:pt>
                <c:pt idx="14">
                  <c:v>2.6270009402861643</c:v>
                </c:pt>
                <c:pt idx="15">
                  <c:v>26.387489402840181</c:v>
                </c:pt>
                <c:pt idx="16">
                  <c:v>14.381350320473322</c:v>
                </c:pt>
                <c:pt idx="17">
                  <c:v>4.2971650690101537</c:v>
                </c:pt>
                <c:pt idx="18">
                  <c:v>7.6645072901345728</c:v>
                </c:pt>
                <c:pt idx="19">
                  <c:v>11.233874697808009</c:v>
                </c:pt>
                <c:pt idx="20">
                  <c:v>10.662052667763353</c:v>
                </c:pt>
                <c:pt idx="21">
                  <c:v>28.128634706583206</c:v>
                </c:pt>
                <c:pt idx="22">
                  <c:v>20.962306372773053</c:v>
                </c:pt>
                <c:pt idx="23">
                  <c:v>4.0357232006787189</c:v>
                </c:pt>
                <c:pt idx="24">
                  <c:v>5.451534738954452</c:v>
                </c:pt>
                <c:pt idx="25">
                  <c:v>12.447852390323796</c:v>
                </c:pt>
                <c:pt idx="26">
                  <c:v>8.1810010419285017</c:v>
                </c:pt>
                <c:pt idx="27">
                  <c:v>10.299288333661472</c:v>
                </c:pt>
                <c:pt idx="28">
                  <c:v>21.480268382856362</c:v>
                </c:pt>
              </c:numCache>
            </c:numRef>
          </c:xVal>
          <c:yVal>
            <c:numRef>
              <c:f>Sheet1!$N$2:$N$30</c:f>
              <c:numCache>
                <c:formatCode>General</c:formatCode>
                <c:ptCount val="29"/>
                <c:pt idx="0">
                  <c:v>1.3274909898860896</c:v>
                </c:pt>
                <c:pt idx="1">
                  <c:v>14.889885205020395</c:v>
                </c:pt>
                <c:pt idx="2">
                  <c:v>9.8840083682684536</c:v>
                </c:pt>
                <c:pt idx="3">
                  <c:v>13.80528422545747</c:v>
                </c:pt>
                <c:pt idx="4">
                  <c:v>11.283345444934783</c:v>
                </c:pt>
                <c:pt idx="5">
                  <c:v>11.583571183767011</c:v>
                </c:pt>
                <c:pt idx="6">
                  <c:v>10.729719381542782</c:v>
                </c:pt>
                <c:pt idx="7">
                  <c:v>25.477320497066714</c:v>
                </c:pt>
                <c:pt idx="8">
                  <c:v>18.520882403948235</c:v>
                </c:pt>
                <c:pt idx="9">
                  <c:v>7.3773934952264435</c:v>
                </c:pt>
                <c:pt idx="10">
                  <c:v>9.0629721152085363</c:v>
                </c:pt>
                <c:pt idx="11">
                  <c:v>9.3842105200032488</c:v>
                </c:pt>
                <c:pt idx="12">
                  <c:v>13.941809154089777</c:v>
                </c:pt>
                <c:pt idx="13">
                  <c:v>7.5371403696514117</c:v>
                </c:pt>
                <c:pt idx="14">
                  <c:v>2.5971508181816176</c:v>
                </c:pt>
                <c:pt idx="15">
                  <c:v>19.637262632242702</c:v>
                </c:pt>
                <c:pt idx="16">
                  <c:v>13.292402597617311</c:v>
                </c:pt>
                <c:pt idx="17">
                  <c:v>3.3785508800319248</c:v>
                </c:pt>
                <c:pt idx="18">
                  <c:v>5.466277553803927</c:v>
                </c:pt>
                <c:pt idx="19">
                  <c:v>7.0734804974423842</c:v>
                </c:pt>
                <c:pt idx="20">
                  <c:v>8.7313131655692491</c:v>
                </c:pt>
                <c:pt idx="21">
                  <c:v>21.352657869057701</c:v>
                </c:pt>
                <c:pt idx="22">
                  <c:v>21.576439886094516</c:v>
                </c:pt>
                <c:pt idx="23">
                  <c:v>3.925487170204077</c:v>
                </c:pt>
                <c:pt idx="24">
                  <c:v>5.5173173051868938</c:v>
                </c:pt>
                <c:pt idx="25">
                  <c:v>9.9618804909787659</c:v>
                </c:pt>
                <c:pt idx="26">
                  <c:v>6.6679611401040377</c:v>
                </c:pt>
                <c:pt idx="27">
                  <c:v>9.3862456534017973</c:v>
                </c:pt>
                <c:pt idx="28">
                  <c:v>19.67815702818281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9-42A2-953B-E910E4B92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254864"/>
        <c:axId val="1387458880"/>
      </c:scatterChart>
      <c:valAx>
        <c:axId val="13912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58880"/>
        <c:crosses val="autoZero"/>
        <c:crossBetween val="midCat"/>
      </c:valAx>
      <c:valAx>
        <c:axId val="138745888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25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energy</a:t>
            </a:r>
            <a:r>
              <a:rPr lang="en-US" baseline="0"/>
              <a:t> generation and Total energy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Solar energy generated (Primary axis)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Sheet1!$D$2:$D$30</c:f>
              <c:numCache>
                <c:formatCode>General</c:formatCode>
                <c:ptCount val="29"/>
                <c:pt idx="0">
                  <c:v>155.64999999999998</c:v>
                </c:pt>
                <c:pt idx="1">
                  <c:v>1001.21</c:v>
                </c:pt>
                <c:pt idx="2">
                  <c:v>1033.0999999999999</c:v>
                </c:pt>
                <c:pt idx="3">
                  <c:v>1270.26</c:v>
                </c:pt>
                <c:pt idx="4">
                  <c:v>1089.93</c:v>
                </c:pt>
                <c:pt idx="5">
                  <c:v>1054.71</c:v>
                </c:pt>
                <c:pt idx="6">
                  <c:v>743.17000000000007</c:v>
                </c:pt>
                <c:pt idx="7">
                  <c:v>1217.1300000000001</c:v>
                </c:pt>
                <c:pt idx="8">
                  <c:v>907.22</c:v>
                </c:pt>
                <c:pt idx="9">
                  <c:v>615</c:v>
                </c:pt>
                <c:pt idx="10">
                  <c:v>772.52</c:v>
                </c:pt>
                <c:pt idx="11">
                  <c:v>733.85</c:v>
                </c:pt>
                <c:pt idx="12">
                  <c:v>1145.6100000000001</c:v>
                </c:pt>
                <c:pt idx="13">
                  <c:v>584.79</c:v>
                </c:pt>
                <c:pt idx="14">
                  <c:v>144.93</c:v>
                </c:pt>
                <c:pt idx="15">
                  <c:v>1145.58</c:v>
                </c:pt>
                <c:pt idx="16">
                  <c:v>1192.56</c:v>
                </c:pt>
                <c:pt idx="17">
                  <c:v>385.97</c:v>
                </c:pt>
                <c:pt idx="18">
                  <c:v>561.03</c:v>
                </c:pt>
                <c:pt idx="19">
                  <c:v>750.96</c:v>
                </c:pt>
                <c:pt idx="20">
                  <c:v>712.64</c:v>
                </c:pt>
                <c:pt idx="21">
                  <c:v>1201.1500000000001</c:v>
                </c:pt>
                <c:pt idx="22">
                  <c:v>1032.22</c:v>
                </c:pt>
                <c:pt idx="23">
                  <c:v>342.59000000000003</c:v>
                </c:pt>
                <c:pt idx="24">
                  <c:v>499.17999999999995</c:v>
                </c:pt>
                <c:pt idx="25">
                  <c:v>861.37</c:v>
                </c:pt>
                <c:pt idx="26">
                  <c:v>559.22</c:v>
                </c:pt>
                <c:pt idx="27">
                  <c:v>700.35</c:v>
                </c:pt>
                <c:pt idx="28">
                  <c:v>980.44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A-462B-8DE6-AC20C7954751}"/>
            </c:ext>
          </c:extLst>
        </c:ser>
        <c:ser>
          <c:idx val="2"/>
          <c:order val="1"/>
          <c:tx>
            <c:strRef>
              <c:f>Sheet1!$J$1</c:f>
              <c:strCache>
                <c:ptCount val="1"/>
                <c:pt idx="0">
                  <c:v>Total energy consumption of LTB (Primary axis)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Sheet1!$J$2:$J$30</c:f>
              <c:numCache>
                <c:formatCode>General</c:formatCode>
                <c:ptCount val="29"/>
                <c:pt idx="0">
                  <c:v>6683.0312999999996</c:v>
                </c:pt>
                <c:pt idx="1">
                  <c:v>4388.6875</c:v>
                </c:pt>
                <c:pt idx="2">
                  <c:v>6817.2655999999997</c:v>
                </c:pt>
                <c:pt idx="3">
                  <c:v>6427.4218000000001</c:v>
                </c:pt>
                <c:pt idx="4">
                  <c:v>6521.6562000000004</c:v>
                </c:pt>
                <c:pt idx="5">
                  <c:v>7423.9844000000003</c:v>
                </c:pt>
                <c:pt idx="6">
                  <c:v>8003.2344000000003</c:v>
                </c:pt>
                <c:pt idx="7">
                  <c:v>5159.0937000000004</c:v>
                </c:pt>
                <c:pt idx="8">
                  <c:v>4771.2655999999997</c:v>
                </c:pt>
                <c:pt idx="9">
                  <c:v>8622.3125</c:v>
                </c:pt>
                <c:pt idx="10">
                  <c:v>8945.8744999999999</c:v>
                </c:pt>
                <c:pt idx="11">
                  <c:v>9046.0781000000006</c:v>
                </c:pt>
                <c:pt idx="12">
                  <c:v>9656.7186999999994</c:v>
                </c:pt>
                <c:pt idx="13">
                  <c:v>10378.953600000001</c:v>
                </c:pt>
                <c:pt idx="14">
                  <c:v>5516.9375</c:v>
                </c:pt>
                <c:pt idx="15">
                  <c:v>4341.3755000000001</c:v>
                </c:pt>
                <c:pt idx="16">
                  <c:v>8292.4063000000006</c:v>
                </c:pt>
                <c:pt idx="17">
                  <c:v>8981.9681999999993</c:v>
                </c:pt>
                <c:pt idx="18">
                  <c:v>7319.8442999999997</c:v>
                </c:pt>
                <c:pt idx="19">
                  <c:v>6684.7816999999995</c:v>
                </c:pt>
                <c:pt idx="20">
                  <c:v>6683.8912</c:v>
                </c:pt>
                <c:pt idx="21">
                  <c:v>4270.2037</c:v>
                </c:pt>
                <c:pt idx="22">
                  <c:v>4924.1719000000003</c:v>
                </c:pt>
                <c:pt idx="23">
                  <c:v>8488.9369999999999</c:v>
                </c:pt>
                <c:pt idx="24">
                  <c:v>9156.6875</c:v>
                </c:pt>
                <c:pt idx="25">
                  <c:v>6919.8281999999999</c:v>
                </c:pt>
                <c:pt idx="26">
                  <c:v>6835.5937999999996</c:v>
                </c:pt>
                <c:pt idx="27">
                  <c:v>6799.9844000000003</c:v>
                </c:pt>
                <c:pt idx="28">
                  <c:v>4564.375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A-462B-8DE6-AC20C795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8855791"/>
        <c:axId val="1434726303"/>
      </c:barChart>
      <c:barChart>
        <c:barDir val="col"/>
        <c:grouping val="clustered"/>
        <c:varyColors val="0"/>
        <c:ser>
          <c:idx val="0"/>
          <c:order val="2"/>
          <c:tx>
            <c:strRef>
              <c:f>Sheet1!$Q$1</c:f>
              <c:strCache>
                <c:ptCount val="1"/>
                <c:pt idx="0">
                  <c:v>Total Energy consumption of LTB error % (secondary axis)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Sheet1!$Q$2:$Q$30</c:f>
              <c:numCache>
                <c:formatCode>General</c:formatCode>
                <c:ptCount val="29"/>
                <c:pt idx="0">
                  <c:v>26.678917051671853</c:v>
                </c:pt>
                <c:pt idx="1">
                  <c:v>41.847865568796045</c:v>
                </c:pt>
                <c:pt idx="2">
                  <c:v>54.458072842811056</c:v>
                </c:pt>
                <c:pt idx="3">
                  <c:v>44.783441028863642</c:v>
                </c:pt>
                <c:pt idx="4">
                  <c:v>61.324761549564158</c:v>
                </c:pt>
                <c:pt idx="5">
                  <c:v>30.479872898624912</c:v>
                </c:pt>
                <c:pt idx="6">
                  <c:v>7.2068033340111217</c:v>
                </c:pt>
                <c:pt idx="7">
                  <c:v>5.9713105719455841</c:v>
                </c:pt>
                <c:pt idx="8">
                  <c:v>1.2141842163287917</c:v>
                </c:pt>
                <c:pt idx="9">
                  <c:v>7.9656922577073592</c:v>
                </c:pt>
                <c:pt idx="10">
                  <c:v>1.7174102243833971</c:v>
                </c:pt>
                <c:pt idx="11">
                  <c:v>0.38626470383823691</c:v>
                </c:pt>
                <c:pt idx="12">
                  <c:v>14.240233210531079</c:v>
                </c:pt>
                <c:pt idx="13">
                  <c:v>18.926599387581188</c:v>
                </c:pt>
                <c:pt idx="14">
                  <c:v>9.2035832377040485</c:v>
                </c:pt>
                <c:pt idx="15">
                  <c:v>25.895321937230591</c:v>
                </c:pt>
                <c:pt idx="16">
                  <c:v>7.6992694310983421</c:v>
                </c:pt>
                <c:pt idx="17">
                  <c:v>3.5406158038900064</c:v>
                </c:pt>
                <c:pt idx="18">
                  <c:v>13.799005114789715</c:v>
                </c:pt>
                <c:pt idx="19">
                  <c:v>27.24926747317042</c:v>
                </c:pt>
                <c:pt idx="20">
                  <c:v>14.248071061048226</c:v>
                </c:pt>
                <c:pt idx="21">
                  <c:v>26.628590116700391</c:v>
                </c:pt>
                <c:pt idx="22">
                  <c:v>5.1029628765002384</c:v>
                </c:pt>
                <c:pt idx="23">
                  <c:v>7.2784495949806267</c:v>
                </c:pt>
                <c:pt idx="24">
                  <c:v>9.8707755632414855</c:v>
                </c:pt>
                <c:pt idx="25">
                  <c:v>20.311597443044448</c:v>
                </c:pt>
                <c:pt idx="26">
                  <c:v>17.73852458803168</c:v>
                </c:pt>
                <c:pt idx="27">
                  <c:v>17.201172323907219</c:v>
                </c:pt>
                <c:pt idx="28">
                  <c:v>12.25350399604077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8A-462B-8DE6-AC20C795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911488447"/>
        <c:axId val="1957805071"/>
      </c:barChart>
      <c:catAx>
        <c:axId val="1868855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(February)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26303"/>
        <c:crosses val="autoZero"/>
        <c:auto val="1"/>
        <c:lblAlgn val="ctr"/>
        <c:lblOffset val="100"/>
        <c:noMultiLvlLbl val="0"/>
      </c:catAx>
      <c:valAx>
        <c:axId val="14347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</a:t>
                </a:r>
                <a:r>
                  <a:rPr lang="en-US" baseline="0"/>
                  <a:t> Energy and Total energy consumption (</a:t>
                </a:r>
                <a:r>
                  <a:rPr lang="en-US"/>
                  <a:t>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855791"/>
        <c:crosses val="autoZero"/>
        <c:crossBetween val="between"/>
      </c:valAx>
      <c:valAx>
        <c:axId val="19578050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88447"/>
        <c:crosses val="max"/>
        <c:crossBetween val="between"/>
      </c:valAx>
      <c:catAx>
        <c:axId val="19114884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578050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95250</xdr:colOff>
      <xdr:row>24</xdr:row>
      <xdr:rowOff>61911</xdr:rowOff>
    </xdr:from>
    <xdr:to>
      <xdr:col>32</xdr:col>
      <xdr:colOff>228601</xdr:colOff>
      <xdr:row>45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D88306-F20E-44B6-A07D-D57E287BF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10</xdr:row>
      <xdr:rowOff>161924</xdr:rowOff>
    </xdr:from>
    <xdr:to>
      <xdr:col>15</xdr:col>
      <xdr:colOff>304800</xdr:colOff>
      <xdr:row>30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61FC12-C7DF-4927-9E65-B3E25D17C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9BDC-ABA3-4545-829E-F7B16593C56B}">
  <dimension ref="A1:R30"/>
  <sheetViews>
    <sheetView tabSelected="1" topLeftCell="E1" workbookViewId="0">
      <selection activeCell="P36" sqref="P36"/>
    </sheetView>
  </sheetViews>
  <sheetFormatPr defaultRowHeight="15" x14ac:dyDescent="0.25"/>
  <cols>
    <col min="4" max="4" width="29.85546875" bestFit="1" customWidth="1"/>
    <col min="5" max="5" width="9.28515625" bestFit="1" customWidth="1"/>
    <col min="6" max="6" width="21.140625" bestFit="1" customWidth="1"/>
    <col min="10" max="10" width="30.85546875" bestFit="1" customWidth="1"/>
    <col min="11" max="11" width="34.28515625" bestFit="1" customWidth="1"/>
    <col min="15" max="15" width="18" bestFit="1" customWidth="1"/>
    <col min="17" max="17" width="32.7109375" bestFit="1" customWidth="1"/>
  </cols>
  <sheetData>
    <row r="1" spans="1:18" x14ac:dyDescent="0.25">
      <c r="A1" s="1" t="s">
        <v>9</v>
      </c>
      <c r="B1" s="1" t="s">
        <v>0</v>
      </c>
      <c r="C1" s="1" t="s">
        <v>1</v>
      </c>
      <c r="D1" t="s">
        <v>13</v>
      </c>
      <c r="E1" t="s">
        <v>2</v>
      </c>
      <c r="F1" t="s">
        <v>3</v>
      </c>
      <c r="H1" s="3" t="s">
        <v>4</v>
      </c>
      <c r="I1" s="3" t="s">
        <v>5</v>
      </c>
      <c r="J1" s="4" t="s">
        <v>10</v>
      </c>
      <c r="K1" s="4" t="s">
        <v>6</v>
      </c>
      <c r="N1" t="s">
        <v>8</v>
      </c>
      <c r="O1" t="s">
        <v>7</v>
      </c>
      <c r="Q1" t="s">
        <v>11</v>
      </c>
      <c r="R1" t="s">
        <v>12</v>
      </c>
    </row>
    <row r="2" spans="1:18" x14ac:dyDescent="0.25">
      <c r="A2" s="1">
        <v>1</v>
      </c>
      <c r="B2" s="1">
        <v>60.41</v>
      </c>
      <c r="C2" s="1">
        <v>95.24</v>
      </c>
      <c r="D2">
        <f>SUM(B2:C2)</f>
        <v>155.64999999999998</v>
      </c>
      <c r="E2" s="2">
        <v>0.4</v>
      </c>
      <c r="F2">
        <f>162.62*E2</f>
        <v>65.048000000000002</v>
      </c>
      <c r="H2" s="3">
        <v>1</v>
      </c>
      <c r="I2" s="3">
        <v>14.10416667</v>
      </c>
      <c r="J2" s="4">
        <v>6683.0312999999996</v>
      </c>
      <c r="K2">
        <f>(2050.5*LOG(I2,2.71828)-526.52)</f>
        <v>4900.0709229357326</v>
      </c>
      <c r="N2">
        <f>(F2/K2)*100</f>
        <v>1.3274909898860896</v>
      </c>
      <c r="O2">
        <f>(D2/J2)*100</f>
        <v>2.3290329345008449</v>
      </c>
      <c r="Q2">
        <f>(ABS(J2-K2)/J2)*100</f>
        <v>26.678917051671853</v>
      </c>
      <c r="R2">
        <f>(ABS(D2-F2)/D2)*100</f>
        <v>58.208801798907793</v>
      </c>
    </row>
    <row r="3" spans="1:18" x14ac:dyDescent="0.25">
      <c r="A3" s="1">
        <v>2</v>
      </c>
      <c r="B3" s="1">
        <v>385.17</v>
      </c>
      <c r="C3" s="1">
        <v>616.04</v>
      </c>
      <c r="D3" s="1">
        <f t="shared" ref="D3:D30" si="0">SUM(B3:C3)</f>
        <v>1001.21</v>
      </c>
      <c r="E3" s="2">
        <v>5.7</v>
      </c>
      <c r="F3" s="2">
        <f t="shared" ref="F3:F30" si="1">162.62*E3</f>
        <v>926.93400000000008</v>
      </c>
      <c r="H3" s="3">
        <v>2</v>
      </c>
      <c r="I3" s="3">
        <v>26.916666670000001</v>
      </c>
      <c r="J3" s="4">
        <v>4388.6875</v>
      </c>
      <c r="K3" s="4">
        <f t="shared" ref="K3:K30" si="2">(2050.5*LOG(I3,2.71828)-526.52)</f>
        <v>6225.2595452345558</v>
      </c>
      <c r="N3" s="4">
        <f t="shared" ref="N3:N30" si="3">(F3/K3)*100</f>
        <v>14.889885205020395</v>
      </c>
      <c r="O3" s="4">
        <f>(D3/J3)*100</f>
        <v>22.813426565459491</v>
      </c>
      <c r="Q3" s="4">
        <f t="shared" ref="Q3:Q30" si="4">(ABS(J3-K3)/J3)*100</f>
        <v>41.847865568796045</v>
      </c>
      <c r="R3" s="4">
        <f t="shared" ref="R3:R30" si="5">(ABS(D3-F3)/D3)*100</f>
        <v>7.4186234656066112</v>
      </c>
    </row>
    <row r="4" spans="1:18" x14ac:dyDescent="0.25">
      <c r="A4" s="1">
        <v>3</v>
      </c>
      <c r="B4" s="1">
        <v>406.4</v>
      </c>
      <c r="C4" s="1">
        <v>626.70000000000005</v>
      </c>
      <c r="D4" s="1">
        <f t="shared" si="0"/>
        <v>1033.0999999999999</v>
      </c>
      <c r="E4" s="2">
        <v>6.4</v>
      </c>
      <c r="F4" s="2">
        <f t="shared" si="1"/>
        <v>1040.768</v>
      </c>
      <c r="H4" s="3">
        <v>3</v>
      </c>
      <c r="I4" s="3">
        <v>219.64583329999999</v>
      </c>
      <c r="J4" s="4">
        <v>6817.2655999999997</v>
      </c>
      <c r="K4" s="4">
        <f t="shared" si="2"/>
        <v>10529.8170663359</v>
      </c>
      <c r="N4" s="4">
        <f t="shared" si="3"/>
        <v>9.8840083682684536</v>
      </c>
      <c r="O4" s="4">
        <f>(D4/J4)*100</f>
        <v>15.154169730456152</v>
      </c>
      <c r="Q4" s="4">
        <f t="shared" si="4"/>
        <v>54.458072842811056</v>
      </c>
      <c r="R4" s="4">
        <f t="shared" si="5"/>
        <v>0.74223211692964097</v>
      </c>
    </row>
    <row r="5" spans="1:18" x14ac:dyDescent="0.25">
      <c r="A5" s="1">
        <v>4</v>
      </c>
      <c r="B5" s="1">
        <v>485.97</v>
      </c>
      <c r="C5" s="1">
        <v>784.29</v>
      </c>
      <c r="D5" s="1">
        <f t="shared" si="0"/>
        <v>1270.26</v>
      </c>
      <c r="E5" s="2">
        <v>7.9</v>
      </c>
      <c r="F5" s="2">
        <f t="shared" si="1"/>
        <v>1284.6980000000001</v>
      </c>
      <c r="H5" s="3">
        <v>4</v>
      </c>
      <c r="I5" s="3">
        <v>120.91666669999999</v>
      </c>
      <c r="J5" s="4">
        <v>6427.4218000000001</v>
      </c>
      <c r="K5" s="4">
        <f t="shared" si="2"/>
        <v>9305.842451479326</v>
      </c>
      <c r="N5" s="4">
        <f t="shared" si="3"/>
        <v>13.80528422545747</v>
      </c>
      <c r="O5" s="4">
        <f>(D5/J5)*100</f>
        <v>19.763134263259335</v>
      </c>
      <c r="Q5" s="4">
        <f t="shared" si="4"/>
        <v>44.783441028863642</v>
      </c>
      <c r="R5" s="4">
        <f t="shared" si="5"/>
        <v>1.1366177003133298</v>
      </c>
    </row>
    <row r="6" spans="1:18" x14ac:dyDescent="0.25">
      <c r="A6" s="1">
        <v>5</v>
      </c>
      <c r="B6" s="1">
        <v>423.59</v>
      </c>
      <c r="C6" s="1">
        <v>666.34</v>
      </c>
      <c r="D6" s="1">
        <f t="shared" si="0"/>
        <v>1089.93</v>
      </c>
      <c r="E6" s="2">
        <v>7.3</v>
      </c>
      <c r="F6" s="2">
        <f t="shared" si="1"/>
        <v>1187.126</v>
      </c>
      <c r="H6" s="3">
        <v>5</v>
      </c>
      <c r="I6" s="3">
        <v>218.70833329999999</v>
      </c>
      <c r="J6" s="4">
        <v>6521.6562000000004</v>
      </c>
      <c r="K6" s="4">
        <f t="shared" si="2"/>
        <v>10521.046313732368</v>
      </c>
      <c r="N6" s="4">
        <f t="shared" si="3"/>
        <v>11.283345444934783</v>
      </c>
      <c r="O6" s="4">
        <f>(D6/J6)*100</f>
        <v>16.71247251580051</v>
      </c>
      <c r="Q6" s="4">
        <f t="shared" si="4"/>
        <v>61.324761549564158</v>
      </c>
      <c r="R6" s="4">
        <f t="shared" si="5"/>
        <v>8.9176369124622603</v>
      </c>
    </row>
    <row r="7" spans="1:18" x14ac:dyDescent="0.25">
      <c r="A7" s="1">
        <v>6</v>
      </c>
      <c r="B7" s="1">
        <v>393.09</v>
      </c>
      <c r="C7" s="1">
        <v>661.62</v>
      </c>
      <c r="D7" s="1">
        <f t="shared" si="0"/>
        <v>1054.71</v>
      </c>
      <c r="E7" s="2">
        <v>6.9</v>
      </c>
      <c r="F7" s="2">
        <f t="shared" si="1"/>
        <v>1122.0780000000002</v>
      </c>
      <c r="H7" s="3">
        <v>6</v>
      </c>
      <c r="I7" s="3">
        <v>145.60416670000001</v>
      </c>
      <c r="J7" s="4">
        <v>7423.9844000000003</v>
      </c>
      <c r="K7" s="4">
        <f t="shared" si="2"/>
        <v>9686.8054091337417</v>
      </c>
      <c r="N7" s="4">
        <f t="shared" si="3"/>
        <v>11.583571183767011</v>
      </c>
      <c r="O7" s="4">
        <f>(D7/J7)*100</f>
        <v>14.206791706081709</v>
      </c>
      <c r="Q7" s="4">
        <f t="shared" si="4"/>
        <v>30.479872898624912</v>
      </c>
      <c r="R7" s="4">
        <f t="shared" si="5"/>
        <v>6.3873481810165984</v>
      </c>
    </row>
    <row r="8" spans="1:18" x14ac:dyDescent="0.25">
      <c r="A8" s="1">
        <v>7</v>
      </c>
      <c r="B8" s="1">
        <v>280.99</v>
      </c>
      <c r="C8" s="1">
        <v>462.18</v>
      </c>
      <c r="D8" s="1">
        <f t="shared" si="0"/>
        <v>743.17000000000007</v>
      </c>
      <c r="E8" s="2">
        <v>4.9000000000000004</v>
      </c>
      <c r="F8" s="2">
        <f t="shared" si="1"/>
        <v>796.83800000000008</v>
      </c>
      <c r="H8" s="3">
        <v>7</v>
      </c>
      <c r="I8" s="3">
        <v>48.354166669999998</v>
      </c>
      <c r="J8" s="4">
        <v>8003.2344000000003</v>
      </c>
      <c r="K8" s="4">
        <f t="shared" si="2"/>
        <v>7426.4570364320753</v>
      </c>
      <c r="N8" s="4">
        <f t="shared" si="3"/>
        <v>10.729719381542782</v>
      </c>
      <c r="O8" s="4">
        <f>(D8/J8)*100</f>
        <v>9.2858707224669068</v>
      </c>
      <c r="Q8" s="4">
        <f t="shared" si="4"/>
        <v>7.2068033340111217</v>
      </c>
      <c r="R8" s="4">
        <f t="shared" si="5"/>
        <v>7.2214971002596977</v>
      </c>
    </row>
    <row r="9" spans="1:18" x14ac:dyDescent="0.25">
      <c r="A9" s="1">
        <v>8</v>
      </c>
      <c r="B9" s="1">
        <v>458.69</v>
      </c>
      <c r="C9" s="1">
        <v>758.44</v>
      </c>
      <c r="D9" s="1">
        <f t="shared" si="0"/>
        <v>1217.1300000000001</v>
      </c>
      <c r="E9" s="2">
        <v>7.6</v>
      </c>
      <c r="F9" s="2">
        <f t="shared" si="1"/>
        <v>1235.912</v>
      </c>
      <c r="H9" s="3">
        <v>8</v>
      </c>
      <c r="I9" s="3">
        <v>13.77083333</v>
      </c>
      <c r="J9" s="4">
        <v>5159.0937000000004</v>
      </c>
      <c r="K9" s="4">
        <f t="shared" si="2"/>
        <v>4851.0281924753217</v>
      </c>
      <c r="N9" s="4">
        <f t="shared" si="3"/>
        <v>25.477320497066714</v>
      </c>
      <c r="O9" s="4">
        <f>(D9/J9)*100</f>
        <v>23.591934374054883</v>
      </c>
      <c r="Q9" s="4">
        <f t="shared" si="4"/>
        <v>5.9713105719455841</v>
      </c>
      <c r="R9" s="4">
        <f t="shared" si="5"/>
        <v>1.5431383664850857</v>
      </c>
    </row>
    <row r="10" spans="1:18" x14ac:dyDescent="0.25">
      <c r="A10" s="1">
        <v>9</v>
      </c>
      <c r="B10" s="1">
        <v>343.81</v>
      </c>
      <c r="C10" s="1">
        <v>563.41</v>
      </c>
      <c r="D10" s="1">
        <f t="shared" si="0"/>
        <v>907.22</v>
      </c>
      <c r="E10" s="2">
        <v>5.5</v>
      </c>
      <c r="F10" s="2">
        <f t="shared" si="1"/>
        <v>894.41000000000008</v>
      </c>
      <c r="H10" s="3">
        <v>9</v>
      </c>
      <c r="I10" s="3">
        <v>13.625</v>
      </c>
      <c r="J10" s="4">
        <v>4771.2655999999997</v>
      </c>
      <c r="K10" s="4">
        <f t="shared" si="2"/>
        <v>4829.1975538343249</v>
      </c>
      <c r="N10" s="4">
        <f t="shared" si="3"/>
        <v>18.520882403948235</v>
      </c>
      <c r="O10" s="4">
        <f>(D10/J10)*100</f>
        <v>19.014242258909253</v>
      </c>
      <c r="Q10" s="4">
        <f t="shared" si="4"/>
        <v>1.2141842163287917</v>
      </c>
      <c r="R10" s="4">
        <f t="shared" si="5"/>
        <v>1.4120059081589853</v>
      </c>
    </row>
    <row r="11" spans="1:18" x14ac:dyDescent="0.25">
      <c r="A11" s="1">
        <v>10</v>
      </c>
      <c r="B11" s="1">
        <v>240.75</v>
      </c>
      <c r="C11" s="1">
        <v>374.25</v>
      </c>
      <c r="D11" s="1">
        <f t="shared" si="0"/>
        <v>615</v>
      </c>
      <c r="E11" s="2">
        <v>3.6</v>
      </c>
      <c r="F11" s="2">
        <f t="shared" si="1"/>
        <v>585.43200000000002</v>
      </c>
      <c r="H11" s="3">
        <v>10</v>
      </c>
      <c r="I11" s="3">
        <v>61.979166669999998</v>
      </c>
      <c r="J11" s="4">
        <v>8622.3125</v>
      </c>
      <c r="K11" s="4">
        <f t="shared" si="2"/>
        <v>7935.4856207521661</v>
      </c>
      <c r="N11" s="4">
        <f t="shared" si="3"/>
        <v>7.3773934952264435</v>
      </c>
      <c r="O11" s="4">
        <f>(D11/J11)*100</f>
        <v>7.1326572772675538</v>
      </c>
      <c r="Q11" s="4">
        <f t="shared" si="4"/>
        <v>7.9656922577073592</v>
      </c>
      <c r="R11" s="4">
        <f t="shared" si="5"/>
        <v>4.8078048780487777</v>
      </c>
    </row>
    <row r="12" spans="1:18" x14ac:dyDescent="0.25">
      <c r="A12" s="1">
        <v>11</v>
      </c>
      <c r="B12" s="1">
        <v>298.26</v>
      </c>
      <c r="C12" s="1">
        <v>474.26</v>
      </c>
      <c r="D12" s="1">
        <f t="shared" si="0"/>
        <v>772.52</v>
      </c>
      <c r="E12" s="2">
        <v>4.9000000000000004</v>
      </c>
      <c r="F12" s="2">
        <f t="shared" si="1"/>
        <v>796.83800000000008</v>
      </c>
      <c r="H12" s="3">
        <v>11</v>
      </c>
      <c r="I12" s="3">
        <v>94.125</v>
      </c>
      <c r="J12" s="4">
        <v>8945.8744999999999</v>
      </c>
      <c r="K12" s="4">
        <f t="shared" si="2"/>
        <v>8792.2371366764928</v>
      </c>
      <c r="N12" s="4">
        <f t="shared" si="3"/>
        <v>9.0629721152085363</v>
      </c>
      <c r="O12" s="4">
        <f>(D12/J12)*100</f>
        <v>8.6354889060873816</v>
      </c>
      <c r="Q12" s="4">
        <f t="shared" si="4"/>
        <v>1.7174102243833971</v>
      </c>
      <c r="R12" s="4">
        <f t="shared" si="5"/>
        <v>3.147879666545863</v>
      </c>
    </row>
    <row r="13" spans="1:18" x14ac:dyDescent="0.25">
      <c r="A13" s="1">
        <v>12</v>
      </c>
      <c r="B13" s="1">
        <v>286.72000000000003</v>
      </c>
      <c r="C13" s="1">
        <v>447.13</v>
      </c>
      <c r="D13" s="1">
        <f t="shared" si="0"/>
        <v>733.85</v>
      </c>
      <c r="E13" s="2">
        <v>5.2</v>
      </c>
      <c r="F13" s="2">
        <f t="shared" si="1"/>
        <v>845.62400000000002</v>
      </c>
      <c r="H13" s="3">
        <v>12</v>
      </c>
      <c r="I13" s="3">
        <v>104.72916669999999</v>
      </c>
      <c r="J13" s="4">
        <v>9046.0781000000006</v>
      </c>
      <c r="K13" s="4">
        <f t="shared" si="2"/>
        <v>9011.13629321806</v>
      </c>
      <c r="N13" s="4">
        <f t="shared" si="3"/>
        <v>9.3842105200032488</v>
      </c>
      <c r="O13" s="4">
        <f>(D13/J13)*100</f>
        <v>8.1123553421454542</v>
      </c>
      <c r="Q13" s="4">
        <f t="shared" si="4"/>
        <v>0.38626470383823691</v>
      </c>
      <c r="R13" s="4">
        <f t="shared" si="5"/>
        <v>15.231178033658106</v>
      </c>
    </row>
    <row r="14" spans="1:18" x14ac:dyDescent="0.25">
      <c r="A14" s="1">
        <v>13</v>
      </c>
      <c r="B14" s="1">
        <v>428.48</v>
      </c>
      <c r="C14" s="1">
        <v>717.13</v>
      </c>
      <c r="D14" s="1">
        <f t="shared" si="0"/>
        <v>1145.6100000000001</v>
      </c>
      <c r="E14" s="2">
        <v>7.1</v>
      </c>
      <c r="F14" s="2">
        <f t="shared" si="1"/>
        <v>1154.6019999999999</v>
      </c>
      <c r="H14" s="3">
        <v>13</v>
      </c>
      <c r="I14" s="3">
        <v>73.375</v>
      </c>
      <c r="J14" s="4">
        <v>9656.7186999999994</v>
      </c>
      <c r="K14" s="4">
        <f t="shared" si="2"/>
        <v>8281.5794366350347</v>
      </c>
      <c r="N14" s="4">
        <f t="shared" si="3"/>
        <v>13.941809154089777</v>
      </c>
      <c r="O14" s="4">
        <f>(D14/J14)*100</f>
        <v>11.863346500918579</v>
      </c>
      <c r="Q14" s="4">
        <f t="shared" si="4"/>
        <v>14.240233210531079</v>
      </c>
      <c r="R14" s="4">
        <f t="shared" si="5"/>
        <v>0.78490934960411785</v>
      </c>
    </row>
    <row r="15" spans="1:18" x14ac:dyDescent="0.25">
      <c r="A15" s="1">
        <v>14</v>
      </c>
      <c r="B15" s="1">
        <v>217.98</v>
      </c>
      <c r="C15" s="1">
        <v>366.81</v>
      </c>
      <c r="D15" s="1">
        <f t="shared" si="0"/>
        <v>584.79</v>
      </c>
      <c r="E15" s="2">
        <v>3.9</v>
      </c>
      <c r="F15" s="2">
        <f t="shared" si="1"/>
        <v>634.21799999999996</v>
      </c>
      <c r="H15" s="3">
        <v>14</v>
      </c>
      <c r="I15" s="3">
        <v>78.291666669999998</v>
      </c>
      <c r="J15" s="4">
        <v>10378.953600000001</v>
      </c>
      <c r="K15" s="4">
        <f t="shared" si="2"/>
        <v>8414.5706315050647</v>
      </c>
      <c r="N15" s="4">
        <f t="shared" si="3"/>
        <v>7.5371403696514117</v>
      </c>
      <c r="O15" s="4">
        <f>(D15/J15)*100</f>
        <v>5.6343830268207373</v>
      </c>
      <c r="Q15" s="4">
        <f t="shared" si="4"/>
        <v>18.926599387581188</v>
      </c>
      <c r="R15" s="4">
        <f t="shared" si="5"/>
        <v>8.4522649156107335</v>
      </c>
    </row>
    <row r="16" spans="1:18" x14ac:dyDescent="0.25">
      <c r="A16" s="1">
        <v>15</v>
      </c>
      <c r="B16" s="1">
        <v>56.51</v>
      </c>
      <c r="C16" s="1">
        <v>88.42</v>
      </c>
      <c r="D16" s="1">
        <f t="shared" si="0"/>
        <v>144.93</v>
      </c>
      <c r="E16" s="2">
        <v>0.8</v>
      </c>
      <c r="F16" s="2">
        <f t="shared" si="1"/>
        <v>130.096</v>
      </c>
      <c r="H16" s="3">
        <v>15</v>
      </c>
      <c r="I16" s="3">
        <v>14.875</v>
      </c>
      <c r="J16" s="4">
        <v>5516.9375</v>
      </c>
      <c r="K16" s="4">
        <f t="shared" si="2"/>
        <v>5009.1815650153912</v>
      </c>
      <c r="N16" s="4">
        <f t="shared" si="3"/>
        <v>2.5971508181816176</v>
      </c>
      <c r="O16" s="4">
        <f>(D16/J16)*100</f>
        <v>2.6270009402861643</v>
      </c>
      <c r="Q16" s="4">
        <f t="shared" si="4"/>
        <v>9.2035832377040485</v>
      </c>
      <c r="R16" s="4">
        <f t="shared" si="5"/>
        <v>10.235286000138</v>
      </c>
    </row>
    <row r="17" spans="1:18" x14ac:dyDescent="0.25">
      <c r="A17" s="1">
        <v>16</v>
      </c>
      <c r="B17" s="1">
        <v>431.64</v>
      </c>
      <c r="C17" s="1">
        <v>713.94</v>
      </c>
      <c r="D17" s="1">
        <f t="shared" si="0"/>
        <v>1145.58</v>
      </c>
      <c r="E17" s="2">
        <v>6.6</v>
      </c>
      <c r="F17" s="2">
        <f t="shared" si="1"/>
        <v>1073.2919999999999</v>
      </c>
      <c r="H17" s="3">
        <v>16</v>
      </c>
      <c r="I17" s="3">
        <v>18.583333329999999</v>
      </c>
      <c r="J17" s="4">
        <v>4341.3755000000001</v>
      </c>
      <c r="K17" s="4">
        <f t="shared" si="2"/>
        <v>5465.5886622290545</v>
      </c>
      <c r="N17" s="4">
        <f t="shared" si="3"/>
        <v>19.637262632242702</v>
      </c>
      <c r="O17" s="4">
        <f>(D17/J17)*100</f>
        <v>26.387489402840181</v>
      </c>
      <c r="Q17" s="4">
        <f t="shared" si="4"/>
        <v>25.895321937230591</v>
      </c>
      <c r="R17" s="4">
        <f t="shared" si="5"/>
        <v>6.3101660294348729</v>
      </c>
    </row>
    <row r="18" spans="1:18" x14ac:dyDescent="0.25">
      <c r="A18" s="1">
        <v>17</v>
      </c>
      <c r="B18" s="1">
        <v>441.4</v>
      </c>
      <c r="C18" s="1">
        <v>751.16</v>
      </c>
      <c r="D18" s="1">
        <f t="shared" si="0"/>
        <v>1192.56</v>
      </c>
      <c r="E18" s="2">
        <v>7.3</v>
      </c>
      <c r="F18" s="2">
        <f t="shared" si="1"/>
        <v>1187.126</v>
      </c>
      <c r="H18" s="3">
        <v>17</v>
      </c>
      <c r="I18" s="3">
        <v>100.70833330000001</v>
      </c>
      <c r="J18" s="4">
        <v>8292.4063000000006</v>
      </c>
      <c r="K18" s="4">
        <f t="shared" si="2"/>
        <v>8930.8610033583736</v>
      </c>
      <c r="N18" s="4">
        <f t="shared" si="3"/>
        <v>13.292402597617311</v>
      </c>
      <c r="O18" s="4">
        <f>(D18/J18)*100</f>
        <v>14.381350320473322</v>
      </c>
      <c r="Q18" s="4">
        <f t="shared" si="4"/>
        <v>7.6992694310983421</v>
      </c>
      <c r="R18" s="4">
        <f t="shared" si="5"/>
        <v>0.4556584155094896</v>
      </c>
    </row>
    <row r="19" spans="1:18" x14ac:dyDescent="0.25">
      <c r="A19" s="1">
        <v>18</v>
      </c>
      <c r="B19" s="1">
        <v>150.59</v>
      </c>
      <c r="C19" s="1">
        <v>235.38</v>
      </c>
      <c r="D19" s="1">
        <f t="shared" si="0"/>
        <v>385.97</v>
      </c>
      <c r="E19" s="2">
        <v>1.8</v>
      </c>
      <c r="F19" s="2">
        <f t="shared" si="1"/>
        <v>292.71600000000001</v>
      </c>
      <c r="H19" s="3">
        <v>18</v>
      </c>
      <c r="I19" s="3">
        <v>88.416666669999998</v>
      </c>
      <c r="J19" s="4">
        <v>8981.9681999999993</v>
      </c>
      <c r="K19" s="4">
        <f t="shared" si="2"/>
        <v>8663.9512144104247</v>
      </c>
      <c r="N19" s="4">
        <f t="shared" si="3"/>
        <v>3.3785508800319248</v>
      </c>
      <c r="O19" s="4">
        <f>(D19/J19)*100</f>
        <v>4.2971650690101537</v>
      </c>
      <c r="Q19" s="4">
        <f t="shared" si="4"/>
        <v>3.5406158038900064</v>
      </c>
      <c r="R19" s="4">
        <f t="shared" si="5"/>
        <v>24.160945151177557</v>
      </c>
    </row>
    <row r="20" spans="1:18" x14ac:dyDescent="0.25">
      <c r="A20" s="1">
        <v>19</v>
      </c>
      <c r="B20" s="1">
        <v>218.18</v>
      </c>
      <c r="C20" s="1">
        <v>342.85</v>
      </c>
      <c r="D20" s="1">
        <f t="shared" si="0"/>
        <v>561.03</v>
      </c>
      <c r="E20" s="2">
        <v>2.8</v>
      </c>
      <c r="F20" s="2">
        <f t="shared" si="1"/>
        <v>455.33599999999996</v>
      </c>
      <c r="H20" s="3">
        <v>19</v>
      </c>
      <c r="I20" s="3">
        <v>75.125</v>
      </c>
      <c r="J20" s="4">
        <v>7319.8442999999997</v>
      </c>
      <c r="K20" s="4">
        <f t="shared" si="2"/>
        <v>8329.9099893516432</v>
      </c>
      <c r="N20" s="4">
        <f t="shared" si="3"/>
        <v>5.466277553803927</v>
      </c>
      <c r="O20" s="4">
        <f>(D20/J20)*100</f>
        <v>7.6645072901345728</v>
      </c>
      <c r="Q20" s="4">
        <f t="shared" si="4"/>
        <v>13.799005114789715</v>
      </c>
      <c r="R20" s="4">
        <f t="shared" si="5"/>
        <v>18.839277756982696</v>
      </c>
    </row>
    <row r="21" spans="1:18" x14ac:dyDescent="0.25">
      <c r="A21" s="1">
        <v>20</v>
      </c>
      <c r="B21" s="1">
        <v>285.77999999999997</v>
      </c>
      <c r="C21" s="1">
        <v>465.18</v>
      </c>
      <c r="D21" s="1">
        <f t="shared" si="0"/>
        <v>750.96</v>
      </c>
      <c r="E21" s="2">
        <v>3.7</v>
      </c>
      <c r="F21" s="2">
        <f t="shared" si="1"/>
        <v>601.69400000000007</v>
      </c>
      <c r="H21" s="3">
        <v>20</v>
      </c>
      <c r="I21" s="3">
        <v>81.875</v>
      </c>
      <c r="J21" s="4">
        <v>6684.7816999999995</v>
      </c>
      <c r="K21" s="4">
        <f t="shared" si="2"/>
        <v>8506.3357454305478</v>
      </c>
      <c r="N21" s="4">
        <f t="shared" si="3"/>
        <v>7.0734804974423842</v>
      </c>
      <c r="O21" s="4">
        <f>(D21/J21)*100</f>
        <v>11.233874697808009</v>
      </c>
      <c r="Q21" s="4">
        <f t="shared" si="4"/>
        <v>27.24926747317042</v>
      </c>
      <c r="R21" s="4">
        <f t="shared" si="5"/>
        <v>19.876691168637471</v>
      </c>
    </row>
    <row r="22" spans="1:18" x14ac:dyDescent="0.25">
      <c r="A22" s="1">
        <v>21</v>
      </c>
      <c r="B22" s="1">
        <v>268.70999999999998</v>
      </c>
      <c r="C22" s="1">
        <v>443.93</v>
      </c>
      <c r="D22" s="1">
        <f t="shared" si="0"/>
        <v>712.64</v>
      </c>
      <c r="E22" s="2">
        <v>4.0999999999999996</v>
      </c>
      <c r="F22" s="2">
        <f t="shared" si="1"/>
        <v>666.74199999999996</v>
      </c>
      <c r="H22" s="3">
        <v>21</v>
      </c>
      <c r="I22" s="3">
        <v>53.5625</v>
      </c>
      <c r="J22" s="4">
        <v>6683.8912</v>
      </c>
      <c r="K22" s="4">
        <f t="shared" si="2"/>
        <v>7636.216767819149</v>
      </c>
      <c r="N22" s="4">
        <f t="shared" si="3"/>
        <v>8.7313131655692491</v>
      </c>
      <c r="O22" s="4">
        <f>(D22/J22)*100</f>
        <v>10.662052667763353</v>
      </c>
      <c r="Q22" s="4">
        <f t="shared" si="4"/>
        <v>14.248071061048226</v>
      </c>
      <c r="R22" s="4">
        <f t="shared" si="5"/>
        <v>6.440559048046703</v>
      </c>
    </row>
    <row r="23" spans="1:18" x14ac:dyDescent="0.25">
      <c r="A23" s="1">
        <v>22</v>
      </c>
      <c r="B23" s="1">
        <v>443.75</v>
      </c>
      <c r="C23" s="1">
        <v>757.4</v>
      </c>
      <c r="D23" s="1">
        <f t="shared" si="0"/>
        <v>1201.1500000000001</v>
      </c>
      <c r="E23" s="2">
        <v>7.1</v>
      </c>
      <c r="F23" s="2">
        <f t="shared" si="1"/>
        <v>1154.6019999999999</v>
      </c>
      <c r="H23" s="3">
        <v>22</v>
      </c>
      <c r="I23" s="3">
        <v>18.0625</v>
      </c>
      <c r="J23" s="4">
        <v>4270.2037</v>
      </c>
      <c r="K23" s="4">
        <f t="shared" si="2"/>
        <v>5407.2987404211744</v>
      </c>
      <c r="N23" s="4">
        <f t="shared" si="3"/>
        <v>21.352657869057701</v>
      </c>
      <c r="O23" s="4">
        <f>(D23/J23)*100</f>
        <v>28.128634706583206</v>
      </c>
      <c r="Q23" s="4">
        <f t="shared" si="4"/>
        <v>26.628590116700391</v>
      </c>
      <c r="R23" s="4">
        <f t="shared" si="5"/>
        <v>3.8752861840736146</v>
      </c>
    </row>
    <row r="24" spans="1:18" x14ac:dyDescent="0.25">
      <c r="A24" s="1">
        <v>23</v>
      </c>
      <c r="B24" s="1">
        <v>378.55</v>
      </c>
      <c r="C24" s="1">
        <v>653.66999999999996</v>
      </c>
      <c r="D24" s="1">
        <f t="shared" si="0"/>
        <v>1032.22</v>
      </c>
      <c r="E24" s="2">
        <v>6.2</v>
      </c>
      <c r="F24" s="2">
        <f t="shared" si="1"/>
        <v>1008.244</v>
      </c>
      <c r="H24" s="3">
        <v>23</v>
      </c>
      <c r="I24" s="3">
        <v>12.625</v>
      </c>
      <c r="J24" s="4">
        <v>4924.1719000000003</v>
      </c>
      <c r="K24" s="4">
        <f t="shared" si="2"/>
        <v>4672.8932359679438</v>
      </c>
      <c r="N24" s="4">
        <f t="shared" si="3"/>
        <v>21.576439886094516</v>
      </c>
      <c r="O24" s="4">
        <f>(D24/J24)*100</f>
        <v>20.962306372773053</v>
      </c>
      <c r="Q24" s="4">
        <f t="shared" si="4"/>
        <v>5.1029628765002384</v>
      </c>
      <c r="R24" s="4">
        <f t="shared" si="5"/>
        <v>2.3227606517990349</v>
      </c>
    </row>
    <row r="25" spans="1:18" x14ac:dyDescent="0.25">
      <c r="A25" s="1">
        <v>24</v>
      </c>
      <c r="B25" s="1">
        <v>134.05000000000001</v>
      </c>
      <c r="C25" s="1">
        <v>208.54</v>
      </c>
      <c r="D25" s="1">
        <f t="shared" si="0"/>
        <v>342.59000000000003</v>
      </c>
      <c r="E25" s="2">
        <v>1.9</v>
      </c>
      <c r="F25" s="2">
        <f t="shared" si="1"/>
        <v>308.97800000000001</v>
      </c>
      <c r="H25" s="3">
        <v>24</v>
      </c>
      <c r="I25" s="3">
        <v>60.0625</v>
      </c>
      <c r="J25" s="4">
        <v>8488.9369999999999</v>
      </c>
      <c r="K25" s="4">
        <f t="shared" si="2"/>
        <v>7871.0739993053394</v>
      </c>
      <c r="N25" s="4">
        <f t="shared" si="3"/>
        <v>3.925487170204077</v>
      </c>
      <c r="O25" s="4">
        <f>(D25/J25)*100</f>
        <v>4.0357232006787189</v>
      </c>
      <c r="Q25" s="4">
        <f t="shared" si="4"/>
        <v>7.2784495949806267</v>
      </c>
      <c r="R25" s="4">
        <f t="shared" si="5"/>
        <v>9.811144516769323</v>
      </c>
    </row>
    <row r="26" spans="1:18" x14ac:dyDescent="0.25">
      <c r="A26" s="1">
        <v>25</v>
      </c>
      <c r="B26" s="1">
        <v>192.1</v>
      </c>
      <c r="C26" s="1">
        <v>307.08</v>
      </c>
      <c r="D26" s="1">
        <f t="shared" si="0"/>
        <v>499.17999999999995</v>
      </c>
      <c r="E26" s="2">
        <v>2.8</v>
      </c>
      <c r="F26" s="2">
        <f t="shared" si="1"/>
        <v>455.33599999999996</v>
      </c>
      <c r="H26" s="3">
        <v>25</v>
      </c>
      <c r="I26" s="3">
        <v>72.354166669999998</v>
      </c>
      <c r="J26" s="4">
        <v>9156.6875</v>
      </c>
      <c r="K26" s="4">
        <f t="shared" si="2"/>
        <v>8252.8514278476123</v>
      </c>
      <c r="N26" s="4">
        <f t="shared" si="3"/>
        <v>5.5173173051868938</v>
      </c>
      <c r="O26" s="4">
        <f>(D26/J26)*100</f>
        <v>5.451534738954452</v>
      </c>
      <c r="Q26" s="4">
        <f t="shared" si="4"/>
        <v>9.8707755632414855</v>
      </c>
      <c r="R26" s="4">
        <f t="shared" si="5"/>
        <v>8.7832044553067021</v>
      </c>
    </row>
    <row r="27" spans="1:18" x14ac:dyDescent="0.25">
      <c r="A27" s="1">
        <v>26</v>
      </c>
      <c r="B27" s="1">
        <v>328.65</v>
      </c>
      <c r="C27" s="1">
        <v>532.72</v>
      </c>
      <c r="D27" s="1">
        <f t="shared" si="0"/>
        <v>861.37</v>
      </c>
      <c r="E27" s="2">
        <v>5.0999999999999996</v>
      </c>
      <c r="F27" s="2">
        <f t="shared" si="1"/>
        <v>829.36199999999997</v>
      </c>
      <c r="H27" s="3">
        <v>26</v>
      </c>
      <c r="I27" s="3">
        <v>74.958333330000002</v>
      </c>
      <c r="J27" s="4">
        <v>6919.8281999999999</v>
      </c>
      <c r="K27" s="4">
        <f t="shared" si="2"/>
        <v>8325.3558477342685</v>
      </c>
      <c r="N27" s="4">
        <f t="shared" si="3"/>
        <v>9.9618804909787659</v>
      </c>
      <c r="O27" s="4">
        <f>(D27/J27)*100</f>
        <v>12.447852390323796</v>
      </c>
      <c r="Q27" s="4">
        <f t="shared" si="4"/>
        <v>20.311597443044448</v>
      </c>
      <c r="R27" s="4">
        <f t="shared" si="5"/>
        <v>3.7159408848694566</v>
      </c>
    </row>
    <row r="28" spans="1:18" x14ac:dyDescent="0.25">
      <c r="A28" s="1">
        <v>27</v>
      </c>
      <c r="B28" s="1">
        <v>215.7</v>
      </c>
      <c r="C28" s="1">
        <v>343.52</v>
      </c>
      <c r="D28" s="1">
        <f t="shared" si="0"/>
        <v>559.22</v>
      </c>
      <c r="E28" s="2">
        <v>3.3</v>
      </c>
      <c r="F28" s="2">
        <f t="shared" si="1"/>
        <v>536.64599999999996</v>
      </c>
      <c r="H28" s="3">
        <v>27</v>
      </c>
      <c r="I28" s="3">
        <v>65.479166669999998</v>
      </c>
      <c r="J28" s="4">
        <v>6835.5937999999996</v>
      </c>
      <c r="K28" s="4">
        <f t="shared" si="2"/>
        <v>8048.1272869509685</v>
      </c>
      <c r="N28" s="4">
        <f t="shared" si="3"/>
        <v>6.6679611401040377</v>
      </c>
      <c r="O28" s="4">
        <f>(D28/J28)*100</f>
        <v>8.1810010419285017</v>
      </c>
      <c r="Q28" s="4">
        <f t="shared" si="4"/>
        <v>17.73852458803168</v>
      </c>
      <c r="R28" s="4">
        <f t="shared" si="5"/>
        <v>4.0366939665963431</v>
      </c>
    </row>
    <row r="29" spans="1:18" x14ac:dyDescent="0.25">
      <c r="A29" s="1">
        <v>28</v>
      </c>
      <c r="B29" s="1">
        <v>269</v>
      </c>
      <c r="C29" s="1">
        <v>431.35</v>
      </c>
      <c r="D29" s="1">
        <f t="shared" si="0"/>
        <v>700.35</v>
      </c>
      <c r="E29" s="2">
        <v>4.5999999999999996</v>
      </c>
      <c r="F29" s="2">
        <f t="shared" si="1"/>
        <v>748.05199999999991</v>
      </c>
      <c r="H29" s="3">
        <v>28</v>
      </c>
      <c r="I29" s="3">
        <v>63.020833330000002</v>
      </c>
      <c r="J29" s="4">
        <v>6799.9844000000003</v>
      </c>
      <c r="K29" s="4">
        <f t="shared" si="2"/>
        <v>7969.6614346428087</v>
      </c>
      <c r="N29" s="4">
        <f t="shared" si="3"/>
        <v>9.3862456534017973</v>
      </c>
      <c r="O29" s="4">
        <f>(D29/J29)*100</f>
        <v>10.299288333661472</v>
      </c>
      <c r="Q29" s="4">
        <f t="shared" si="4"/>
        <v>17.201172323907219</v>
      </c>
      <c r="R29" s="4">
        <f t="shared" si="5"/>
        <v>6.8111658456485884</v>
      </c>
    </row>
    <row r="30" spans="1:18" x14ac:dyDescent="0.25">
      <c r="A30" s="1">
        <v>29</v>
      </c>
      <c r="B30" s="1">
        <v>362.24</v>
      </c>
      <c r="C30" s="1">
        <v>618.20000000000005</v>
      </c>
      <c r="D30" s="1">
        <f t="shared" si="0"/>
        <v>980.44</v>
      </c>
      <c r="E30" s="2">
        <v>6.2</v>
      </c>
      <c r="F30" s="2">
        <f t="shared" si="1"/>
        <v>1008.244</v>
      </c>
      <c r="H30" s="3">
        <v>29</v>
      </c>
      <c r="I30" s="3">
        <v>15.72916667</v>
      </c>
      <c r="J30" s="4">
        <v>4564.375</v>
      </c>
      <c r="K30" s="4">
        <f t="shared" si="2"/>
        <v>5123.6708730192859</v>
      </c>
      <c r="N30" s="4">
        <f t="shared" si="3"/>
        <v>19.67815702818281</v>
      </c>
      <c r="O30" s="4">
        <f>(D30/J30)*100</f>
        <v>21.480268382856362</v>
      </c>
      <c r="Q30" s="4">
        <f t="shared" si="4"/>
        <v>12.25350399604077</v>
      </c>
      <c r="R30" s="4">
        <f t="shared" si="5"/>
        <v>2.8358696095630505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2020-06-08T19:05:47Z</dcterms:created>
  <dcterms:modified xsi:type="dcterms:W3CDTF">2020-06-08T22:41:23Z</dcterms:modified>
</cp:coreProperties>
</file>