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y files\Study\ME 635\HW04\Q3\"/>
    </mc:Choice>
  </mc:AlternateContent>
  <xr:revisionPtr revIDLastSave="0" documentId="13_ncr:1_{DE2DD4CD-E338-49DB-84CA-255B2481D255}" xr6:coauthVersionLast="47" xr6:coauthVersionMax="47" xr10:uidLastSave="{00000000-0000-0000-0000-000000000000}"/>
  <bookViews>
    <workbookView xWindow="26940" yWindow="3675" windowWidth="17250" windowHeight="8865" xr2:uid="{EC130EF9-B873-42C2-8D61-52496905B44D}"/>
  </bookViews>
  <sheets>
    <sheet name="HW4_Problem3" sheetId="2" r:id="rId1"/>
    <sheet name="Sheet1" sheetId="1" r:id="rId2"/>
  </sheets>
  <definedNames>
    <definedName name="ExternalData_1" localSheetId="0" hidden="1">HW4_Problem3!$A$2:$A$107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3" i="2" l="1"/>
  <c r="J71" i="2"/>
  <c r="J72" i="2"/>
  <c r="J70" i="2"/>
  <c r="J68" i="2"/>
  <c r="F57" i="2"/>
  <c r="F58" i="2"/>
  <c r="G57" i="2" s="1"/>
  <c r="E57" i="2"/>
  <c r="D57" i="2"/>
  <c r="C57" i="2"/>
  <c r="C58" i="2"/>
  <c r="J64" i="2"/>
  <c r="E106" i="2"/>
  <c r="E107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58" i="2"/>
  <c r="D99" i="2"/>
  <c r="D100" i="2"/>
  <c r="D101" i="2"/>
  <c r="D102" i="2"/>
  <c r="D103" i="2"/>
  <c r="D104" i="2"/>
  <c r="D105" i="2"/>
  <c r="D106" i="2"/>
  <c r="D107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58" i="2"/>
  <c r="J26" i="2"/>
  <c r="G58" i="2" l="1"/>
  <c r="C101" i="2"/>
  <c r="C102" i="2"/>
  <c r="C103" i="2"/>
  <c r="C104" i="2"/>
  <c r="C105" i="2"/>
  <c r="C106" i="2"/>
  <c r="C107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3" i="2"/>
  <c r="C39" i="2"/>
  <c r="C40" i="2"/>
  <c r="C41" i="2"/>
  <c r="C42" i="2"/>
  <c r="F42" i="2" s="1"/>
  <c r="G42" i="2" s="1"/>
  <c r="C43" i="2"/>
  <c r="F43" i="2" s="1"/>
  <c r="G43" i="2" s="1"/>
  <c r="C44" i="2"/>
  <c r="F44" i="2" s="1"/>
  <c r="G44" i="2" s="1"/>
  <c r="C45" i="2"/>
  <c r="F45" i="2" s="1"/>
  <c r="G45" i="2" s="1"/>
  <c r="C46" i="2"/>
  <c r="F46" i="2" s="1"/>
  <c r="G46" i="2" s="1"/>
  <c r="C47" i="2"/>
  <c r="F47" i="2" s="1"/>
  <c r="G47" i="2" s="1"/>
  <c r="C48" i="2"/>
  <c r="F48" i="2" s="1"/>
  <c r="G48" i="2" s="1"/>
  <c r="C49" i="2"/>
  <c r="F49" i="2" s="1"/>
  <c r="G49" i="2" s="1"/>
  <c r="C50" i="2"/>
  <c r="C51" i="2"/>
  <c r="C52" i="2"/>
  <c r="C53" i="2"/>
  <c r="C4" i="2"/>
  <c r="C5" i="2"/>
  <c r="C6" i="2"/>
  <c r="C7" i="2"/>
  <c r="C8" i="2"/>
  <c r="F8" i="2" s="1"/>
  <c r="G8" i="2" s="1"/>
  <c r="C9" i="2"/>
  <c r="F9" i="2" s="1"/>
  <c r="G9" i="2" s="1"/>
  <c r="C10" i="2"/>
  <c r="F10" i="2" s="1"/>
  <c r="G10" i="2" s="1"/>
  <c r="C11" i="2"/>
  <c r="F11" i="2" s="1"/>
  <c r="G11" i="2" s="1"/>
  <c r="C12" i="2"/>
  <c r="F12" i="2" s="1"/>
  <c r="G12" i="2" s="1"/>
  <c r="C13" i="2"/>
  <c r="F13" i="2" s="1"/>
  <c r="G13" i="2" s="1"/>
  <c r="C14" i="2"/>
  <c r="F14" i="2" s="1"/>
  <c r="G14" i="2" s="1"/>
  <c r="C15" i="2"/>
  <c r="F15" i="2" s="1"/>
  <c r="G15" i="2" s="1"/>
  <c r="C16" i="2"/>
  <c r="C17" i="2"/>
  <c r="C18" i="2"/>
  <c r="C19" i="2"/>
  <c r="C20" i="2"/>
  <c r="C21" i="2"/>
  <c r="C22" i="2"/>
  <c r="C23" i="2"/>
  <c r="C24" i="2"/>
  <c r="F24" i="2" s="1"/>
  <c r="G24" i="2" s="1"/>
  <c r="C25" i="2"/>
  <c r="F25" i="2" s="1"/>
  <c r="G25" i="2" s="1"/>
  <c r="C26" i="2"/>
  <c r="F26" i="2" s="1"/>
  <c r="G26" i="2" s="1"/>
  <c r="C27" i="2"/>
  <c r="F27" i="2" s="1"/>
  <c r="G27" i="2" s="1"/>
  <c r="C28" i="2"/>
  <c r="F28" i="2" s="1"/>
  <c r="G28" i="2" s="1"/>
  <c r="C29" i="2"/>
  <c r="F29" i="2" s="1"/>
  <c r="G29" i="2" s="1"/>
  <c r="C30" i="2"/>
  <c r="F30" i="2" s="1"/>
  <c r="G30" i="2" s="1"/>
  <c r="C31" i="2"/>
  <c r="F31" i="2" s="1"/>
  <c r="G31" i="2" s="1"/>
  <c r="C32" i="2"/>
  <c r="C33" i="2"/>
  <c r="C34" i="2"/>
  <c r="C35" i="2"/>
  <c r="C36" i="2"/>
  <c r="C37" i="2"/>
  <c r="C38" i="2"/>
  <c r="C3" i="2"/>
  <c r="F3" i="2" s="1"/>
  <c r="G3" i="2" s="1"/>
  <c r="F59" i="2" l="1"/>
  <c r="G59" i="2" s="1"/>
  <c r="F73" i="2"/>
  <c r="G73" i="2" s="1"/>
  <c r="F99" i="2"/>
  <c r="G99" i="2" s="1"/>
  <c r="F83" i="2"/>
  <c r="G83" i="2" s="1"/>
  <c r="F72" i="2"/>
  <c r="G72" i="2" s="1"/>
  <c r="F62" i="2"/>
  <c r="G62" i="2" s="1"/>
  <c r="F74" i="2"/>
  <c r="G74" i="2" s="1"/>
  <c r="F82" i="2"/>
  <c r="G82" i="2" s="1"/>
  <c r="F70" i="2"/>
  <c r="G70" i="2" s="1"/>
  <c r="F35" i="2"/>
  <c r="G35" i="2" s="1"/>
  <c r="F67" i="2"/>
  <c r="G67" i="2" s="1"/>
  <c r="F93" i="2"/>
  <c r="G93" i="2" s="1"/>
  <c r="F104" i="2"/>
  <c r="G104" i="2" s="1"/>
  <c r="F63" i="2"/>
  <c r="G63" i="2" s="1"/>
  <c r="F61" i="2"/>
  <c r="G61" i="2" s="1"/>
  <c r="F60" i="2"/>
  <c r="G60" i="2" s="1"/>
  <c r="F100" i="2"/>
  <c r="G100" i="2" s="1"/>
  <c r="F98" i="2"/>
  <c r="G98" i="2" s="1"/>
  <c r="F71" i="2"/>
  <c r="G71" i="2" s="1"/>
  <c r="F107" i="2"/>
  <c r="G107" i="2" s="1"/>
  <c r="F95" i="2"/>
  <c r="G95" i="2" s="1"/>
  <c r="F94" i="2"/>
  <c r="G94" i="2" s="1"/>
  <c r="F18" i="2"/>
  <c r="G18" i="2" s="1"/>
  <c r="F66" i="2"/>
  <c r="G66" i="2" s="1"/>
  <c r="F92" i="2"/>
  <c r="G92" i="2" s="1"/>
  <c r="F103" i="2"/>
  <c r="G103" i="2" s="1"/>
  <c r="F78" i="2"/>
  <c r="G78" i="2" s="1"/>
  <c r="F88" i="2"/>
  <c r="G88" i="2" s="1"/>
  <c r="F77" i="2"/>
  <c r="G77" i="2" s="1"/>
  <c r="F87" i="2"/>
  <c r="G87" i="2" s="1"/>
  <c r="F84" i="2"/>
  <c r="G84" i="2" s="1"/>
  <c r="F97" i="2"/>
  <c r="G97" i="2" s="1"/>
  <c r="F96" i="2"/>
  <c r="G96" i="2" s="1"/>
  <c r="F69" i="2"/>
  <c r="G69" i="2" s="1"/>
  <c r="F68" i="2"/>
  <c r="G68" i="2" s="1"/>
  <c r="F19" i="2"/>
  <c r="G19" i="2" s="1"/>
  <c r="F52" i="2"/>
  <c r="G52" i="2" s="1"/>
  <c r="F33" i="2"/>
  <c r="G33" i="2" s="1"/>
  <c r="F17" i="2"/>
  <c r="G17" i="2" s="1"/>
  <c r="F51" i="2"/>
  <c r="G51" i="2" s="1"/>
  <c r="F65" i="2"/>
  <c r="G65" i="2" s="1"/>
  <c r="F91" i="2"/>
  <c r="G91" i="2" s="1"/>
  <c r="F102" i="2"/>
  <c r="G102" i="2" s="1"/>
  <c r="F79" i="2"/>
  <c r="G79" i="2" s="1"/>
  <c r="F89" i="2"/>
  <c r="G89" i="2" s="1"/>
  <c r="F76" i="2"/>
  <c r="G76" i="2" s="1"/>
  <c r="F86" i="2"/>
  <c r="G86" i="2" s="1"/>
  <c r="F75" i="2"/>
  <c r="G75" i="2" s="1"/>
  <c r="F85" i="2"/>
  <c r="G85" i="2" s="1"/>
  <c r="F81" i="2"/>
  <c r="G81" i="2" s="1"/>
  <c r="F106" i="2"/>
  <c r="G106" i="2" s="1"/>
  <c r="F105" i="2"/>
  <c r="G105" i="2" s="1"/>
  <c r="F53" i="2"/>
  <c r="G53" i="2" s="1"/>
  <c r="F34" i="2"/>
  <c r="G34" i="2" s="1"/>
  <c r="F32" i="2"/>
  <c r="G32" i="2" s="1"/>
  <c r="F16" i="2"/>
  <c r="G16" i="2" s="1"/>
  <c r="F50" i="2"/>
  <c r="G50" i="2" s="1"/>
  <c r="F80" i="2"/>
  <c r="G80" i="2" s="1"/>
  <c r="F64" i="2"/>
  <c r="G64" i="2" s="1"/>
  <c r="F90" i="2"/>
  <c r="G90" i="2" s="1"/>
  <c r="F101" i="2"/>
  <c r="G101" i="2" s="1"/>
  <c r="F23" i="2"/>
  <c r="G23" i="2" s="1"/>
  <c r="F7" i="2"/>
  <c r="G7" i="2" s="1"/>
  <c r="F41" i="2"/>
  <c r="G41" i="2" s="1"/>
  <c r="F38" i="2"/>
  <c r="G38" i="2" s="1"/>
  <c r="F22" i="2"/>
  <c r="G22" i="2" s="1"/>
  <c r="F6" i="2"/>
  <c r="G6" i="2" s="1"/>
  <c r="F40" i="2"/>
  <c r="G40" i="2" s="1"/>
  <c r="F37" i="2"/>
  <c r="G37" i="2" s="1"/>
  <c r="F21" i="2"/>
  <c r="G21" i="2" s="1"/>
  <c r="F5" i="2"/>
  <c r="G5" i="2" s="1"/>
  <c r="F39" i="2"/>
  <c r="G39" i="2" s="1"/>
  <c r="F36" i="2"/>
  <c r="G36" i="2" s="1"/>
  <c r="F20" i="2"/>
  <c r="G20" i="2" s="1"/>
  <c r="F4" i="2"/>
  <c r="G4" i="2" s="1"/>
  <c r="J27" i="2" s="1"/>
  <c r="J28" i="2" s="1"/>
  <c r="J65" i="2" l="1"/>
  <c r="J66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7774BE8-2B43-4F87-91C6-49AC42FFE24E}" keepAlive="1" name="Query - HW4_Problem3" description="Connection to the 'HW4_Problem3' query in the workbook." type="5" refreshedVersion="8" background="1" saveData="1">
    <dbPr connection="Provider=Microsoft.Mashup.OleDb.1;Data Source=$Workbook$;Location=HW4_Problem3;Extended Properties=&quot;&quot;" command="SELECT * FROM [HW4_Problem3]"/>
  </connection>
</connections>
</file>

<file path=xl/sharedStrings.xml><?xml version="1.0" encoding="utf-8"?>
<sst xmlns="http://schemas.openxmlformats.org/spreadsheetml/2006/main" count="95" uniqueCount="46">
  <si>
    <t>Y</t>
  </si>
  <si>
    <t>X</t>
  </si>
  <si>
    <t>X^2</t>
  </si>
  <si>
    <t>X^3</t>
  </si>
  <si>
    <t>f2(x)</t>
  </si>
  <si>
    <t>Quadratic</t>
  </si>
  <si>
    <t>f1(x)</t>
  </si>
  <si>
    <t>cubic</t>
  </si>
  <si>
    <t>y_obs</t>
  </si>
  <si>
    <t>residual^2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</si>
  <si>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</si>
  <si>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</si>
  <si>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</si>
  <si>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</si>
  <si>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</si>
  <si>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</si>
  <si>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</si>
  <si>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</si>
  <si>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</si>
  <si>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</si>
  <si>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</si>
  <si>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</si>
  <si>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</si>
  <si>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</si>
  <si>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</si>
  <si>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</si>
  <si>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</si>
  <si>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</si>
  <si>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</si>
  <si>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</si>
  <si>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</si>
  <si>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</si>
  <si>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</si>
  <si>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</si>
  <si>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</si>
  <si>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</si>
  <si>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Y</t>
  </si>
  <si>
    <t>Residuals</t>
  </si>
  <si>
    <t>N</t>
  </si>
  <si>
    <t>sum(residual^2)</t>
  </si>
  <si>
    <t>RMSE</t>
  </si>
  <si>
    <t>SUMMARY OUTPUT - f1(x)</t>
  </si>
  <si>
    <t>X^4</t>
  </si>
  <si>
    <t>df1(x)</t>
  </si>
  <si>
    <t>df2(x)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</si>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</sst>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3" fillId="3" borderId="0" applyNumberFormat="0" applyBorder="0" applyAlignment="0" applyProtection="0"/>
  </cellStyleXfs>
  <cellXfs count="10">
    <xf numFmtId="0" fontId="0" fillId="0" borderId="0" xfId="0"/>
    <xf numFmtId="0" fontId="0" fillId="0" borderId="1" xfId="0" applyBorder="1"/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Continuous"/>
    </xf>
    <xf numFmtId="0" fontId="0" fillId="0" borderId="0" xfId="0" applyAlignment="1">
      <alignment horizontal="center"/>
    </xf>
    <xf numFmtId="0" fontId="1" fillId="2" borderId="0" xfId="1" applyBorder="1" applyAlignment="1">
      <alignment horizontal="center"/>
    </xf>
    <xf numFmtId="0" fontId="1" fillId="2" borderId="1" xfId="1" applyBorder="1" applyAlignment="1">
      <alignment horizontal="center"/>
    </xf>
    <xf numFmtId="0" fontId="1" fillId="2" borderId="0" xfId="1" applyAlignment="1">
      <alignment horizontal="center"/>
    </xf>
    <xf numFmtId="0" fontId="0" fillId="0" borderId="0" xfId="0" applyAlignment="1">
      <alignment horizontal="center"/>
    </xf>
    <xf numFmtId="0" fontId="3" fillId="3" borderId="0" xfId="2"/>
  </cellXfs>
  <cellStyles count="3">
    <cellStyle name="Good" xfId="1" builtinId="26"/>
    <cellStyle name="Neutral" xfId="2" builtinId="28"/>
    <cellStyle name="Normal" xfId="0" builtinId="0"/>
  </cellStyles>
  <dxfs count="0"/>
  <tableStyles count="1" defaultTableStyle="TableStyleMedium2" defaultPivotStyle="PivotStyleLight16">
    <tableStyle name="Invisible" pivot="0" table="0" count="0" xr9:uid="{5FFD5171-D741-412C-B1FC-0150046324F3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HW4_Problem3!$B$3:$B$53</c:f>
              <c:numCache>
                <c:formatCode>General</c:formatCode>
                <c:ptCount val="5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</c:numCache>
            </c:numRef>
          </c:xVal>
          <c:yVal>
            <c:numRef>
              <c:f>HW4_Problem3!$A$3:$A$53</c:f>
              <c:numCache>
                <c:formatCode>General</c:formatCode>
                <c:ptCount val="51"/>
                <c:pt idx="0">
                  <c:v>5.25</c:v>
                </c:pt>
                <c:pt idx="1">
                  <c:v>5.3052508349999998</c:v>
                </c:pt>
                <c:pt idx="2">
                  <c:v>5.3610066999999999</c:v>
                </c:pt>
                <c:pt idx="3">
                  <c:v>5.41727267</c:v>
                </c:pt>
                <c:pt idx="4">
                  <c:v>5.4740538709999997</c:v>
                </c:pt>
                <c:pt idx="5">
                  <c:v>5.5313554820000004</c:v>
                </c:pt>
                <c:pt idx="6">
                  <c:v>5.5891827330000003</c:v>
                </c:pt>
                <c:pt idx="7">
                  <c:v>5.6475409059999997</c:v>
                </c:pt>
                <c:pt idx="8">
                  <c:v>5.7064353380000004</c:v>
                </c:pt>
                <c:pt idx="9">
                  <c:v>5.7658714189999998</c:v>
                </c:pt>
                <c:pt idx="10">
                  <c:v>5.8258545899999996</c:v>
                </c:pt>
                <c:pt idx="11">
                  <c:v>5.8863903520000003</c:v>
                </c:pt>
                <c:pt idx="12">
                  <c:v>5.9474842580000002</c:v>
                </c:pt>
                <c:pt idx="13">
                  <c:v>6.009141917</c:v>
                </c:pt>
                <c:pt idx="14">
                  <c:v>6.0713689940000002</c:v>
                </c:pt>
                <c:pt idx="15">
                  <c:v>6.1341712140000002</c:v>
                </c:pt>
                <c:pt idx="16">
                  <c:v>6.1975543550000003</c:v>
                </c:pt>
                <c:pt idx="17">
                  <c:v>6.2615242569999996</c:v>
                </c:pt>
                <c:pt idx="18">
                  <c:v>6.3260868160000001</c:v>
                </c:pt>
                <c:pt idx="19">
                  <c:v>6.3912479879999999</c:v>
                </c:pt>
                <c:pt idx="20">
                  <c:v>6.4570137909999996</c:v>
                </c:pt>
                <c:pt idx="21">
                  <c:v>6.5233903</c:v>
                </c:pt>
                <c:pt idx="22">
                  <c:v>6.590383653</c:v>
                </c:pt>
                <c:pt idx="23">
                  <c:v>6.6580000500000001</c:v>
                </c:pt>
                <c:pt idx="24">
                  <c:v>6.7262457519999996</c:v>
                </c:pt>
                <c:pt idx="25">
                  <c:v>6.7951270829999997</c:v>
                </c:pt>
                <c:pt idx="26">
                  <c:v>6.8646504330000004</c:v>
                </c:pt>
                <c:pt idx="27">
                  <c:v>6.9348222540000002</c:v>
                </c:pt>
                <c:pt idx="28">
                  <c:v>7.0056490619999998</c:v>
                </c:pt>
                <c:pt idx="29">
                  <c:v>7.0771374399999996</c:v>
                </c:pt>
                <c:pt idx="30">
                  <c:v>7.1492940379999999</c:v>
                </c:pt>
                <c:pt idx="31">
                  <c:v>7.2221255710000003</c:v>
                </c:pt>
                <c:pt idx="32">
                  <c:v>7.2956388219999999</c:v>
                </c:pt>
                <c:pt idx="33">
                  <c:v>7.3698406419999998</c:v>
                </c:pt>
                <c:pt idx="34">
                  <c:v>7.4447379529999997</c:v>
                </c:pt>
                <c:pt idx="35">
                  <c:v>7.5203377429999998</c:v>
                </c:pt>
                <c:pt idx="36">
                  <c:v>7.5966470729999998</c:v>
                </c:pt>
                <c:pt idx="37">
                  <c:v>7.6736730729999998</c:v>
                </c:pt>
                <c:pt idx="38">
                  <c:v>7.751422947</c:v>
                </c:pt>
                <c:pt idx="39">
                  <c:v>7.8299039690000001</c:v>
                </c:pt>
                <c:pt idx="40">
                  <c:v>7.9091234879999996</c:v>
                </c:pt>
                <c:pt idx="41">
                  <c:v>7.989088926</c:v>
                </c:pt>
                <c:pt idx="42">
                  <c:v>8.0698077779999995</c:v>
                </c:pt>
                <c:pt idx="43">
                  <c:v>8.1512876179999996</c:v>
                </c:pt>
                <c:pt idx="44">
                  <c:v>8.2335360929999997</c:v>
                </c:pt>
                <c:pt idx="45">
                  <c:v>8.3165609269999994</c:v>
                </c:pt>
                <c:pt idx="46">
                  <c:v>8.4003699249999997</c:v>
                </c:pt>
                <c:pt idx="47">
                  <c:v>8.4849709660000006</c:v>
                </c:pt>
                <c:pt idx="48">
                  <c:v>8.5703720109999999</c:v>
                </c:pt>
                <c:pt idx="49">
                  <c:v>8.6565811000000004</c:v>
                </c:pt>
                <c:pt idx="50">
                  <c:v>8.7436063540000006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32-4907-A68C-815AE83DAD1E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HW4_Problem3!$B$3:$B$53</c:f>
              <c:numCache>
                <c:formatCode>General</c:formatCode>
                <c:ptCount val="5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</c:numCache>
            </c:numRef>
          </c:xVal>
          <c:yVal>
            <c:numRef>
              <c:f>HW4_Problem3!$B$116:$B$166</c:f>
              <c:numCache>
                <c:formatCode>General</c:formatCode>
                <c:ptCount val="51"/>
                <c:pt idx="0">
                  <c:v>5.2497934575720873</c:v>
                </c:pt>
                <c:pt idx="1">
                  <c:v>5.3051258750293533</c:v>
                </c:pt>
                <c:pt idx="2">
                  <c:v>5.3609486485183018</c:v>
                </c:pt>
                <c:pt idx="3">
                  <c:v>5.4172682213305521</c:v>
                </c:pt>
                <c:pt idx="4">
                  <c:v>5.4740910367577253</c:v>
                </c:pt>
                <c:pt idx="5">
                  <c:v>5.5314235380914436</c:v>
                </c:pt>
                <c:pt idx="6">
                  <c:v>5.5892721686233271</c:v>
                </c:pt>
                <c:pt idx="7">
                  <c:v>5.6476433716449961</c:v>
                </c:pt>
                <c:pt idx="8">
                  <c:v>5.7065435904480717</c:v>
                </c:pt>
                <c:pt idx="9">
                  <c:v>5.7659792683241751</c:v>
                </c:pt>
                <c:pt idx="10">
                  <c:v>5.8259568485649265</c:v>
                </c:pt>
                <c:pt idx="11">
                  <c:v>5.886482774461947</c:v>
                </c:pt>
                <c:pt idx="12">
                  <c:v>5.947563489306857</c:v>
                </c:pt>
                <c:pt idx="13">
                  <c:v>6.0092054363912775</c:v>
                </c:pt>
                <c:pt idx="14">
                  <c:v>6.0714150590068288</c:v>
                </c:pt>
                <c:pt idx="15">
                  <c:v>6.1341988004451329</c:v>
                </c:pt>
                <c:pt idx="16">
                  <c:v>6.1975631039978092</c:v>
                </c:pt>
                <c:pt idx="17">
                  <c:v>6.2615144129564806</c:v>
                </c:pt>
                <c:pt idx="18">
                  <c:v>6.3260591706127656</c:v>
                </c:pt>
                <c:pt idx="19">
                  <c:v>6.3912038202582853</c:v>
                </c:pt>
                <c:pt idx="20">
                  <c:v>6.4569548051846617</c:v>
                </c:pt>
                <c:pt idx="21">
                  <c:v>6.5233185686835142</c:v>
                </c:pt>
                <c:pt idx="22">
                  <c:v>6.5903015540464649</c:v>
                </c:pt>
                <c:pt idx="23">
                  <c:v>6.6579102045651339</c:v>
                </c:pt>
                <c:pt idx="24">
                  <c:v>6.7261509635311416</c:v>
                </c:pt>
                <c:pt idx="25">
                  <c:v>6.7950302742361091</c:v>
                </c:pt>
                <c:pt idx="26">
                  <c:v>6.8645545799716583</c:v>
                </c:pt>
                <c:pt idx="27">
                  <c:v>6.9347303240294087</c:v>
                </c:pt>
                <c:pt idx="28">
                  <c:v>7.0055639497009805</c:v>
                </c:pt>
                <c:pt idx="29">
                  <c:v>7.0770619002779966</c:v>
                </c:pt>
                <c:pt idx="30">
                  <c:v>7.1492306190520756</c:v>
                </c:pt>
                <c:pt idx="31">
                  <c:v>7.2220765493148402</c:v>
                </c:pt>
                <c:pt idx="32">
                  <c:v>7.2956061343579091</c:v>
                </c:pt>
                <c:pt idx="33">
                  <c:v>7.369825817472905</c:v>
                </c:pt>
                <c:pt idx="34">
                  <c:v>7.4447420419514474</c:v>
                </c:pt>
                <c:pt idx="35">
                  <c:v>7.5203612510851574</c:v>
                </c:pt>
                <c:pt idx="36">
                  <c:v>7.5966898881656562</c:v>
                </c:pt>
                <c:pt idx="37">
                  <c:v>7.6737343964845648</c:v>
                </c:pt>
                <c:pt idx="38">
                  <c:v>7.7515012193335027</c:v>
                </c:pt>
                <c:pt idx="39">
                  <c:v>7.8299968000040918</c:v>
                </c:pt>
                <c:pt idx="40">
                  <c:v>7.9092275817879534</c:v>
                </c:pt>
                <c:pt idx="41">
                  <c:v>7.9892000079767049</c:v>
                </c:pt>
                <c:pt idx="42">
                  <c:v>8.0699205218619738</c:v>
                </c:pt>
                <c:pt idx="43">
                  <c:v>8.1513955667353741</c:v>
                </c:pt>
                <c:pt idx="44">
                  <c:v>8.2336315858885296</c:v>
                </c:pt>
                <c:pt idx="45">
                  <c:v>8.3166350226130596</c:v>
                </c:pt>
                <c:pt idx="46">
                  <c:v>8.4004123202005871</c:v>
                </c:pt>
                <c:pt idx="47">
                  <c:v>8.4849699219427315</c:v>
                </c:pt>
                <c:pt idx="48">
                  <c:v>8.5703142711311138</c:v>
                </c:pt>
                <c:pt idx="49">
                  <c:v>8.6564518110573552</c:v>
                </c:pt>
                <c:pt idx="50">
                  <c:v>8.743388985013075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732-4907-A68C-815AE83DAD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8394735"/>
        <c:axId val="1508394319"/>
      </c:scatterChart>
      <c:valAx>
        <c:axId val="15083947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08394319"/>
        <c:crosses val="autoZero"/>
        <c:crossBetween val="midCat"/>
      </c:valAx>
      <c:valAx>
        <c:axId val="150839431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08394735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X^2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HW4_Problem3!$C$3:$C$53</c:f>
              <c:numCache>
                <c:formatCode>General</c:formatCode>
                <c:ptCount val="51"/>
                <c:pt idx="0">
                  <c:v>0</c:v>
                </c:pt>
                <c:pt idx="1">
                  <c:v>1E-4</c:v>
                </c:pt>
                <c:pt idx="2">
                  <c:v>4.0000000000000002E-4</c:v>
                </c:pt>
                <c:pt idx="3">
                  <c:v>8.9999999999999998E-4</c:v>
                </c:pt>
                <c:pt idx="4">
                  <c:v>1.6000000000000001E-3</c:v>
                </c:pt>
                <c:pt idx="5">
                  <c:v>2.5000000000000005E-3</c:v>
                </c:pt>
                <c:pt idx="6">
                  <c:v>3.5999999999999999E-3</c:v>
                </c:pt>
                <c:pt idx="7">
                  <c:v>4.9000000000000007E-3</c:v>
                </c:pt>
                <c:pt idx="8">
                  <c:v>6.4000000000000003E-3</c:v>
                </c:pt>
                <c:pt idx="9">
                  <c:v>8.0999999999999996E-3</c:v>
                </c:pt>
                <c:pt idx="10">
                  <c:v>1.0000000000000002E-2</c:v>
                </c:pt>
                <c:pt idx="11">
                  <c:v>1.21E-2</c:v>
                </c:pt>
                <c:pt idx="12">
                  <c:v>1.44E-2</c:v>
                </c:pt>
                <c:pt idx="13">
                  <c:v>1.6900000000000002E-2</c:v>
                </c:pt>
                <c:pt idx="14">
                  <c:v>1.9600000000000003E-2</c:v>
                </c:pt>
                <c:pt idx="15">
                  <c:v>2.2499999999999999E-2</c:v>
                </c:pt>
                <c:pt idx="16">
                  <c:v>2.5600000000000001E-2</c:v>
                </c:pt>
                <c:pt idx="17">
                  <c:v>2.8900000000000006E-2</c:v>
                </c:pt>
                <c:pt idx="18">
                  <c:v>3.2399999999999998E-2</c:v>
                </c:pt>
                <c:pt idx="19">
                  <c:v>3.61E-2</c:v>
                </c:pt>
                <c:pt idx="20">
                  <c:v>4.0000000000000008E-2</c:v>
                </c:pt>
                <c:pt idx="21">
                  <c:v>4.4099999999999993E-2</c:v>
                </c:pt>
                <c:pt idx="22">
                  <c:v>4.8399999999999999E-2</c:v>
                </c:pt>
                <c:pt idx="23">
                  <c:v>5.2900000000000003E-2</c:v>
                </c:pt>
                <c:pt idx="24">
                  <c:v>5.7599999999999998E-2</c:v>
                </c:pt>
                <c:pt idx="25">
                  <c:v>6.25E-2</c:v>
                </c:pt>
                <c:pt idx="26">
                  <c:v>6.7600000000000007E-2</c:v>
                </c:pt>
                <c:pt idx="27">
                  <c:v>7.2900000000000006E-2</c:v>
                </c:pt>
                <c:pt idx="28">
                  <c:v>7.8400000000000011E-2</c:v>
                </c:pt>
                <c:pt idx="29">
                  <c:v>8.4099999999999994E-2</c:v>
                </c:pt>
                <c:pt idx="30">
                  <c:v>0.09</c:v>
                </c:pt>
                <c:pt idx="31">
                  <c:v>9.6100000000000005E-2</c:v>
                </c:pt>
                <c:pt idx="32">
                  <c:v>0.1024</c:v>
                </c:pt>
                <c:pt idx="33">
                  <c:v>0.10890000000000001</c:v>
                </c:pt>
                <c:pt idx="34">
                  <c:v>0.11560000000000002</c:v>
                </c:pt>
                <c:pt idx="35">
                  <c:v>0.12249999999999998</c:v>
                </c:pt>
                <c:pt idx="36">
                  <c:v>0.12959999999999999</c:v>
                </c:pt>
                <c:pt idx="37">
                  <c:v>0.13689999999999999</c:v>
                </c:pt>
                <c:pt idx="38">
                  <c:v>0.1444</c:v>
                </c:pt>
                <c:pt idx="39">
                  <c:v>0.15210000000000001</c:v>
                </c:pt>
                <c:pt idx="40">
                  <c:v>0.16000000000000003</c:v>
                </c:pt>
                <c:pt idx="41">
                  <c:v>0.16809999999999997</c:v>
                </c:pt>
                <c:pt idx="42">
                  <c:v>0.17639999999999997</c:v>
                </c:pt>
                <c:pt idx="43">
                  <c:v>0.18489999999999998</c:v>
                </c:pt>
                <c:pt idx="44">
                  <c:v>0.19359999999999999</c:v>
                </c:pt>
                <c:pt idx="45">
                  <c:v>0.20250000000000001</c:v>
                </c:pt>
                <c:pt idx="46">
                  <c:v>0.21160000000000001</c:v>
                </c:pt>
                <c:pt idx="47">
                  <c:v>0.22089999999999999</c:v>
                </c:pt>
                <c:pt idx="48">
                  <c:v>0.23039999999999999</c:v>
                </c:pt>
                <c:pt idx="49">
                  <c:v>0.24009999999999998</c:v>
                </c:pt>
                <c:pt idx="50">
                  <c:v>0.25</c:v>
                </c:pt>
              </c:numCache>
            </c:numRef>
          </c:xVal>
          <c:yVal>
            <c:numRef>
              <c:f>HW4_Problem3!$A$3:$A$53</c:f>
              <c:numCache>
                <c:formatCode>General</c:formatCode>
                <c:ptCount val="51"/>
                <c:pt idx="0">
                  <c:v>5.25</c:v>
                </c:pt>
                <c:pt idx="1">
                  <c:v>5.3052508349999998</c:v>
                </c:pt>
                <c:pt idx="2">
                  <c:v>5.3610066999999999</c:v>
                </c:pt>
                <c:pt idx="3">
                  <c:v>5.41727267</c:v>
                </c:pt>
                <c:pt idx="4">
                  <c:v>5.4740538709999997</c:v>
                </c:pt>
                <c:pt idx="5">
                  <c:v>5.5313554820000004</c:v>
                </c:pt>
                <c:pt idx="6">
                  <c:v>5.5891827330000003</c:v>
                </c:pt>
                <c:pt idx="7">
                  <c:v>5.6475409059999997</c:v>
                </c:pt>
                <c:pt idx="8">
                  <c:v>5.7064353380000004</c:v>
                </c:pt>
                <c:pt idx="9">
                  <c:v>5.7658714189999998</c:v>
                </c:pt>
                <c:pt idx="10">
                  <c:v>5.8258545899999996</c:v>
                </c:pt>
                <c:pt idx="11">
                  <c:v>5.8863903520000003</c:v>
                </c:pt>
                <c:pt idx="12">
                  <c:v>5.9474842580000002</c:v>
                </c:pt>
                <c:pt idx="13">
                  <c:v>6.009141917</c:v>
                </c:pt>
                <c:pt idx="14">
                  <c:v>6.0713689940000002</c:v>
                </c:pt>
                <c:pt idx="15">
                  <c:v>6.1341712140000002</c:v>
                </c:pt>
                <c:pt idx="16">
                  <c:v>6.1975543550000003</c:v>
                </c:pt>
                <c:pt idx="17">
                  <c:v>6.2615242569999996</c:v>
                </c:pt>
                <c:pt idx="18">
                  <c:v>6.3260868160000001</c:v>
                </c:pt>
                <c:pt idx="19">
                  <c:v>6.3912479879999999</c:v>
                </c:pt>
                <c:pt idx="20">
                  <c:v>6.4570137909999996</c:v>
                </c:pt>
                <c:pt idx="21">
                  <c:v>6.5233903</c:v>
                </c:pt>
                <c:pt idx="22">
                  <c:v>6.590383653</c:v>
                </c:pt>
                <c:pt idx="23">
                  <c:v>6.6580000500000001</c:v>
                </c:pt>
                <c:pt idx="24">
                  <c:v>6.7262457519999996</c:v>
                </c:pt>
                <c:pt idx="25">
                  <c:v>6.7951270829999997</c:v>
                </c:pt>
                <c:pt idx="26">
                  <c:v>6.8646504330000004</c:v>
                </c:pt>
                <c:pt idx="27">
                  <c:v>6.9348222540000002</c:v>
                </c:pt>
                <c:pt idx="28">
                  <c:v>7.0056490619999998</c:v>
                </c:pt>
                <c:pt idx="29">
                  <c:v>7.0771374399999996</c:v>
                </c:pt>
                <c:pt idx="30">
                  <c:v>7.1492940379999999</c:v>
                </c:pt>
                <c:pt idx="31">
                  <c:v>7.2221255710000003</c:v>
                </c:pt>
                <c:pt idx="32">
                  <c:v>7.2956388219999999</c:v>
                </c:pt>
                <c:pt idx="33">
                  <c:v>7.3698406419999998</c:v>
                </c:pt>
                <c:pt idx="34">
                  <c:v>7.4447379529999997</c:v>
                </c:pt>
                <c:pt idx="35">
                  <c:v>7.5203377429999998</c:v>
                </c:pt>
                <c:pt idx="36">
                  <c:v>7.5966470729999998</c:v>
                </c:pt>
                <c:pt idx="37">
                  <c:v>7.6736730729999998</c:v>
                </c:pt>
                <c:pt idx="38">
                  <c:v>7.751422947</c:v>
                </c:pt>
                <c:pt idx="39">
                  <c:v>7.8299039690000001</c:v>
                </c:pt>
                <c:pt idx="40">
                  <c:v>7.9091234879999996</c:v>
                </c:pt>
                <c:pt idx="41">
                  <c:v>7.989088926</c:v>
                </c:pt>
                <c:pt idx="42">
                  <c:v>8.0698077779999995</c:v>
                </c:pt>
                <c:pt idx="43">
                  <c:v>8.1512876179999996</c:v>
                </c:pt>
                <c:pt idx="44">
                  <c:v>8.2335360929999997</c:v>
                </c:pt>
                <c:pt idx="45">
                  <c:v>8.3165609269999994</c:v>
                </c:pt>
                <c:pt idx="46">
                  <c:v>8.4003699249999997</c:v>
                </c:pt>
                <c:pt idx="47">
                  <c:v>8.4849709660000006</c:v>
                </c:pt>
                <c:pt idx="48">
                  <c:v>8.5703720109999999</c:v>
                </c:pt>
                <c:pt idx="49">
                  <c:v>8.6565811000000004</c:v>
                </c:pt>
                <c:pt idx="50">
                  <c:v>8.7436063540000006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9C-48DB-90A4-B93BDEA33387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HW4_Problem3!$C$3:$C$53</c:f>
              <c:numCache>
                <c:formatCode>General</c:formatCode>
                <c:ptCount val="51"/>
                <c:pt idx="0">
                  <c:v>0</c:v>
                </c:pt>
                <c:pt idx="1">
                  <c:v>1E-4</c:v>
                </c:pt>
                <c:pt idx="2">
                  <c:v>4.0000000000000002E-4</c:v>
                </c:pt>
                <c:pt idx="3">
                  <c:v>8.9999999999999998E-4</c:v>
                </c:pt>
                <c:pt idx="4">
                  <c:v>1.6000000000000001E-3</c:v>
                </c:pt>
                <c:pt idx="5">
                  <c:v>2.5000000000000005E-3</c:v>
                </c:pt>
                <c:pt idx="6">
                  <c:v>3.5999999999999999E-3</c:v>
                </c:pt>
                <c:pt idx="7">
                  <c:v>4.9000000000000007E-3</c:v>
                </c:pt>
                <c:pt idx="8">
                  <c:v>6.4000000000000003E-3</c:v>
                </c:pt>
                <c:pt idx="9">
                  <c:v>8.0999999999999996E-3</c:v>
                </c:pt>
                <c:pt idx="10">
                  <c:v>1.0000000000000002E-2</c:v>
                </c:pt>
                <c:pt idx="11">
                  <c:v>1.21E-2</c:v>
                </c:pt>
                <c:pt idx="12">
                  <c:v>1.44E-2</c:v>
                </c:pt>
                <c:pt idx="13">
                  <c:v>1.6900000000000002E-2</c:v>
                </c:pt>
                <c:pt idx="14">
                  <c:v>1.9600000000000003E-2</c:v>
                </c:pt>
                <c:pt idx="15">
                  <c:v>2.2499999999999999E-2</c:v>
                </c:pt>
                <c:pt idx="16">
                  <c:v>2.5600000000000001E-2</c:v>
                </c:pt>
                <c:pt idx="17">
                  <c:v>2.8900000000000006E-2</c:v>
                </c:pt>
                <c:pt idx="18">
                  <c:v>3.2399999999999998E-2</c:v>
                </c:pt>
                <c:pt idx="19">
                  <c:v>3.61E-2</c:v>
                </c:pt>
                <c:pt idx="20">
                  <c:v>4.0000000000000008E-2</c:v>
                </c:pt>
                <c:pt idx="21">
                  <c:v>4.4099999999999993E-2</c:v>
                </c:pt>
                <c:pt idx="22">
                  <c:v>4.8399999999999999E-2</c:v>
                </c:pt>
                <c:pt idx="23">
                  <c:v>5.2900000000000003E-2</c:v>
                </c:pt>
                <c:pt idx="24">
                  <c:v>5.7599999999999998E-2</c:v>
                </c:pt>
                <c:pt idx="25">
                  <c:v>6.25E-2</c:v>
                </c:pt>
                <c:pt idx="26">
                  <c:v>6.7600000000000007E-2</c:v>
                </c:pt>
                <c:pt idx="27">
                  <c:v>7.2900000000000006E-2</c:v>
                </c:pt>
                <c:pt idx="28">
                  <c:v>7.8400000000000011E-2</c:v>
                </c:pt>
                <c:pt idx="29">
                  <c:v>8.4099999999999994E-2</c:v>
                </c:pt>
                <c:pt idx="30">
                  <c:v>0.09</c:v>
                </c:pt>
                <c:pt idx="31">
                  <c:v>9.6100000000000005E-2</c:v>
                </c:pt>
                <c:pt idx="32">
                  <c:v>0.1024</c:v>
                </c:pt>
                <c:pt idx="33">
                  <c:v>0.10890000000000001</c:v>
                </c:pt>
                <c:pt idx="34">
                  <c:v>0.11560000000000002</c:v>
                </c:pt>
                <c:pt idx="35">
                  <c:v>0.12249999999999998</c:v>
                </c:pt>
                <c:pt idx="36">
                  <c:v>0.12959999999999999</c:v>
                </c:pt>
                <c:pt idx="37">
                  <c:v>0.13689999999999999</c:v>
                </c:pt>
                <c:pt idx="38">
                  <c:v>0.1444</c:v>
                </c:pt>
                <c:pt idx="39">
                  <c:v>0.15210000000000001</c:v>
                </c:pt>
                <c:pt idx="40">
                  <c:v>0.16000000000000003</c:v>
                </c:pt>
                <c:pt idx="41">
                  <c:v>0.16809999999999997</c:v>
                </c:pt>
                <c:pt idx="42">
                  <c:v>0.17639999999999997</c:v>
                </c:pt>
                <c:pt idx="43">
                  <c:v>0.18489999999999998</c:v>
                </c:pt>
                <c:pt idx="44">
                  <c:v>0.19359999999999999</c:v>
                </c:pt>
                <c:pt idx="45">
                  <c:v>0.20250000000000001</c:v>
                </c:pt>
                <c:pt idx="46">
                  <c:v>0.21160000000000001</c:v>
                </c:pt>
                <c:pt idx="47">
                  <c:v>0.22089999999999999</c:v>
                </c:pt>
                <c:pt idx="48">
                  <c:v>0.23039999999999999</c:v>
                </c:pt>
                <c:pt idx="49">
                  <c:v>0.24009999999999998</c:v>
                </c:pt>
                <c:pt idx="50">
                  <c:v>0.25</c:v>
                </c:pt>
              </c:numCache>
            </c:numRef>
          </c:xVal>
          <c:yVal>
            <c:numRef>
              <c:f>HW4_Problem3!$B$116:$B$166</c:f>
              <c:numCache>
                <c:formatCode>General</c:formatCode>
                <c:ptCount val="51"/>
                <c:pt idx="0">
                  <c:v>5.2497934575720873</c:v>
                </c:pt>
                <c:pt idx="1">
                  <c:v>5.3051258750293533</c:v>
                </c:pt>
                <c:pt idx="2">
                  <c:v>5.3609486485183018</c:v>
                </c:pt>
                <c:pt idx="3">
                  <c:v>5.4172682213305521</c:v>
                </c:pt>
                <c:pt idx="4">
                  <c:v>5.4740910367577253</c:v>
                </c:pt>
                <c:pt idx="5">
                  <c:v>5.5314235380914436</c:v>
                </c:pt>
                <c:pt idx="6">
                  <c:v>5.5892721686233271</c:v>
                </c:pt>
                <c:pt idx="7">
                  <c:v>5.6476433716449961</c:v>
                </c:pt>
                <c:pt idx="8">
                  <c:v>5.7065435904480717</c:v>
                </c:pt>
                <c:pt idx="9">
                  <c:v>5.7659792683241751</c:v>
                </c:pt>
                <c:pt idx="10">
                  <c:v>5.8259568485649265</c:v>
                </c:pt>
                <c:pt idx="11">
                  <c:v>5.886482774461947</c:v>
                </c:pt>
                <c:pt idx="12">
                  <c:v>5.947563489306857</c:v>
                </c:pt>
                <c:pt idx="13">
                  <c:v>6.0092054363912775</c:v>
                </c:pt>
                <c:pt idx="14">
                  <c:v>6.0714150590068288</c:v>
                </c:pt>
                <c:pt idx="15">
                  <c:v>6.1341988004451329</c:v>
                </c:pt>
                <c:pt idx="16">
                  <c:v>6.1975631039978092</c:v>
                </c:pt>
                <c:pt idx="17">
                  <c:v>6.2615144129564806</c:v>
                </c:pt>
                <c:pt idx="18">
                  <c:v>6.3260591706127656</c:v>
                </c:pt>
                <c:pt idx="19">
                  <c:v>6.3912038202582853</c:v>
                </c:pt>
                <c:pt idx="20">
                  <c:v>6.4569548051846617</c:v>
                </c:pt>
                <c:pt idx="21">
                  <c:v>6.5233185686835142</c:v>
                </c:pt>
                <c:pt idx="22">
                  <c:v>6.5903015540464649</c:v>
                </c:pt>
                <c:pt idx="23">
                  <c:v>6.6579102045651339</c:v>
                </c:pt>
                <c:pt idx="24">
                  <c:v>6.7261509635311416</c:v>
                </c:pt>
                <c:pt idx="25">
                  <c:v>6.7950302742361091</c:v>
                </c:pt>
                <c:pt idx="26">
                  <c:v>6.8645545799716583</c:v>
                </c:pt>
                <c:pt idx="27">
                  <c:v>6.9347303240294087</c:v>
                </c:pt>
                <c:pt idx="28">
                  <c:v>7.0055639497009805</c:v>
                </c:pt>
                <c:pt idx="29">
                  <c:v>7.0770619002779966</c:v>
                </c:pt>
                <c:pt idx="30">
                  <c:v>7.1492306190520756</c:v>
                </c:pt>
                <c:pt idx="31">
                  <c:v>7.2220765493148402</c:v>
                </c:pt>
                <c:pt idx="32">
                  <c:v>7.2956061343579091</c:v>
                </c:pt>
                <c:pt idx="33">
                  <c:v>7.369825817472905</c:v>
                </c:pt>
                <c:pt idx="34">
                  <c:v>7.4447420419514474</c:v>
                </c:pt>
                <c:pt idx="35">
                  <c:v>7.5203612510851574</c:v>
                </c:pt>
                <c:pt idx="36">
                  <c:v>7.5966898881656562</c:v>
                </c:pt>
                <c:pt idx="37">
                  <c:v>7.6737343964845648</c:v>
                </c:pt>
                <c:pt idx="38">
                  <c:v>7.7515012193335027</c:v>
                </c:pt>
                <c:pt idx="39">
                  <c:v>7.8299968000040918</c:v>
                </c:pt>
                <c:pt idx="40">
                  <c:v>7.9092275817879534</c:v>
                </c:pt>
                <c:pt idx="41">
                  <c:v>7.9892000079767049</c:v>
                </c:pt>
                <c:pt idx="42">
                  <c:v>8.0699205218619738</c:v>
                </c:pt>
                <c:pt idx="43">
                  <c:v>8.1513955667353741</c:v>
                </c:pt>
                <c:pt idx="44">
                  <c:v>8.2336315858885296</c:v>
                </c:pt>
                <c:pt idx="45">
                  <c:v>8.3166350226130596</c:v>
                </c:pt>
                <c:pt idx="46">
                  <c:v>8.4004123202005871</c:v>
                </c:pt>
                <c:pt idx="47">
                  <c:v>8.4849699219427315</c:v>
                </c:pt>
                <c:pt idx="48">
                  <c:v>8.5703142711311138</c:v>
                </c:pt>
                <c:pt idx="49">
                  <c:v>8.6564518110573552</c:v>
                </c:pt>
                <c:pt idx="50">
                  <c:v>8.743388985013075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49C-48DB-90A4-B93BDEA333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096927"/>
        <c:axId val="600099423"/>
      </c:scatterChart>
      <c:valAx>
        <c:axId val="6000969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X^2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0099423"/>
        <c:crosses val="autoZero"/>
        <c:crossBetween val="midCat"/>
      </c:valAx>
      <c:valAx>
        <c:axId val="60009942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0096927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X^3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HW4_Problem3!$D$3:$D$53</c:f>
              <c:numCache>
                <c:formatCode>General</c:formatCode>
                <c:ptCount val="51"/>
                <c:pt idx="0">
                  <c:v>0</c:v>
                </c:pt>
                <c:pt idx="1">
                  <c:v>1.0000000000000002E-6</c:v>
                </c:pt>
                <c:pt idx="2">
                  <c:v>8.0000000000000013E-6</c:v>
                </c:pt>
                <c:pt idx="3">
                  <c:v>2.6999999999999999E-5</c:v>
                </c:pt>
                <c:pt idx="4">
                  <c:v>6.4000000000000011E-5</c:v>
                </c:pt>
                <c:pt idx="5">
                  <c:v>1.2500000000000003E-4</c:v>
                </c:pt>
                <c:pt idx="6">
                  <c:v>2.1599999999999999E-4</c:v>
                </c:pt>
                <c:pt idx="7">
                  <c:v>3.430000000000001E-4</c:v>
                </c:pt>
                <c:pt idx="8">
                  <c:v>5.1200000000000009E-4</c:v>
                </c:pt>
                <c:pt idx="9">
                  <c:v>7.2899999999999994E-4</c:v>
                </c:pt>
                <c:pt idx="10">
                  <c:v>1.0000000000000002E-3</c:v>
                </c:pt>
                <c:pt idx="11">
                  <c:v>1.3309999999999999E-3</c:v>
                </c:pt>
                <c:pt idx="12">
                  <c:v>1.7279999999999999E-3</c:v>
                </c:pt>
                <c:pt idx="13">
                  <c:v>2.1970000000000002E-3</c:v>
                </c:pt>
                <c:pt idx="14">
                  <c:v>2.7440000000000008E-3</c:v>
                </c:pt>
                <c:pt idx="15">
                  <c:v>3.375E-3</c:v>
                </c:pt>
                <c:pt idx="16">
                  <c:v>4.0960000000000007E-3</c:v>
                </c:pt>
                <c:pt idx="17">
                  <c:v>4.9130000000000016E-3</c:v>
                </c:pt>
                <c:pt idx="18">
                  <c:v>5.8319999999999995E-3</c:v>
                </c:pt>
                <c:pt idx="19">
                  <c:v>6.8590000000000005E-3</c:v>
                </c:pt>
                <c:pt idx="20">
                  <c:v>8.0000000000000019E-3</c:v>
                </c:pt>
                <c:pt idx="21">
                  <c:v>9.2609999999999984E-3</c:v>
                </c:pt>
                <c:pt idx="22">
                  <c:v>1.0647999999999999E-2</c:v>
                </c:pt>
                <c:pt idx="23">
                  <c:v>1.2167000000000001E-2</c:v>
                </c:pt>
                <c:pt idx="24">
                  <c:v>1.3823999999999999E-2</c:v>
                </c:pt>
                <c:pt idx="25">
                  <c:v>1.5625E-2</c:v>
                </c:pt>
                <c:pt idx="26">
                  <c:v>1.7576000000000001E-2</c:v>
                </c:pt>
                <c:pt idx="27">
                  <c:v>1.9683000000000003E-2</c:v>
                </c:pt>
                <c:pt idx="28">
                  <c:v>2.1952000000000006E-2</c:v>
                </c:pt>
                <c:pt idx="29">
                  <c:v>2.4388999999999997E-2</c:v>
                </c:pt>
                <c:pt idx="30">
                  <c:v>2.7E-2</c:v>
                </c:pt>
                <c:pt idx="31">
                  <c:v>2.9791000000000002E-2</c:v>
                </c:pt>
                <c:pt idx="32">
                  <c:v>3.2768000000000005E-2</c:v>
                </c:pt>
                <c:pt idx="33">
                  <c:v>3.5937000000000004E-2</c:v>
                </c:pt>
                <c:pt idx="34">
                  <c:v>3.9304000000000013E-2</c:v>
                </c:pt>
                <c:pt idx="35">
                  <c:v>4.287499999999999E-2</c:v>
                </c:pt>
                <c:pt idx="36">
                  <c:v>4.6655999999999996E-2</c:v>
                </c:pt>
                <c:pt idx="37">
                  <c:v>5.0652999999999997E-2</c:v>
                </c:pt>
                <c:pt idx="38">
                  <c:v>5.4872000000000004E-2</c:v>
                </c:pt>
                <c:pt idx="39">
                  <c:v>5.9319000000000004E-2</c:v>
                </c:pt>
                <c:pt idx="40">
                  <c:v>6.4000000000000015E-2</c:v>
                </c:pt>
                <c:pt idx="41">
                  <c:v>6.8920999999999982E-2</c:v>
                </c:pt>
                <c:pt idx="42">
                  <c:v>7.4087999999999987E-2</c:v>
                </c:pt>
                <c:pt idx="43">
                  <c:v>7.9506999999999994E-2</c:v>
                </c:pt>
                <c:pt idx="44">
                  <c:v>8.5183999999999996E-2</c:v>
                </c:pt>
                <c:pt idx="45">
                  <c:v>9.1125000000000012E-2</c:v>
                </c:pt>
                <c:pt idx="46">
                  <c:v>9.7336000000000006E-2</c:v>
                </c:pt>
                <c:pt idx="47">
                  <c:v>0.10382299999999998</c:v>
                </c:pt>
                <c:pt idx="48">
                  <c:v>0.110592</c:v>
                </c:pt>
                <c:pt idx="49">
                  <c:v>0.11764899999999999</c:v>
                </c:pt>
                <c:pt idx="50">
                  <c:v>0.125</c:v>
                </c:pt>
              </c:numCache>
            </c:numRef>
          </c:xVal>
          <c:yVal>
            <c:numRef>
              <c:f>HW4_Problem3!$A$3:$A$53</c:f>
              <c:numCache>
                <c:formatCode>General</c:formatCode>
                <c:ptCount val="51"/>
                <c:pt idx="0">
                  <c:v>5.25</c:v>
                </c:pt>
                <c:pt idx="1">
                  <c:v>5.3052508349999998</c:v>
                </c:pt>
                <c:pt idx="2">
                  <c:v>5.3610066999999999</c:v>
                </c:pt>
                <c:pt idx="3">
                  <c:v>5.41727267</c:v>
                </c:pt>
                <c:pt idx="4">
                  <c:v>5.4740538709999997</c:v>
                </c:pt>
                <c:pt idx="5">
                  <c:v>5.5313554820000004</c:v>
                </c:pt>
                <c:pt idx="6">
                  <c:v>5.5891827330000003</c:v>
                </c:pt>
                <c:pt idx="7">
                  <c:v>5.6475409059999997</c:v>
                </c:pt>
                <c:pt idx="8">
                  <c:v>5.7064353380000004</c:v>
                </c:pt>
                <c:pt idx="9">
                  <c:v>5.7658714189999998</c:v>
                </c:pt>
                <c:pt idx="10">
                  <c:v>5.8258545899999996</c:v>
                </c:pt>
                <c:pt idx="11">
                  <c:v>5.8863903520000003</c:v>
                </c:pt>
                <c:pt idx="12">
                  <c:v>5.9474842580000002</c:v>
                </c:pt>
                <c:pt idx="13">
                  <c:v>6.009141917</c:v>
                </c:pt>
                <c:pt idx="14">
                  <c:v>6.0713689940000002</c:v>
                </c:pt>
                <c:pt idx="15">
                  <c:v>6.1341712140000002</c:v>
                </c:pt>
                <c:pt idx="16">
                  <c:v>6.1975543550000003</c:v>
                </c:pt>
                <c:pt idx="17">
                  <c:v>6.2615242569999996</c:v>
                </c:pt>
                <c:pt idx="18">
                  <c:v>6.3260868160000001</c:v>
                </c:pt>
                <c:pt idx="19">
                  <c:v>6.3912479879999999</c:v>
                </c:pt>
                <c:pt idx="20">
                  <c:v>6.4570137909999996</c:v>
                </c:pt>
                <c:pt idx="21">
                  <c:v>6.5233903</c:v>
                </c:pt>
                <c:pt idx="22">
                  <c:v>6.590383653</c:v>
                </c:pt>
                <c:pt idx="23">
                  <c:v>6.6580000500000001</c:v>
                </c:pt>
                <c:pt idx="24">
                  <c:v>6.7262457519999996</c:v>
                </c:pt>
                <c:pt idx="25">
                  <c:v>6.7951270829999997</c:v>
                </c:pt>
                <c:pt idx="26">
                  <c:v>6.8646504330000004</c:v>
                </c:pt>
                <c:pt idx="27">
                  <c:v>6.9348222540000002</c:v>
                </c:pt>
                <c:pt idx="28">
                  <c:v>7.0056490619999998</c:v>
                </c:pt>
                <c:pt idx="29">
                  <c:v>7.0771374399999996</c:v>
                </c:pt>
                <c:pt idx="30">
                  <c:v>7.1492940379999999</c:v>
                </c:pt>
                <c:pt idx="31">
                  <c:v>7.2221255710000003</c:v>
                </c:pt>
                <c:pt idx="32">
                  <c:v>7.2956388219999999</c:v>
                </c:pt>
                <c:pt idx="33">
                  <c:v>7.3698406419999998</c:v>
                </c:pt>
                <c:pt idx="34">
                  <c:v>7.4447379529999997</c:v>
                </c:pt>
                <c:pt idx="35">
                  <c:v>7.5203377429999998</c:v>
                </c:pt>
                <c:pt idx="36">
                  <c:v>7.5966470729999998</c:v>
                </c:pt>
                <c:pt idx="37">
                  <c:v>7.6736730729999998</c:v>
                </c:pt>
                <c:pt idx="38">
                  <c:v>7.751422947</c:v>
                </c:pt>
                <c:pt idx="39">
                  <c:v>7.8299039690000001</c:v>
                </c:pt>
                <c:pt idx="40">
                  <c:v>7.9091234879999996</c:v>
                </c:pt>
                <c:pt idx="41">
                  <c:v>7.989088926</c:v>
                </c:pt>
                <c:pt idx="42">
                  <c:v>8.0698077779999995</c:v>
                </c:pt>
                <c:pt idx="43">
                  <c:v>8.1512876179999996</c:v>
                </c:pt>
                <c:pt idx="44">
                  <c:v>8.2335360929999997</c:v>
                </c:pt>
                <c:pt idx="45">
                  <c:v>8.3165609269999994</c:v>
                </c:pt>
                <c:pt idx="46">
                  <c:v>8.4003699249999997</c:v>
                </c:pt>
                <c:pt idx="47">
                  <c:v>8.4849709660000006</c:v>
                </c:pt>
                <c:pt idx="48">
                  <c:v>8.5703720109999999</c:v>
                </c:pt>
                <c:pt idx="49">
                  <c:v>8.6565811000000004</c:v>
                </c:pt>
                <c:pt idx="50">
                  <c:v>8.7436063540000006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AC3-4365-9E84-77F1990B4E8A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HW4_Problem3!$D$3:$D$53</c:f>
              <c:numCache>
                <c:formatCode>General</c:formatCode>
                <c:ptCount val="51"/>
                <c:pt idx="0">
                  <c:v>0</c:v>
                </c:pt>
                <c:pt idx="1">
                  <c:v>1.0000000000000002E-6</c:v>
                </c:pt>
                <c:pt idx="2">
                  <c:v>8.0000000000000013E-6</c:v>
                </c:pt>
                <c:pt idx="3">
                  <c:v>2.6999999999999999E-5</c:v>
                </c:pt>
                <c:pt idx="4">
                  <c:v>6.4000000000000011E-5</c:v>
                </c:pt>
                <c:pt idx="5">
                  <c:v>1.2500000000000003E-4</c:v>
                </c:pt>
                <c:pt idx="6">
                  <c:v>2.1599999999999999E-4</c:v>
                </c:pt>
                <c:pt idx="7">
                  <c:v>3.430000000000001E-4</c:v>
                </c:pt>
                <c:pt idx="8">
                  <c:v>5.1200000000000009E-4</c:v>
                </c:pt>
                <c:pt idx="9">
                  <c:v>7.2899999999999994E-4</c:v>
                </c:pt>
                <c:pt idx="10">
                  <c:v>1.0000000000000002E-3</c:v>
                </c:pt>
                <c:pt idx="11">
                  <c:v>1.3309999999999999E-3</c:v>
                </c:pt>
                <c:pt idx="12">
                  <c:v>1.7279999999999999E-3</c:v>
                </c:pt>
                <c:pt idx="13">
                  <c:v>2.1970000000000002E-3</c:v>
                </c:pt>
                <c:pt idx="14">
                  <c:v>2.7440000000000008E-3</c:v>
                </c:pt>
                <c:pt idx="15">
                  <c:v>3.375E-3</c:v>
                </c:pt>
                <c:pt idx="16">
                  <c:v>4.0960000000000007E-3</c:v>
                </c:pt>
                <c:pt idx="17">
                  <c:v>4.9130000000000016E-3</c:v>
                </c:pt>
                <c:pt idx="18">
                  <c:v>5.8319999999999995E-3</c:v>
                </c:pt>
                <c:pt idx="19">
                  <c:v>6.8590000000000005E-3</c:v>
                </c:pt>
                <c:pt idx="20">
                  <c:v>8.0000000000000019E-3</c:v>
                </c:pt>
                <c:pt idx="21">
                  <c:v>9.2609999999999984E-3</c:v>
                </c:pt>
                <c:pt idx="22">
                  <c:v>1.0647999999999999E-2</c:v>
                </c:pt>
                <c:pt idx="23">
                  <c:v>1.2167000000000001E-2</c:v>
                </c:pt>
                <c:pt idx="24">
                  <c:v>1.3823999999999999E-2</c:v>
                </c:pt>
                <c:pt idx="25">
                  <c:v>1.5625E-2</c:v>
                </c:pt>
                <c:pt idx="26">
                  <c:v>1.7576000000000001E-2</c:v>
                </c:pt>
                <c:pt idx="27">
                  <c:v>1.9683000000000003E-2</c:v>
                </c:pt>
                <c:pt idx="28">
                  <c:v>2.1952000000000006E-2</c:v>
                </c:pt>
                <c:pt idx="29">
                  <c:v>2.4388999999999997E-2</c:v>
                </c:pt>
                <c:pt idx="30">
                  <c:v>2.7E-2</c:v>
                </c:pt>
                <c:pt idx="31">
                  <c:v>2.9791000000000002E-2</c:v>
                </c:pt>
                <c:pt idx="32">
                  <c:v>3.2768000000000005E-2</c:v>
                </c:pt>
                <c:pt idx="33">
                  <c:v>3.5937000000000004E-2</c:v>
                </c:pt>
                <c:pt idx="34">
                  <c:v>3.9304000000000013E-2</c:v>
                </c:pt>
                <c:pt idx="35">
                  <c:v>4.287499999999999E-2</c:v>
                </c:pt>
                <c:pt idx="36">
                  <c:v>4.6655999999999996E-2</c:v>
                </c:pt>
                <c:pt idx="37">
                  <c:v>5.0652999999999997E-2</c:v>
                </c:pt>
                <c:pt idx="38">
                  <c:v>5.4872000000000004E-2</c:v>
                </c:pt>
                <c:pt idx="39">
                  <c:v>5.9319000000000004E-2</c:v>
                </c:pt>
                <c:pt idx="40">
                  <c:v>6.4000000000000015E-2</c:v>
                </c:pt>
                <c:pt idx="41">
                  <c:v>6.8920999999999982E-2</c:v>
                </c:pt>
                <c:pt idx="42">
                  <c:v>7.4087999999999987E-2</c:v>
                </c:pt>
                <c:pt idx="43">
                  <c:v>7.9506999999999994E-2</c:v>
                </c:pt>
                <c:pt idx="44">
                  <c:v>8.5183999999999996E-2</c:v>
                </c:pt>
                <c:pt idx="45">
                  <c:v>9.1125000000000012E-2</c:v>
                </c:pt>
                <c:pt idx="46">
                  <c:v>9.7336000000000006E-2</c:v>
                </c:pt>
                <c:pt idx="47">
                  <c:v>0.10382299999999998</c:v>
                </c:pt>
                <c:pt idx="48">
                  <c:v>0.110592</c:v>
                </c:pt>
                <c:pt idx="49">
                  <c:v>0.11764899999999999</c:v>
                </c:pt>
                <c:pt idx="50">
                  <c:v>0.125</c:v>
                </c:pt>
              </c:numCache>
            </c:numRef>
          </c:xVal>
          <c:yVal>
            <c:numRef>
              <c:f>HW4_Problem3!$B$116:$B$166</c:f>
              <c:numCache>
                <c:formatCode>General</c:formatCode>
                <c:ptCount val="51"/>
                <c:pt idx="0">
                  <c:v>5.2497934575720873</c:v>
                </c:pt>
                <c:pt idx="1">
                  <c:v>5.3051258750293533</c:v>
                </c:pt>
                <c:pt idx="2">
                  <c:v>5.3609486485183018</c:v>
                </c:pt>
                <c:pt idx="3">
                  <c:v>5.4172682213305521</c:v>
                </c:pt>
                <c:pt idx="4">
                  <c:v>5.4740910367577253</c:v>
                </c:pt>
                <c:pt idx="5">
                  <c:v>5.5314235380914436</c:v>
                </c:pt>
                <c:pt idx="6">
                  <c:v>5.5892721686233271</c:v>
                </c:pt>
                <c:pt idx="7">
                  <c:v>5.6476433716449961</c:v>
                </c:pt>
                <c:pt idx="8">
                  <c:v>5.7065435904480717</c:v>
                </c:pt>
                <c:pt idx="9">
                  <c:v>5.7659792683241751</c:v>
                </c:pt>
                <c:pt idx="10">
                  <c:v>5.8259568485649265</c:v>
                </c:pt>
                <c:pt idx="11">
                  <c:v>5.886482774461947</c:v>
                </c:pt>
                <c:pt idx="12">
                  <c:v>5.947563489306857</c:v>
                </c:pt>
                <c:pt idx="13">
                  <c:v>6.0092054363912775</c:v>
                </c:pt>
                <c:pt idx="14">
                  <c:v>6.0714150590068288</c:v>
                </c:pt>
                <c:pt idx="15">
                  <c:v>6.1341988004451329</c:v>
                </c:pt>
                <c:pt idx="16">
                  <c:v>6.1975631039978092</c:v>
                </c:pt>
                <c:pt idx="17">
                  <c:v>6.2615144129564806</c:v>
                </c:pt>
                <c:pt idx="18">
                  <c:v>6.3260591706127656</c:v>
                </c:pt>
                <c:pt idx="19">
                  <c:v>6.3912038202582853</c:v>
                </c:pt>
                <c:pt idx="20">
                  <c:v>6.4569548051846617</c:v>
                </c:pt>
                <c:pt idx="21">
                  <c:v>6.5233185686835142</c:v>
                </c:pt>
                <c:pt idx="22">
                  <c:v>6.5903015540464649</c:v>
                </c:pt>
                <c:pt idx="23">
                  <c:v>6.6579102045651339</c:v>
                </c:pt>
                <c:pt idx="24">
                  <c:v>6.7261509635311416</c:v>
                </c:pt>
                <c:pt idx="25">
                  <c:v>6.7950302742361091</c:v>
                </c:pt>
                <c:pt idx="26">
                  <c:v>6.8645545799716583</c:v>
                </c:pt>
                <c:pt idx="27">
                  <c:v>6.9347303240294087</c:v>
                </c:pt>
                <c:pt idx="28">
                  <c:v>7.0055639497009805</c:v>
                </c:pt>
                <c:pt idx="29">
                  <c:v>7.0770619002779966</c:v>
                </c:pt>
                <c:pt idx="30">
                  <c:v>7.1492306190520756</c:v>
                </c:pt>
                <c:pt idx="31">
                  <c:v>7.2220765493148402</c:v>
                </c:pt>
                <c:pt idx="32">
                  <c:v>7.2956061343579091</c:v>
                </c:pt>
                <c:pt idx="33">
                  <c:v>7.369825817472905</c:v>
                </c:pt>
                <c:pt idx="34">
                  <c:v>7.4447420419514474</c:v>
                </c:pt>
                <c:pt idx="35">
                  <c:v>7.5203612510851574</c:v>
                </c:pt>
                <c:pt idx="36">
                  <c:v>7.5966898881656562</c:v>
                </c:pt>
                <c:pt idx="37">
                  <c:v>7.6737343964845648</c:v>
                </c:pt>
                <c:pt idx="38">
                  <c:v>7.7515012193335027</c:v>
                </c:pt>
                <c:pt idx="39">
                  <c:v>7.8299968000040918</c:v>
                </c:pt>
                <c:pt idx="40">
                  <c:v>7.9092275817879534</c:v>
                </c:pt>
                <c:pt idx="41">
                  <c:v>7.9892000079767049</c:v>
                </c:pt>
                <c:pt idx="42">
                  <c:v>8.0699205218619738</c:v>
                </c:pt>
                <c:pt idx="43">
                  <c:v>8.1513955667353741</c:v>
                </c:pt>
                <c:pt idx="44">
                  <c:v>8.2336315858885296</c:v>
                </c:pt>
                <c:pt idx="45">
                  <c:v>8.3166350226130596</c:v>
                </c:pt>
                <c:pt idx="46">
                  <c:v>8.4004123202005871</c:v>
                </c:pt>
                <c:pt idx="47">
                  <c:v>8.4849699219427315</c:v>
                </c:pt>
                <c:pt idx="48">
                  <c:v>8.5703142711311138</c:v>
                </c:pt>
                <c:pt idx="49">
                  <c:v>8.6564518110573552</c:v>
                </c:pt>
                <c:pt idx="50">
                  <c:v>8.743388985013075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AC3-4365-9E84-77F1990B4E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097759"/>
        <c:axId val="597845727"/>
      </c:scatterChart>
      <c:valAx>
        <c:axId val="6000977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X^3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97845727"/>
        <c:crosses val="autoZero"/>
        <c:crossBetween val="midCat"/>
      </c:valAx>
      <c:valAx>
        <c:axId val="59784572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0097759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HW4_Problem3!$B$58:$B$107</c:f>
              <c:numCache>
                <c:formatCode>General</c:formatCode>
                <c:ptCount val="50"/>
                <c:pt idx="0">
                  <c:v>0.51</c:v>
                </c:pt>
                <c:pt idx="1">
                  <c:v>0.52</c:v>
                </c:pt>
                <c:pt idx="2">
                  <c:v>0.53</c:v>
                </c:pt>
                <c:pt idx="3">
                  <c:v>0.54</c:v>
                </c:pt>
                <c:pt idx="4">
                  <c:v>0.55000000000000004</c:v>
                </c:pt>
                <c:pt idx="5">
                  <c:v>0.56000000000000005</c:v>
                </c:pt>
                <c:pt idx="6">
                  <c:v>0.56999999999999995</c:v>
                </c:pt>
                <c:pt idx="7">
                  <c:v>0.57999999999999996</c:v>
                </c:pt>
                <c:pt idx="8">
                  <c:v>0.59</c:v>
                </c:pt>
                <c:pt idx="9">
                  <c:v>0.6</c:v>
                </c:pt>
                <c:pt idx="10">
                  <c:v>0.61</c:v>
                </c:pt>
                <c:pt idx="11">
                  <c:v>0.62</c:v>
                </c:pt>
                <c:pt idx="12">
                  <c:v>0.63</c:v>
                </c:pt>
                <c:pt idx="13">
                  <c:v>0.64</c:v>
                </c:pt>
                <c:pt idx="14">
                  <c:v>0.65</c:v>
                </c:pt>
                <c:pt idx="15">
                  <c:v>0.66</c:v>
                </c:pt>
                <c:pt idx="16">
                  <c:v>0.67</c:v>
                </c:pt>
                <c:pt idx="17">
                  <c:v>0.68</c:v>
                </c:pt>
                <c:pt idx="18">
                  <c:v>0.69</c:v>
                </c:pt>
                <c:pt idx="19">
                  <c:v>0.7</c:v>
                </c:pt>
                <c:pt idx="20">
                  <c:v>0.71</c:v>
                </c:pt>
                <c:pt idx="21">
                  <c:v>0.72</c:v>
                </c:pt>
                <c:pt idx="22">
                  <c:v>0.73</c:v>
                </c:pt>
                <c:pt idx="23">
                  <c:v>0.74</c:v>
                </c:pt>
                <c:pt idx="24">
                  <c:v>0.75</c:v>
                </c:pt>
                <c:pt idx="25">
                  <c:v>0.76</c:v>
                </c:pt>
                <c:pt idx="26">
                  <c:v>0.77</c:v>
                </c:pt>
                <c:pt idx="27">
                  <c:v>0.78</c:v>
                </c:pt>
                <c:pt idx="28">
                  <c:v>0.79</c:v>
                </c:pt>
                <c:pt idx="29">
                  <c:v>0.8</c:v>
                </c:pt>
                <c:pt idx="30">
                  <c:v>0.81</c:v>
                </c:pt>
                <c:pt idx="31">
                  <c:v>0.82</c:v>
                </c:pt>
                <c:pt idx="32">
                  <c:v>0.83</c:v>
                </c:pt>
                <c:pt idx="33">
                  <c:v>0.84</c:v>
                </c:pt>
                <c:pt idx="34">
                  <c:v>0.85</c:v>
                </c:pt>
                <c:pt idx="35">
                  <c:v>0.86</c:v>
                </c:pt>
                <c:pt idx="36">
                  <c:v>0.87</c:v>
                </c:pt>
                <c:pt idx="37">
                  <c:v>0.88</c:v>
                </c:pt>
                <c:pt idx="38">
                  <c:v>0.89</c:v>
                </c:pt>
                <c:pt idx="39">
                  <c:v>0.9</c:v>
                </c:pt>
                <c:pt idx="40">
                  <c:v>0.91</c:v>
                </c:pt>
                <c:pt idx="41">
                  <c:v>0.92</c:v>
                </c:pt>
                <c:pt idx="42">
                  <c:v>0.93</c:v>
                </c:pt>
                <c:pt idx="43">
                  <c:v>0.94</c:v>
                </c:pt>
                <c:pt idx="44">
                  <c:v>0.95</c:v>
                </c:pt>
                <c:pt idx="45">
                  <c:v>0.96</c:v>
                </c:pt>
                <c:pt idx="46">
                  <c:v>0.97</c:v>
                </c:pt>
                <c:pt idx="47">
                  <c:v>0.98</c:v>
                </c:pt>
                <c:pt idx="48">
                  <c:v>0.99</c:v>
                </c:pt>
                <c:pt idx="49">
                  <c:v>1</c:v>
                </c:pt>
              </c:numCache>
            </c:numRef>
          </c:xVal>
          <c:yVal>
            <c:numRef>
              <c:f>HW4_Problem3!$A$58:$A$107</c:f>
              <c:numCache>
                <c:formatCode>General</c:formatCode>
                <c:ptCount val="50"/>
                <c:pt idx="0">
                  <c:v>8.8314559750000008</c:v>
                </c:pt>
                <c:pt idx="1">
                  <c:v>8.9201382480000007</c:v>
                </c:pt>
                <c:pt idx="2">
                  <c:v>9.009661543</c:v>
                </c:pt>
                <c:pt idx="3">
                  <c:v>9.1000343109999999</c:v>
                </c:pt>
                <c:pt idx="4">
                  <c:v>9.1912650889999998</c:v>
                </c:pt>
                <c:pt idx="5">
                  <c:v>9.2833625009999992</c:v>
                </c:pt>
                <c:pt idx="6">
                  <c:v>9.3763352569999991</c:v>
                </c:pt>
                <c:pt idx="7">
                  <c:v>9.4701921539999994</c:v>
                </c:pt>
                <c:pt idx="8">
                  <c:v>9.5649420769999995</c:v>
                </c:pt>
                <c:pt idx="9">
                  <c:v>9.6605940019999998</c:v>
                </c:pt>
                <c:pt idx="10">
                  <c:v>9.7571569940000007</c:v>
                </c:pt>
                <c:pt idx="11">
                  <c:v>9.8546402089999994</c:v>
                </c:pt>
                <c:pt idx="12">
                  <c:v>9.9530528960000009</c:v>
                </c:pt>
                <c:pt idx="13">
                  <c:v>10.0524044</c:v>
                </c:pt>
                <c:pt idx="14">
                  <c:v>10.15270415</c:v>
                </c:pt>
                <c:pt idx="15">
                  <c:v>10.253961670000001</c:v>
                </c:pt>
                <c:pt idx="16">
                  <c:v>10.356186599999999</c:v>
                </c:pt>
                <c:pt idx="17">
                  <c:v>10.45938866</c:v>
                </c:pt>
                <c:pt idx="18">
                  <c:v>10.563577670000001</c:v>
                </c:pt>
                <c:pt idx="19">
                  <c:v>10.66876354</c:v>
                </c:pt>
                <c:pt idx="20">
                  <c:v>10.77495629</c:v>
                </c:pt>
                <c:pt idx="21">
                  <c:v>10.88216605</c:v>
                </c:pt>
                <c:pt idx="22">
                  <c:v>10.99040304</c:v>
                </c:pt>
                <c:pt idx="23">
                  <c:v>11.099677570000001</c:v>
                </c:pt>
                <c:pt idx="24">
                  <c:v>11.21000008</c:v>
                </c:pt>
                <c:pt idx="25">
                  <c:v>11.3213811</c:v>
                </c:pt>
                <c:pt idx="26">
                  <c:v>11.433831270000001</c:v>
                </c:pt>
                <c:pt idx="27">
                  <c:v>11.547361329999999</c:v>
                </c:pt>
                <c:pt idx="28">
                  <c:v>11.66198213</c:v>
                </c:pt>
                <c:pt idx="29">
                  <c:v>11.77770464</c:v>
                </c:pt>
                <c:pt idx="30">
                  <c:v>11.894539930000001</c:v>
                </c:pt>
                <c:pt idx="31">
                  <c:v>12.01249919</c:v>
                </c:pt>
                <c:pt idx="32">
                  <c:v>12.1315937</c:v>
                </c:pt>
                <c:pt idx="33">
                  <c:v>12.251834880000001</c:v>
                </c:pt>
                <c:pt idx="34">
                  <c:v>12.37323426</c:v>
                </c:pt>
                <c:pt idx="35">
                  <c:v>12.49580347</c:v>
                </c:pt>
                <c:pt idx="36">
                  <c:v>12.61955427</c:v>
                </c:pt>
                <c:pt idx="37">
                  <c:v>12.74449853</c:v>
                </c:pt>
                <c:pt idx="38">
                  <c:v>12.870648259999999</c:v>
                </c:pt>
                <c:pt idx="39">
                  <c:v>12.998015560000001</c:v>
                </c:pt>
                <c:pt idx="40">
                  <c:v>13.12661267</c:v>
                </c:pt>
                <c:pt idx="41">
                  <c:v>13.256451950000001</c:v>
                </c:pt>
                <c:pt idx="42">
                  <c:v>13.38754589</c:v>
                </c:pt>
                <c:pt idx="43">
                  <c:v>13.51990709</c:v>
                </c:pt>
                <c:pt idx="44">
                  <c:v>13.653548300000001</c:v>
                </c:pt>
                <c:pt idx="45">
                  <c:v>13.788482370000001</c:v>
                </c:pt>
                <c:pt idx="46">
                  <c:v>13.924722300000001</c:v>
                </c:pt>
                <c:pt idx="47">
                  <c:v>14.06228121</c:v>
                </c:pt>
                <c:pt idx="48">
                  <c:v>14.201172359999999</c:v>
                </c:pt>
                <c:pt idx="49">
                  <c:v>14.34140914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1A-4B79-9349-0CB10E12F5E1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HW4_Problem3!$B$58:$B$107</c:f>
              <c:numCache>
                <c:formatCode>General</c:formatCode>
                <c:ptCount val="50"/>
                <c:pt idx="0">
                  <c:v>0.51</c:v>
                </c:pt>
                <c:pt idx="1">
                  <c:v>0.52</c:v>
                </c:pt>
                <c:pt idx="2">
                  <c:v>0.53</c:v>
                </c:pt>
                <c:pt idx="3">
                  <c:v>0.54</c:v>
                </c:pt>
                <c:pt idx="4">
                  <c:v>0.55000000000000004</c:v>
                </c:pt>
                <c:pt idx="5">
                  <c:v>0.56000000000000005</c:v>
                </c:pt>
                <c:pt idx="6">
                  <c:v>0.56999999999999995</c:v>
                </c:pt>
                <c:pt idx="7">
                  <c:v>0.57999999999999996</c:v>
                </c:pt>
                <c:pt idx="8">
                  <c:v>0.59</c:v>
                </c:pt>
                <c:pt idx="9">
                  <c:v>0.6</c:v>
                </c:pt>
                <c:pt idx="10">
                  <c:v>0.61</c:v>
                </c:pt>
                <c:pt idx="11">
                  <c:v>0.62</c:v>
                </c:pt>
                <c:pt idx="12">
                  <c:v>0.63</c:v>
                </c:pt>
                <c:pt idx="13">
                  <c:v>0.64</c:v>
                </c:pt>
                <c:pt idx="14">
                  <c:v>0.65</c:v>
                </c:pt>
                <c:pt idx="15">
                  <c:v>0.66</c:v>
                </c:pt>
                <c:pt idx="16">
                  <c:v>0.67</c:v>
                </c:pt>
                <c:pt idx="17">
                  <c:v>0.68</c:v>
                </c:pt>
                <c:pt idx="18">
                  <c:v>0.69</c:v>
                </c:pt>
                <c:pt idx="19">
                  <c:v>0.7</c:v>
                </c:pt>
                <c:pt idx="20">
                  <c:v>0.71</c:v>
                </c:pt>
                <c:pt idx="21">
                  <c:v>0.72</c:v>
                </c:pt>
                <c:pt idx="22">
                  <c:v>0.73</c:v>
                </c:pt>
                <c:pt idx="23">
                  <c:v>0.74</c:v>
                </c:pt>
                <c:pt idx="24">
                  <c:v>0.75</c:v>
                </c:pt>
                <c:pt idx="25">
                  <c:v>0.76</c:v>
                </c:pt>
                <c:pt idx="26">
                  <c:v>0.77</c:v>
                </c:pt>
                <c:pt idx="27">
                  <c:v>0.78</c:v>
                </c:pt>
                <c:pt idx="28">
                  <c:v>0.79</c:v>
                </c:pt>
                <c:pt idx="29">
                  <c:v>0.8</c:v>
                </c:pt>
                <c:pt idx="30">
                  <c:v>0.81</c:v>
                </c:pt>
                <c:pt idx="31">
                  <c:v>0.82</c:v>
                </c:pt>
                <c:pt idx="32">
                  <c:v>0.83</c:v>
                </c:pt>
                <c:pt idx="33">
                  <c:v>0.84</c:v>
                </c:pt>
                <c:pt idx="34">
                  <c:v>0.85</c:v>
                </c:pt>
                <c:pt idx="35">
                  <c:v>0.86</c:v>
                </c:pt>
                <c:pt idx="36">
                  <c:v>0.87</c:v>
                </c:pt>
                <c:pt idx="37">
                  <c:v>0.88</c:v>
                </c:pt>
                <c:pt idx="38">
                  <c:v>0.89</c:v>
                </c:pt>
                <c:pt idx="39">
                  <c:v>0.9</c:v>
                </c:pt>
                <c:pt idx="40">
                  <c:v>0.91</c:v>
                </c:pt>
                <c:pt idx="41">
                  <c:v>0.92</c:v>
                </c:pt>
                <c:pt idx="42">
                  <c:v>0.93</c:v>
                </c:pt>
                <c:pt idx="43">
                  <c:v>0.94</c:v>
                </c:pt>
                <c:pt idx="44">
                  <c:v>0.95</c:v>
                </c:pt>
                <c:pt idx="45">
                  <c:v>0.96</c:v>
                </c:pt>
                <c:pt idx="46">
                  <c:v>0.97</c:v>
                </c:pt>
                <c:pt idx="47">
                  <c:v>0.98</c:v>
                </c:pt>
                <c:pt idx="48">
                  <c:v>0.99</c:v>
                </c:pt>
                <c:pt idx="49">
                  <c:v>1</c:v>
                </c:pt>
              </c:numCache>
            </c:numRef>
          </c:xVal>
          <c:yVal>
            <c:numRef>
              <c:f>HW4_Problem3!$F$116:$F$165</c:f>
              <c:numCache>
                <c:formatCode>General</c:formatCode>
                <c:ptCount val="50"/>
                <c:pt idx="0">
                  <c:v>8.831463883679195</c:v>
                </c:pt>
                <c:pt idx="1">
                  <c:v>8.9201413531610942</c:v>
                </c:pt>
                <c:pt idx="2">
                  <c:v>9.0096612283002262</c:v>
                </c:pt>
                <c:pt idx="3">
                  <c:v>9.1000317303715637</c:v>
                </c:pt>
                <c:pt idx="4">
                  <c:v>9.1912611873313423</c:v>
                </c:pt>
                <c:pt idx="5">
                  <c:v>9.2833580338170272</c:v>
                </c:pt>
                <c:pt idx="6">
                  <c:v>9.376330811147362</c:v>
                </c:pt>
                <c:pt idx="7">
                  <c:v>9.4701881673223198</c:v>
                </c:pt>
                <c:pt idx="8">
                  <c:v>9.5649388570231366</c:v>
                </c:pt>
                <c:pt idx="9">
                  <c:v>9.6605917416122971</c:v>
                </c:pt>
                <c:pt idx="10">
                  <c:v>9.7571557891335345</c:v>
                </c:pt>
                <c:pt idx="11">
                  <c:v>9.8546400743118401</c:v>
                </c:pt>
                <c:pt idx="12">
                  <c:v>9.9530537785534445</c:v>
                </c:pt>
                <c:pt idx="13">
                  <c:v>10.052406189945843</c:v>
                </c:pt>
                <c:pt idx="14">
                  <c:v>10.152706703257769</c:v>
                </c:pt>
                <c:pt idx="15">
                  <c:v>10.25396481993922</c:v>
                </c:pt>
                <c:pt idx="16">
                  <c:v>10.356190148121438</c:v>
                </c:pt>
                <c:pt idx="17">
                  <c:v>10.459392402616915</c:v>
                </c:pt>
                <c:pt idx="18">
                  <c:v>10.563581404919399</c:v>
                </c:pt>
                <c:pt idx="19">
                  <c:v>10.66876708320388</c:v>
                </c:pt>
                <c:pt idx="20">
                  <c:v>10.774959472326612</c:v>
                </c:pt>
                <c:pt idx="21">
                  <c:v>10.882168713825097</c:v>
                </c:pt>
                <c:pt idx="22">
                  <c:v>10.990405055918075</c:v>
                </c:pt>
                <c:pt idx="23">
                  <c:v>11.099678853505553</c:v>
                </c:pt>
                <c:pt idx="24">
                  <c:v>11.210000568168788</c:v>
                </c:pt>
                <c:pt idx="25">
                  <c:v>11.321380768170275</c:v>
                </c:pt>
                <c:pt idx="26">
                  <c:v>11.433830128453778</c:v>
                </c:pt>
                <c:pt idx="27">
                  <c:v>11.547359430644294</c:v>
                </c:pt>
                <c:pt idx="28">
                  <c:v>11.66197956304809</c:v>
                </c:pt>
                <c:pt idx="29">
                  <c:v>11.77770152065267</c:v>
                </c:pt>
                <c:pt idx="30">
                  <c:v>11.894536405126795</c:v>
                </c:pt>
                <c:pt idx="31">
                  <c:v>12.012495424820473</c:v>
                </c:pt>
                <c:pt idx="32">
                  <c:v>12.131589894764971</c:v>
                </c:pt>
                <c:pt idx="33">
                  <c:v>12.251831236672805</c:v>
                </c:pt>
                <c:pt idx="34">
                  <c:v>12.373230978937736</c:v>
                </c:pt>
                <c:pt idx="35">
                  <c:v>12.495800756634781</c:v>
                </c:pt>
                <c:pt idx="36">
                  <c:v>12.619552311520208</c:v>
                </c:pt>
                <c:pt idx="37">
                  <c:v>12.744497492031538</c:v>
                </c:pt>
                <c:pt idx="38">
                  <c:v>12.870648253287536</c:v>
                </c:pt>
                <c:pt idx="39">
                  <c:v>12.998016657088227</c:v>
                </c:pt>
                <c:pt idx="40">
                  <c:v>13.126614871914885</c:v>
                </c:pt>
                <c:pt idx="41">
                  <c:v>13.25645517293003</c:v>
                </c:pt>
                <c:pt idx="42">
                  <c:v>13.387549941977445</c:v>
                </c:pt>
                <c:pt idx="43">
                  <c:v>13.519911667582141</c:v>
                </c:pt>
                <c:pt idx="44">
                  <c:v>13.653552944950411</c:v>
                </c:pt>
                <c:pt idx="45">
                  <c:v>13.788486475969776</c:v>
                </c:pt>
                <c:pt idx="46">
                  <c:v>13.924725069209019</c:v>
                </c:pt>
                <c:pt idx="47">
                  <c:v>14.062281639918169</c:v>
                </c:pt>
                <c:pt idx="48">
                  <c:v>14.20116921002851</c:v>
                </c:pt>
                <c:pt idx="49">
                  <c:v>14.341400908152579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51A-4B79-9349-0CB10E12F5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9714831"/>
        <c:axId val="1509715247"/>
      </c:scatterChart>
      <c:valAx>
        <c:axId val="15097148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09715247"/>
        <c:crosses val="autoZero"/>
        <c:crossBetween val="midCat"/>
      </c:valAx>
      <c:valAx>
        <c:axId val="150971524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09714831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X^2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HW4_Problem3!$C$58:$C$107</c:f>
              <c:numCache>
                <c:formatCode>General</c:formatCode>
                <c:ptCount val="50"/>
                <c:pt idx="0">
                  <c:v>0.2601</c:v>
                </c:pt>
                <c:pt idx="1">
                  <c:v>0.27040000000000003</c:v>
                </c:pt>
                <c:pt idx="2">
                  <c:v>0.28090000000000004</c:v>
                </c:pt>
                <c:pt idx="3">
                  <c:v>0.29160000000000003</c:v>
                </c:pt>
                <c:pt idx="4">
                  <c:v>0.30250000000000005</c:v>
                </c:pt>
                <c:pt idx="5">
                  <c:v>0.31360000000000005</c:v>
                </c:pt>
                <c:pt idx="6">
                  <c:v>0.32489999999999997</c:v>
                </c:pt>
                <c:pt idx="7">
                  <c:v>0.33639999999999998</c:v>
                </c:pt>
                <c:pt idx="8">
                  <c:v>0.34809999999999997</c:v>
                </c:pt>
                <c:pt idx="9">
                  <c:v>0.36</c:v>
                </c:pt>
                <c:pt idx="10">
                  <c:v>0.37209999999999999</c:v>
                </c:pt>
                <c:pt idx="11">
                  <c:v>0.38440000000000002</c:v>
                </c:pt>
                <c:pt idx="12">
                  <c:v>0.39690000000000003</c:v>
                </c:pt>
                <c:pt idx="13">
                  <c:v>0.40960000000000002</c:v>
                </c:pt>
                <c:pt idx="14">
                  <c:v>0.42250000000000004</c:v>
                </c:pt>
                <c:pt idx="15">
                  <c:v>0.43560000000000004</c:v>
                </c:pt>
                <c:pt idx="16">
                  <c:v>0.44890000000000008</c:v>
                </c:pt>
                <c:pt idx="17">
                  <c:v>0.46240000000000009</c:v>
                </c:pt>
                <c:pt idx="18">
                  <c:v>0.47609999999999991</c:v>
                </c:pt>
                <c:pt idx="19">
                  <c:v>0.48999999999999994</c:v>
                </c:pt>
                <c:pt idx="20">
                  <c:v>0.50409999999999999</c:v>
                </c:pt>
                <c:pt idx="21">
                  <c:v>0.51839999999999997</c:v>
                </c:pt>
                <c:pt idx="22">
                  <c:v>0.53289999999999993</c:v>
                </c:pt>
                <c:pt idx="23">
                  <c:v>0.54759999999999998</c:v>
                </c:pt>
                <c:pt idx="24">
                  <c:v>0.5625</c:v>
                </c:pt>
                <c:pt idx="25">
                  <c:v>0.5776</c:v>
                </c:pt>
                <c:pt idx="26">
                  <c:v>0.59289999999999998</c:v>
                </c:pt>
                <c:pt idx="27">
                  <c:v>0.60840000000000005</c:v>
                </c:pt>
                <c:pt idx="28">
                  <c:v>0.6241000000000001</c:v>
                </c:pt>
                <c:pt idx="29">
                  <c:v>0.64000000000000012</c:v>
                </c:pt>
                <c:pt idx="30">
                  <c:v>0.65610000000000013</c:v>
                </c:pt>
                <c:pt idx="31">
                  <c:v>0.67239999999999989</c:v>
                </c:pt>
                <c:pt idx="32">
                  <c:v>0.68889999999999996</c:v>
                </c:pt>
                <c:pt idx="33">
                  <c:v>0.70559999999999989</c:v>
                </c:pt>
                <c:pt idx="34">
                  <c:v>0.72249999999999992</c:v>
                </c:pt>
                <c:pt idx="35">
                  <c:v>0.73959999999999992</c:v>
                </c:pt>
                <c:pt idx="36">
                  <c:v>0.75690000000000002</c:v>
                </c:pt>
                <c:pt idx="37">
                  <c:v>0.77439999999999998</c:v>
                </c:pt>
                <c:pt idx="38">
                  <c:v>0.79210000000000003</c:v>
                </c:pt>
                <c:pt idx="39">
                  <c:v>0.81</c:v>
                </c:pt>
                <c:pt idx="40">
                  <c:v>0.82810000000000006</c:v>
                </c:pt>
                <c:pt idx="41">
                  <c:v>0.84640000000000004</c:v>
                </c:pt>
                <c:pt idx="42">
                  <c:v>0.86490000000000011</c:v>
                </c:pt>
                <c:pt idx="43">
                  <c:v>0.88359999999999994</c:v>
                </c:pt>
                <c:pt idx="44">
                  <c:v>0.90249999999999997</c:v>
                </c:pt>
                <c:pt idx="45">
                  <c:v>0.92159999999999997</c:v>
                </c:pt>
                <c:pt idx="46">
                  <c:v>0.94089999999999996</c:v>
                </c:pt>
                <c:pt idx="47">
                  <c:v>0.96039999999999992</c:v>
                </c:pt>
                <c:pt idx="48">
                  <c:v>0.98009999999999997</c:v>
                </c:pt>
                <c:pt idx="49">
                  <c:v>1</c:v>
                </c:pt>
              </c:numCache>
            </c:numRef>
          </c:xVal>
          <c:yVal>
            <c:numRef>
              <c:f>HW4_Problem3!$A$58:$A$107</c:f>
              <c:numCache>
                <c:formatCode>General</c:formatCode>
                <c:ptCount val="50"/>
                <c:pt idx="0">
                  <c:v>8.8314559750000008</c:v>
                </c:pt>
                <c:pt idx="1">
                  <c:v>8.9201382480000007</c:v>
                </c:pt>
                <c:pt idx="2">
                  <c:v>9.009661543</c:v>
                </c:pt>
                <c:pt idx="3">
                  <c:v>9.1000343109999999</c:v>
                </c:pt>
                <c:pt idx="4">
                  <c:v>9.1912650889999998</c:v>
                </c:pt>
                <c:pt idx="5">
                  <c:v>9.2833625009999992</c:v>
                </c:pt>
                <c:pt idx="6">
                  <c:v>9.3763352569999991</c:v>
                </c:pt>
                <c:pt idx="7">
                  <c:v>9.4701921539999994</c:v>
                </c:pt>
                <c:pt idx="8">
                  <c:v>9.5649420769999995</c:v>
                </c:pt>
                <c:pt idx="9">
                  <c:v>9.6605940019999998</c:v>
                </c:pt>
                <c:pt idx="10">
                  <c:v>9.7571569940000007</c:v>
                </c:pt>
                <c:pt idx="11">
                  <c:v>9.8546402089999994</c:v>
                </c:pt>
                <c:pt idx="12">
                  <c:v>9.9530528960000009</c:v>
                </c:pt>
                <c:pt idx="13">
                  <c:v>10.0524044</c:v>
                </c:pt>
                <c:pt idx="14">
                  <c:v>10.15270415</c:v>
                </c:pt>
                <c:pt idx="15">
                  <c:v>10.253961670000001</c:v>
                </c:pt>
                <c:pt idx="16">
                  <c:v>10.356186599999999</c:v>
                </c:pt>
                <c:pt idx="17">
                  <c:v>10.45938866</c:v>
                </c:pt>
                <c:pt idx="18">
                  <c:v>10.563577670000001</c:v>
                </c:pt>
                <c:pt idx="19">
                  <c:v>10.66876354</c:v>
                </c:pt>
                <c:pt idx="20">
                  <c:v>10.77495629</c:v>
                </c:pt>
                <c:pt idx="21">
                  <c:v>10.88216605</c:v>
                </c:pt>
                <c:pt idx="22">
                  <c:v>10.99040304</c:v>
                </c:pt>
                <c:pt idx="23">
                  <c:v>11.099677570000001</c:v>
                </c:pt>
                <c:pt idx="24">
                  <c:v>11.21000008</c:v>
                </c:pt>
                <c:pt idx="25">
                  <c:v>11.3213811</c:v>
                </c:pt>
                <c:pt idx="26">
                  <c:v>11.433831270000001</c:v>
                </c:pt>
                <c:pt idx="27">
                  <c:v>11.547361329999999</c:v>
                </c:pt>
                <c:pt idx="28">
                  <c:v>11.66198213</c:v>
                </c:pt>
                <c:pt idx="29">
                  <c:v>11.77770464</c:v>
                </c:pt>
                <c:pt idx="30">
                  <c:v>11.894539930000001</c:v>
                </c:pt>
                <c:pt idx="31">
                  <c:v>12.01249919</c:v>
                </c:pt>
                <c:pt idx="32">
                  <c:v>12.1315937</c:v>
                </c:pt>
                <c:pt idx="33">
                  <c:v>12.251834880000001</c:v>
                </c:pt>
                <c:pt idx="34">
                  <c:v>12.37323426</c:v>
                </c:pt>
                <c:pt idx="35">
                  <c:v>12.49580347</c:v>
                </c:pt>
                <c:pt idx="36">
                  <c:v>12.61955427</c:v>
                </c:pt>
                <c:pt idx="37">
                  <c:v>12.74449853</c:v>
                </c:pt>
                <c:pt idx="38">
                  <c:v>12.870648259999999</c:v>
                </c:pt>
                <c:pt idx="39">
                  <c:v>12.998015560000001</c:v>
                </c:pt>
                <c:pt idx="40">
                  <c:v>13.12661267</c:v>
                </c:pt>
                <c:pt idx="41">
                  <c:v>13.256451950000001</c:v>
                </c:pt>
                <c:pt idx="42">
                  <c:v>13.38754589</c:v>
                </c:pt>
                <c:pt idx="43">
                  <c:v>13.51990709</c:v>
                </c:pt>
                <c:pt idx="44">
                  <c:v>13.653548300000001</c:v>
                </c:pt>
                <c:pt idx="45">
                  <c:v>13.788482370000001</c:v>
                </c:pt>
                <c:pt idx="46">
                  <c:v>13.924722300000001</c:v>
                </c:pt>
                <c:pt idx="47">
                  <c:v>14.06228121</c:v>
                </c:pt>
                <c:pt idx="48">
                  <c:v>14.201172359999999</c:v>
                </c:pt>
                <c:pt idx="49">
                  <c:v>14.34140914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68D-4AEF-9DE1-739C01B01751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HW4_Problem3!$C$58:$C$107</c:f>
              <c:numCache>
                <c:formatCode>General</c:formatCode>
                <c:ptCount val="50"/>
                <c:pt idx="0">
                  <c:v>0.2601</c:v>
                </c:pt>
                <c:pt idx="1">
                  <c:v>0.27040000000000003</c:v>
                </c:pt>
                <c:pt idx="2">
                  <c:v>0.28090000000000004</c:v>
                </c:pt>
                <c:pt idx="3">
                  <c:v>0.29160000000000003</c:v>
                </c:pt>
                <c:pt idx="4">
                  <c:v>0.30250000000000005</c:v>
                </c:pt>
                <c:pt idx="5">
                  <c:v>0.31360000000000005</c:v>
                </c:pt>
                <c:pt idx="6">
                  <c:v>0.32489999999999997</c:v>
                </c:pt>
                <c:pt idx="7">
                  <c:v>0.33639999999999998</c:v>
                </c:pt>
                <c:pt idx="8">
                  <c:v>0.34809999999999997</c:v>
                </c:pt>
                <c:pt idx="9">
                  <c:v>0.36</c:v>
                </c:pt>
                <c:pt idx="10">
                  <c:v>0.37209999999999999</c:v>
                </c:pt>
                <c:pt idx="11">
                  <c:v>0.38440000000000002</c:v>
                </c:pt>
                <c:pt idx="12">
                  <c:v>0.39690000000000003</c:v>
                </c:pt>
                <c:pt idx="13">
                  <c:v>0.40960000000000002</c:v>
                </c:pt>
                <c:pt idx="14">
                  <c:v>0.42250000000000004</c:v>
                </c:pt>
                <c:pt idx="15">
                  <c:v>0.43560000000000004</c:v>
                </c:pt>
                <c:pt idx="16">
                  <c:v>0.44890000000000008</c:v>
                </c:pt>
                <c:pt idx="17">
                  <c:v>0.46240000000000009</c:v>
                </c:pt>
                <c:pt idx="18">
                  <c:v>0.47609999999999991</c:v>
                </c:pt>
                <c:pt idx="19">
                  <c:v>0.48999999999999994</c:v>
                </c:pt>
                <c:pt idx="20">
                  <c:v>0.50409999999999999</c:v>
                </c:pt>
                <c:pt idx="21">
                  <c:v>0.51839999999999997</c:v>
                </c:pt>
                <c:pt idx="22">
                  <c:v>0.53289999999999993</c:v>
                </c:pt>
                <c:pt idx="23">
                  <c:v>0.54759999999999998</c:v>
                </c:pt>
                <c:pt idx="24">
                  <c:v>0.5625</c:v>
                </c:pt>
                <c:pt idx="25">
                  <c:v>0.5776</c:v>
                </c:pt>
                <c:pt idx="26">
                  <c:v>0.59289999999999998</c:v>
                </c:pt>
                <c:pt idx="27">
                  <c:v>0.60840000000000005</c:v>
                </c:pt>
                <c:pt idx="28">
                  <c:v>0.6241000000000001</c:v>
                </c:pt>
                <c:pt idx="29">
                  <c:v>0.64000000000000012</c:v>
                </c:pt>
                <c:pt idx="30">
                  <c:v>0.65610000000000013</c:v>
                </c:pt>
                <c:pt idx="31">
                  <c:v>0.67239999999999989</c:v>
                </c:pt>
                <c:pt idx="32">
                  <c:v>0.68889999999999996</c:v>
                </c:pt>
                <c:pt idx="33">
                  <c:v>0.70559999999999989</c:v>
                </c:pt>
                <c:pt idx="34">
                  <c:v>0.72249999999999992</c:v>
                </c:pt>
                <c:pt idx="35">
                  <c:v>0.73959999999999992</c:v>
                </c:pt>
                <c:pt idx="36">
                  <c:v>0.75690000000000002</c:v>
                </c:pt>
                <c:pt idx="37">
                  <c:v>0.77439999999999998</c:v>
                </c:pt>
                <c:pt idx="38">
                  <c:v>0.79210000000000003</c:v>
                </c:pt>
                <c:pt idx="39">
                  <c:v>0.81</c:v>
                </c:pt>
                <c:pt idx="40">
                  <c:v>0.82810000000000006</c:v>
                </c:pt>
                <c:pt idx="41">
                  <c:v>0.84640000000000004</c:v>
                </c:pt>
                <c:pt idx="42">
                  <c:v>0.86490000000000011</c:v>
                </c:pt>
                <c:pt idx="43">
                  <c:v>0.88359999999999994</c:v>
                </c:pt>
                <c:pt idx="44">
                  <c:v>0.90249999999999997</c:v>
                </c:pt>
                <c:pt idx="45">
                  <c:v>0.92159999999999997</c:v>
                </c:pt>
                <c:pt idx="46">
                  <c:v>0.94089999999999996</c:v>
                </c:pt>
                <c:pt idx="47">
                  <c:v>0.96039999999999992</c:v>
                </c:pt>
                <c:pt idx="48">
                  <c:v>0.98009999999999997</c:v>
                </c:pt>
                <c:pt idx="49">
                  <c:v>1</c:v>
                </c:pt>
              </c:numCache>
            </c:numRef>
          </c:xVal>
          <c:yVal>
            <c:numRef>
              <c:f>HW4_Problem3!$F$116:$F$165</c:f>
              <c:numCache>
                <c:formatCode>General</c:formatCode>
                <c:ptCount val="50"/>
                <c:pt idx="0">
                  <c:v>8.831463883679195</c:v>
                </c:pt>
                <c:pt idx="1">
                  <c:v>8.9201413531610942</c:v>
                </c:pt>
                <c:pt idx="2">
                  <c:v>9.0096612283002262</c:v>
                </c:pt>
                <c:pt idx="3">
                  <c:v>9.1000317303715637</c:v>
                </c:pt>
                <c:pt idx="4">
                  <c:v>9.1912611873313423</c:v>
                </c:pt>
                <c:pt idx="5">
                  <c:v>9.2833580338170272</c:v>
                </c:pt>
                <c:pt idx="6">
                  <c:v>9.376330811147362</c:v>
                </c:pt>
                <c:pt idx="7">
                  <c:v>9.4701881673223198</c:v>
                </c:pt>
                <c:pt idx="8">
                  <c:v>9.5649388570231366</c:v>
                </c:pt>
                <c:pt idx="9">
                  <c:v>9.6605917416122971</c:v>
                </c:pt>
                <c:pt idx="10">
                  <c:v>9.7571557891335345</c:v>
                </c:pt>
                <c:pt idx="11">
                  <c:v>9.8546400743118401</c:v>
                </c:pt>
                <c:pt idx="12">
                  <c:v>9.9530537785534445</c:v>
                </c:pt>
                <c:pt idx="13">
                  <c:v>10.052406189945843</c:v>
                </c:pt>
                <c:pt idx="14">
                  <c:v>10.152706703257769</c:v>
                </c:pt>
                <c:pt idx="15">
                  <c:v>10.25396481993922</c:v>
                </c:pt>
                <c:pt idx="16">
                  <c:v>10.356190148121438</c:v>
                </c:pt>
                <c:pt idx="17">
                  <c:v>10.459392402616915</c:v>
                </c:pt>
                <c:pt idx="18">
                  <c:v>10.563581404919399</c:v>
                </c:pt>
                <c:pt idx="19">
                  <c:v>10.66876708320388</c:v>
                </c:pt>
                <c:pt idx="20">
                  <c:v>10.774959472326612</c:v>
                </c:pt>
                <c:pt idx="21">
                  <c:v>10.882168713825097</c:v>
                </c:pt>
                <c:pt idx="22">
                  <c:v>10.990405055918075</c:v>
                </c:pt>
                <c:pt idx="23">
                  <c:v>11.099678853505553</c:v>
                </c:pt>
                <c:pt idx="24">
                  <c:v>11.210000568168788</c:v>
                </c:pt>
                <c:pt idx="25">
                  <c:v>11.321380768170275</c:v>
                </c:pt>
                <c:pt idx="26">
                  <c:v>11.433830128453778</c:v>
                </c:pt>
                <c:pt idx="27">
                  <c:v>11.547359430644294</c:v>
                </c:pt>
                <c:pt idx="28">
                  <c:v>11.66197956304809</c:v>
                </c:pt>
                <c:pt idx="29">
                  <c:v>11.77770152065267</c:v>
                </c:pt>
                <c:pt idx="30">
                  <c:v>11.894536405126795</c:v>
                </c:pt>
                <c:pt idx="31">
                  <c:v>12.012495424820473</c:v>
                </c:pt>
                <c:pt idx="32">
                  <c:v>12.131589894764971</c:v>
                </c:pt>
                <c:pt idx="33">
                  <c:v>12.251831236672805</c:v>
                </c:pt>
                <c:pt idx="34">
                  <c:v>12.373230978937736</c:v>
                </c:pt>
                <c:pt idx="35">
                  <c:v>12.495800756634781</c:v>
                </c:pt>
                <c:pt idx="36">
                  <c:v>12.619552311520208</c:v>
                </c:pt>
                <c:pt idx="37">
                  <c:v>12.744497492031538</c:v>
                </c:pt>
                <c:pt idx="38">
                  <c:v>12.870648253287536</c:v>
                </c:pt>
                <c:pt idx="39">
                  <c:v>12.998016657088227</c:v>
                </c:pt>
                <c:pt idx="40">
                  <c:v>13.126614871914885</c:v>
                </c:pt>
                <c:pt idx="41">
                  <c:v>13.25645517293003</c:v>
                </c:pt>
                <c:pt idx="42">
                  <c:v>13.387549941977445</c:v>
                </c:pt>
                <c:pt idx="43">
                  <c:v>13.519911667582141</c:v>
                </c:pt>
                <c:pt idx="44">
                  <c:v>13.653552944950411</c:v>
                </c:pt>
                <c:pt idx="45">
                  <c:v>13.788486475969776</c:v>
                </c:pt>
                <c:pt idx="46">
                  <c:v>13.924725069209019</c:v>
                </c:pt>
                <c:pt idx="47">
                  <c:v>14.062281639918169</c:v>
                </c:pt>
                <c:pt idx="48">
                  <c:v>14.20116921002851</c:v>
                </c:pt>
                <c:pt idx="49">
                  <c:v>14.341400908152579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68D-4AEF-9DE1-739C01B017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3374319"/>
        <c:axId val="2033366415"/>
      </c:scatterChart>
      <c:valAx>
        <c:axId val="20333743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X^2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33366415"/>
        <c:crosses val="autoZero"/>
        <c:crossBetween val="midCat"/>
      </c:valAx>
      <c:valAx>
        <c:axId val="203336641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33374319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X^3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HW4_Problem3!$D$58:$D$107</c:f>
              <c:numCache>
                <c:formatCode>General</c:formatCode>
                <c:ptCount val="50"/>
                <c:pt idx="0">
                  <c:v>0.13265099999999999</c:v>
                </c:pt>
                <c:pt idx="1">
                  <c:v>0.14060800000000001</c:v>
                </c:pt>
                <c:pt idx="2">
                  <c:v>0.14887700000000004</c:v>
                </c:pt>
                <c:pt idx="3">
                  <c:v>0.15746400000000002</c:v>
                </c:pt>
                <c:pt idx="4">
                  <c:v>0.16637500000000005</c:v>
                </c:pt>
                <c:pt idx="5">
                  <c:v>0.17561600000000005</c:v>
                </c:pt>
                <c:pt idx="6">
                  <c:v>0.18519299999999997</c:v>
                </c:pt>
                <c:pt idx="7">
                  <c:v>0.19511199999999998</c:v>
                </c:pt>
                <c:pt idx="8">
                  <c:v>0.20537899999999998</c:v>
                </c:pt>
                <c:pt idx="9">
                  <c:v>0.216</c:v>
                </c:pt>
                <c:pt idx="10">
                  <c:v>0.22698099999999999</c:v>
                </c:pt>
                <c:pt idx="11">
                  <c:v>0.23832800000000001</c:v>
                </c:pt>
                <c:pt idx="12">
                  <c:v>0.25004700000000002</c:v>
                </c:pt>
                <c:pt idx="13">
                  <c:v>0.26214400000000004</c:v>
                </c:pt>
                <c:pt idx="14">
                  <c:v>0.27462500000000006</c:v>
                </c:pt>
                <c:pt idx="15">
                  <c:v>0.28749600000000003</c:v>
                </c:pt>
                <c:pt idx="16">
                  <c:v>0.30076300000000006</c:v>
                </c:pt>
                <c:pt idx="17">
                  <c:v>0.3144320000000001</c:v>
                </c:pt>
                <c:pt idx="18">
                  <c:v>0.32850899999999994</c:v>
                </c:pt>
                <c:pt idx="19">
                  <c:v>0.34299999999999992</c:v>
                </c:pt>
                <c:pt idx="20">
                  <c:v>0.35791099999999998</c:v>
                </c:pt>
                <c:pt idx="21">
                  <c:v>0.37324799999999997</c:v>
                </c:pt>
                <c:pt idx="22">
                  <c:v>0.38901699999999995</c:v>
                </c:pt>
                <c:pt idx="23">
                  <c:v>0.40522399999999997</c:v>
                </c:pt>
                <c:pt idx="24">
                  <c:v>0.421875</c:v>
                </c:pt>
                <c:pt idx="25">
                  <c:v>0.43897600000000003</c:v>
                </c:pt>
                <c:pt idx="26">
                  <c:v>0.45653300000000002</c:v>
                </c:pt>
                <c:pt idx="27">
                  <c:v>0.47455200000000003</c:v>
                </c:pt>
                <c:pt idx="28">
                  <c:v>0.49303900000000012</c:v>
                </c:pt>
                <c:pt idx="29">
                  <c:v>0.51200000000000012</c:v>
                </c:pt>
                <c:pt idx="30">
                  <c:v>0.53144100000000016</c:v>
                </c:pt>
                <c:pt idx="31">
                  <c:v>0.55136799999999986</c:v>
                </c:pt>
                <c:pt idx="32">
                  <c:v>0.57178699999999993</c:v>
                </c:pt>
                <c:pt idx="33">
                  <c:v>0.5927039999999999</c:v>
                </c:pt>
                <c:pt idx="34">
                  <c:v>0.61412499999999992</c:v>
                </c:pt>
                <c:pt idx="35">
                  <c:v>0.63605599999999995</c:v>
                </c:pt>
                <c:pt idx="36">
                  <c:v>0.65850300000000006</c:v>
                </c:pt>
                <c:pt idx="37">
                  <c:v>0.68147199999999997</c:v>
                </c:pt>
                <c:pt idx="38">
                  <c:v>0.70496900000000007</c:v>
                </c:pt>
                <c:pt idx="39">
                  <c:v>0.72900000000000009</c:v>
                </c:pt>
                <c:pt idx="40">
                  <c:v>0.7535710000000001</c:v>
                </c:pt>
                <c:pt idx="41">
                  <c:v>0.77868800000000005</c:v>
                </c:pt>
                <c:pt idx="42">
                  <c:v>0.8043570000000001</c:v>
                </c:pt>
                <c:pt idx="43">
                  <c:v>0.83058399999999988</c:v>
                </c:pt>
                <c:pt idx="44">
                  <c:v>0.85737499999999989</c:v>
                </c:pt>
                <c:pt idx="45">
                  <c:v>0.88473599999999997</c:v>
                </c:pt>
                <c:pt idx="46">
                  <c:v>0.91267299999999996</c:v>
                </c:pt>
                <c:pt idx="47">
                  <c:v>0.94119199999999992</c:v>
                </c:pt>
                <c:pt idx="48">
                  <c:v>0.97029899999999991</c:v>
                </c:pt>
                <c:pt idx="49">
                  <c:v>1</c:v>
                </c:pt>
              </c:numCache>
            </c:numRef>
          </c:xVal>
          <c:yVal>
            <c:numRef>
              <c:f>HW4_Problem3!$A$58:$A$107</c:f>
              <c:numCache>
                <c:formatCode>General</c:formatCode>
                <c:ptCount val="50"/>
                <c:pt idx="0">
                  <c:v>8.8314559750000008</c:v>
                </c:pt>
                <c:pt idx="1">
                  <c:v>8.9201382480000007</c:v>
                </c:pt>
                <c:pt idx="2">
                  <c:v>9.009661543</c:v>
                </c:pt>
                <c:pt idx="3">
                  <c:v>9.1000343109999999</c:v>
                </c:pt>
                <c:pt idx="4">
                  <c:v>9.1912650889999998</c:v>
                </c:pt>
                <c:pt idx="5">
                  <c:v>9.2833625009999992</c:v>
                </c:pt>
                <c:pt idx="6">
                  <c:v>9.3763352569999991</c:v>
                </c:pt>
                <c:pt idx="7">
                  <c:v>9.4701921539999994</c:v>
                </c:pt>
                <c:pt idx="8">
                  <c:v>9.5649420769999995</c:v>
                </c:pt>
                <c:pt idx="9">
                  <c:v>9.6605940019999998</c:v>
                </c:pt>
                <c:pt idx="10">
                  <c:v>9.7571569940000007</c:v>
                </c:pt>
                <c:pt idx="11">
                  <c:v>9.8546402089999994</c:v>
                </c:pt>
                <c:pt idx="12">
                  <c:v>9.9530528960000009</c:v>
                </c:pt>
                <c:pt idx="13">
                  <c:v>10.0524044</c:v>
                </c:pt>
                <c:pt idx="14">
                  <c:v>10.15270415</c:v>
                </c:pt>
                <c:pt idx="15">
                  <c:v>10.253961670000001</c:v>
                </c:pt>
                <c:pt idx="16">
                  <c:v>10.356186599999999</c:v>
                </c:pt>
                <c:pt idx="17">
                  <c:v>10.45938866</c:v>
                </c:pt>
                <c:pt idx="18">
                  <c:v>10.563577670000001</c:v>
                </c:pt>
                <c:pt idx="19">
                  <c:v>10.66876354</c:v>
                </c:pt>
                <c:pt idx="20">
                  <c:v>10.77495629</c:v>
                </c:pt>
                <c:pt idx="21">
                  <c:v>10.88216605</c:v>
                </c:pt>
                <c:pt idx="22">
                  <c:v>10.99040304</c:v>
                </c:pt>
                <c:pt idx="23">
                  <c:v>11.099677570000001</c:v>
                </c:pt>
                <c:pt idx="24">
                  <c:v>11.21000008</c:v>
                </c:pt>
                <c:pt idx="25">
                  <c:v>11.3213811</c:v>
                </c:pt>
                <c:pt idx="26">
                  <c:v>11.433831270000001</c:v>
                </c:pt>
                <c:pt idx="27">
                  <c:v>11.547361329999999</c:v>
                </c:pt>
                <c:pt idx="28">
                  <c:v>11.66198213</c:v>
                </c:pt>
                <c:pt idx="29">
                  <c:v>11.77770464</c:v>
                </c:pt>
                <c:pt idx="30">
                  <c:v>11.894539930000001</c:v>
                </c:pt>
                <c:pt idx="31">
                  <c:v>12.01249919</c:v>
                </c:pt>
                <c:pt idx="32">
                  <c:v>12.1315937</c:v>
                </c:pt>
                <c:pt idx="33">
                  <c:v>12.251834880000001</c:v>
                </c:pt>
                <c:pt idx="34">
                  <c:v>12.37323426</c:v>
                </c:pt>
                <c:pt idx="35">
                  <c:v>12.49580347</c:v>
                </c:pt>
                <c:pt idx="36">
                  <c:v>12.61955427</c:v>
                </c:pt>
                <c:pt idx="37">
                  <c:v>12.74449853</c:v>
                </c:pt>
                <c:pt idx="38">
                  <c:v>12.870648259999999</c:v>
                </c:pt>
                <c:pt idx="39">
                  <c:v>12.998015560000001</c:v>
                </c:pt>
                <c:pt idx="40">
                  <c:v>13.12661267</c:v>
                </c:pt>
                <c:pt idx="41">
                  <c:v>13.256451950000001</c:v>
                </c:pt>
                <c:pt idx="42">
                  <c:v>13.38754589</c:v>
                </c:pt>
                <c:pt idx="43">
                  <c:v>13.51990709</c:v>
                </c:pt>
                <c:pt idx="44">
                  <c:v>13.653548300000001</c:v>
                </c:pt>
                <c:pt idx="45">
                  <c:v>13.788482370000001</c:v>
                </c:pt>
                <c:pt idx="46">
                  <c:v>13.924722300000001</c:v>
                </c:pt>
                <c:pt idx="47">
                  <c:v>14.06228121</c:v>
                </c:pt>
                <c:pt idx="48">
                  <c:v>14.201172359999999</c:v>
                </c:pt>
                <c:pt idx="49">
                  <c:v>14.34140914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43-4986-8A19-BDE149640EBF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HW4_Problem3!$D$58:$D$107</c:f>
              <c:numCache>
                <c:formatCode>General</c:formatCode>
                <c:ptCount val="50"/>
                <c:pt idx="0">
                  <c:v>0.13265099999999999</c:v>
                </c:pt>
                <c:pt idx="1">
                  <c:v>0.14060800000000001</c:v>
                </c:pt>
                <c:pt idx="2">
                  <c:v>0.14887700000000004</c:v>
                </c:pt>
                <c:pt idx="3">
                  <c:v>0.15746400000000002</c:v>
                </c:pt>
                <c:pt idx="4">
                  <c:v>0.16637500000000005</c:v>
                </c:pt>
                <c:pt idx="5">
                  <c:v>0.17561600000000005</c:v>
                </c:pt>
                <c:pt idx="6">
                  <c:v>0.18519299999999997</c:v>
                </c:pt>
                <c:pt idx="7">
                  <c:v>0.19511199999999998</c:v>
                </c:pt>
                <c:pt idx="8">
                  <c:v>0.20537899999999998</c:v>
                </c:pt>
                <c:pt idx="9">
                  <c:v>0.216</c:v>
                </c:pt>
                <c:pt idx="10">
                  <c:v>0.22698099999999999</c:v>
                </c:pt>
                <c:pt idx="11">
                  <c:v>0.23832800000000001</c:v>
                </c:pt>
                <c:pt idx="12">
                  <c:v>0.25004700000000002</c:v>
                </c:pt>
                <c:pt idx="13">
                  <c:v>0.26214400000000004</c:v>
                </c:pt>
                <c:pt idx="14">
                  <c:v>0.27462500000000006</c:v>
                </c:pt>
                <c:pt idx="15">
                  <c:v>0.28749600000000003</c:v>
                </c:pt>
                <c:pt idx="16">
                  <c:v>0.30076300000000006</c:v>
                </c:pt>
                <c:pt idx="17">
                  <c:v>0.3144320000000001</c:v>
                </c:pt>
                <c:pt idx="18">
                  <c:v>0.32850899999999994</c:v>
                </c:pt>
                <c:pt idx="19">
                  <c:v>0.34299999999999992</c:v>
                </c:pt>
                <c:pt idx="20">
                  <c:v>0.35791099999999998</c:v>
                </c:pt>
                <c:pt idx="21">
                  <c:v>0.37324799999999997</c:v>
                </c:pt>
                <c:pt idx="22">
                  <c:v>0.38901699999999995</c:v>
                </c:pt>
                <c:pt idx="23">
                  <c:v>0.40522399999999997</c:v>
                </c:pt>
                <c:pt idx="24">
                  <c:v>0.421875</c:v>
                </c:pt>
                <c:pt idx="25">
                  <c:v>0.43897600000000003</c:v>
                </c:pt>
                <c:pt idx="26">
                  <c:v>0.45653300000000002</c:v>
                </c:pt>
                <c:pt idx="27">
                  <c:v>0.47455200000000003</c:v>
                </c:pt>
                <c:pt idx="28">
                  <c:v>0.49303900000000012</c:v>
                </c:pt>
                <c:pt idx="29">
                  <c:v>0.51200000000000012</c:v>
                </c:pt>
                <c:pt idx="30">
                  <c:v>0.53144100000000016</c:v>
                </c:pt>
                <c:pt idx="31">
                  <c:v>0.55136799999999986</c:v>
                </c:pt>
                <c:pt idx="32">
                  <c:v>0.57178699999999993</c:v>
                </c:pt>
                <c:pt idx="33">
                  <c:v>0.5927039999999999</c:v>
                </c:pt>
                <c:pt idx="34">
                  <c:v>0.61412499999999992</c:v>
                </c:pt>
                <c:pt idx="35">
                  <c:v>0.63605599999999995</c:v>
                </c:pt>
                <c:pt idx="36">
                  <c:v>0.65850300000000006</c:v>
                </c:pt>
                <c:pt idx="37">
                  <c:v>0.68147199999999997</c:v>
                </c:pt>
                <c:pt idx="38">
                  <c:v>0.70496900000000007</c:v>
                </c:pt>
                <c:pt idx="39">
                  <c:v>0.72900000000000009</c:v>
                </c:pt>
                <c:pt idx="40">
                  <c:v>0.7535710000000001</c:v>
                </c:pt>
                <c:pt idx="41">
                  <c:v>0.77868800000000005</c:v>
                </c:pt>
                <c:pt idx="42">
                  <c:v>0.8043570000000001</c:v>
                </c:pt>
                <c:pt idx="43">
                  <c:v>0.83058399999999988</c:v>
                </c:pt>
                <c:pt idx="44">
                  <c:v>0.85737499999999989</c:v>
                </c:pt>
                <c:pt idx="45">
                  <c:v>0.88473599999999997</c:v>
                </c:pt>
                <c:pt idx="46">
                  <c:v>0.91267299999999996</c:v>
                </c:pt>
                <c:pt idx="47">
                  <c:v>0.94119199999999992</c:v>
                </c:pt>
                <c:pt idx="48">
                  <c:v>0.97029899999999991</c:v>
                </c:pt>
                <c:pt idx="49">
                  <c:v>1</c:v>
                </c:pt>
              </c:numCache>
            </c:numRef>
          </c:xVal>
          <c:yVal>
            <c:numRef>
              <c:f>HW4_Problem3!$F$116:$F$165</c:f>
              <c:numCache>
                <c:formatCode>General</c:formatCode>
                <c:ptCount val="50"/>
                <c:pt idx="0">
                  <c:v>8.831463883679195</c:v>
                </c:pt>
                <c:pt idx="1">
                  <c:v>8.9201413531610942</c:v>
                </c:pt>
                <c:pt idx="2">
                  <c:v>9.0096612283002262</c:v>
                </c:pt>
                <c:pt idx="3">
                  <c:v>9.1000317303715637</c:v>
                </c:pt>
                <c:pt idx="4">
                  <c:v>9.1912611873313423</c:v>
                </c:pt>
                <c:pt idx="5">
                  <c:v>9.2833580338170272</c:v>
                </c:pt>
                <c:pt idx="6">
                  <c:v>9.376330811147362</c:v>
                </c:pt>
                <c:pt idx="7">
                  <c:v>9.4701881673223198</c:v>
                </c:pt>
                <c:pt idx="8">
                  <c:v>9.5649388570231366</c:v>
                </c:pt>
                <c:pt idx="9">
                  <c:v>9.6605917416122971</c:v>
                </c:pt>
                <c:pt idx="10">
                  <c:v>9.7571557891335345</c:v>
                </c:pt>
                <c:pt idx="11">
                  <c:v>9.8546400743118401</c:v>
                </c:pt>
                <c:pt idx="12">
                  <c:v>9.9530537785534445</c:v>
                </c:pt>
                <c:pt idx="13">
                  <c:v>10.052406189945843</c:v>
                </c:pt>
                <c:pt idx="14">
                  <c:v>10.152706703257769</c:v>
                </c:pt>
                <c:pt idx="15">
                  <c:v>10.25396481993922</c:v>
                </c:pt>
                <c:pt idx="16">
                  <c:v>10.356190148121438</c:v>
                </c:pt>
                <c:pt idx="17">
                  <c:v>10.459392402616915</c:v>
                </c:pt>
                <c:pt idx="18">
                  <c:v>10.563581404919399</c:v>
                </c:pt>
                <c:pt idx="19">
                  <c:v>10.66876708320388</c:v>
                </c:pt>
                <c:pt idx="20">
                  <c:v>10.774959472326612</c:v>
                </c:pt>
                <c:pt idx="21">
                  <c:v>10.882168713825097</c:v>
                </c:pt>
                <c:pt idx="22">
                  <c:v>10.990405055918075</c:v>
                </c:pt>
                <c:pt idx="23">
                  <c:v>11.099678853505553</c:v>
                </c:pt>
                <c:pt idx="24">
                  <c:v>11.210000568168788</c:v>
                </c:pt>
                <c:pt idx="25">
                  <c:v>11.321380768170275</c:v>
                </c:pt>
                <c:pt idx="26">
                  <c:v>11.433830128453778</c:v>
                </c:pt>
                <c:pt idx="27">
                  <c:v>11.547359430644294</c:v>
                </c:pt>
                <c:pt idx="28">
                  <c:v>11.66197956304809</c:v>
                </c:pt>
                <c:pt idx="29">
                  <c:v>11.77770152065267</c:v>
                </c:pt>
                <c:pt idx="30">
                  <c:v>11.894536405126795</c:v>
                </c:pt>
                <c:pt idx="31">
                  <c:v>12.012495424820473</c:v>
                </c:pt>
                <c:pt idx="32">
                  <c:v>12.131589894764971</c:v>
                </c:pt>
                <c:pt idx="33">
                  <c:v>12.251831236672805</c:v>
                </c:pt>
                <c:pt idx="34">
                  <c:v>12.373230978937736</c:v>
                </c:pt>
                <c:pt idx="35">
                  <c:v>12.495800756634781</c:v>
                </c:pt>
                <c:pt idx="36">
                  <c:v>12.619552311520208</c:v>
                </c:pt>
                <c:pt idx="37">
                  <c:v>12.744497492031538</c:v>
                </c:pt>
                <c:pt idx="38">
                  <c:v>12.870648253287536</c:v>
                </c:pt>
                <c:pt idx="39">
                  <c:v>12.998016657088227</c:v>
                </c:pt>
                <c:pt idx="40">
                  <c:v>13.126614871914885</c:v>
                </c:pt>
                <c:pt idx="41">
                  <c:v>13.25645517293003</c:v>
                </c:pt>
                <c:pt idx="42">
                  <c:v>13.387549941977445</c:v>
                </c:pt>
                <c:pt idx="43">
                  <c:v>13.519911667582141</c:v>
                </c:pt>
                <c:pt idx="44">
                  <c:v>13.653552944950411</c:v>
                </c:pt>
                <c:pt idx="45">
                  <c:v>13.788486475969776</c:v>
                </c:pt>
                <c:pt idx="46">
                  <c:v>13.924725069209019</c:v>
                </c:pt>
                <c:pt idx="47">
                  <c:v>14.062281639918169</c:v>
                </c:pt>
                <c:pt idx="48">
                  <c:v>14.20116921002851</c:v>
                </c:pt>
                <c:pt idx="49">
                  <c:v>14.341400908152579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E43-4986-8A19-BDE149640E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3381391"/>
        <c:axId val="2033384303"/>
      </c:scatterChart>
      <c:valAx>
        <c:axId val="20333813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X^3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33384303"/>
        <c:crosses val="autoZero"/>
        <c:crossBetween val="midCat"/>
      </c:valAx>
      <c:valAx>
        <c:axId val="203338430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33381391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X^4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HW4_Problem3!$E$58:$E$107</c:f>
              <c:numCache>
                <c:formatCode>General</c:formatCode>
                <c:ptCount val="50"/>
                <c:pt idx="0">
                  <c:v>6.7652009999999999E-2</c:v>
                </c:pt>
                <c:pt idx="1">
                  <c:v>7.3116160000000013E-2</c:v>
                </c:pt>
                <c:pt idx="2">
                  <c:v>7.890481000000002E-2</c:v>
                </c:pt>
                <c:pt idx="3">
                  <c:v>8.5030560000000019E-2</c:v>
                </c:pt>
                <c:pt idx="4">
                  <c:v>9.1506250000000025E-2</c:v>
                </c:pt>
                <c:pt idx="5">
                  <c:v>9.8344960000000023E-2</c:v>
                </c:pt>
                <c:pt idx="6">
                  <c:v>0.10556000999999998</c:v>
                </c:pt>
                <c:pt idx="7">
                  <c:v>0.11316495999999998</c:v>
                </c:pt>
                <c:pt idx="8">
                  <c:v>0.12117360999999997</c:v>
                </c:pt>
                <c:pt idx="9">
                  <c:v>0.12959999999999999</c:v>
                </c:pt>
                <c:pt idx="10">
                  <c:v>0.13845840999999998</c:v>
                </c:pt>
                <c:pt idx="11">
                  <c:v>0.14776336000000001</c:v>
                </c:pt>
                <c:pt idx="12">
                  <c:v>0.15752961000000001</c:v>
                </c:pt>
                <c:pt idx="13">
                  <c:v>0.16777216</c:v>
                </c:pt>
                <c:pt idx="14">
                  <c:v>0.17850625000000003</c:v>
                </c:pt>
                <c:pt idx="15">
                  <c:v>0.18974736000000003</c:v>
                </c:pt>
                <c:pt idx="16">
                  <c:v>0.20151121000000008</c:v>
                </c:pt>
                <c:pt idx="17">
                  <c:v>0.21381376000000007</c:v>
                </c:pt>
                <c:pt idx="18">
                  <c:v>0.22667120999999993</c:v>
                </c:pt>
                <c:pt idx="19">
                  <c:v>0.24009999999999992</c:v>
                </c:pt>
                <c:pt idx="20">
                  <c:v>0.25411680999999997</c:v>
                </c:pt>
                <c:pt idx="21">
                  <c:v>0.26873855999999996</c:v>
                </c:pt>
                <c:pt idx="22">
                  <c:v>0.28398240999999991</c:v>
                </c:pt>
                <c:pt idx="23">
                  <c:v>0.29986575999999998</c:v>
                </c:pt>
                <c:pt idx="24">
                  <c:v>0.31640625</c:v>
                </c:pt>
                <c:pt idx="25">
                  <c:v>0.33362175999999999</c:v>
                </c:pt>
                <c:pt idx="26">
                  <c:v>0.35153040999999996</c:v>
                </c:pt>
                <c:pt idx="27">
                  <c:v>0.37015056000000007</c:v>
                </c:pt>
                <c:pt idx="28">
                  <c:v>0.38950081000000014</c:v>
                </c:pt>
                <c:pt idx="29">
                  <c:v>0.40960000000000019</c:v>
                </c:pt>
                <c:pt idx="30">
                  <c:v>0.43046721000000016</c:v>
                </c:pt>
                <c:pt idx="31">
                  <c:v>0.45212175999999987</c:v>
                </c:pt>
                <c:pt idx="32">
                  <c:v>0.47458320999999992</c:v>
                </c:pt>
                <c:pt idx="33">
                  <c:v>0.49787135999999987</c:v>
                </c:pt>
                <c:pt idx="34">
                  <c:v>0.52200624999999989</c:v>
                </c:pt>
                <c:pt idx="35">
                  <c:v>0.54700815999999985</c:v>
                </c:pt>
                <c:pt idx="36">
                  <c:v>0.57289761000000006</c:v>
                </c:pt>
                <c:pt idx="37">
                  <c:v>0.59969536000000001</c:v>
                </c:pt>
                <c:pt idx="38">
                  <c:v>0.6274224100000001</c:v>
                </c:pt>
                <c:pt idx="39">
                  <c:v>0.65610000000000013</c:v>
                </c:pt>
                <c:pt idx="40">
                  <c:v>0.68574961000000012</c:v>
                </c:pt>
                <c:pt idx="41">
                  <c:v>0.71639296000000008</c:v>
                </c:pt>
                <c:pt idx="42">
                  <c:v>0.74805201000000021</c:v>
                </c:pt>
                <c:pt idx="43">
                  <c:v>0.78074895999999994</c:v>
                </c:pt>
                <c:pt idx="44">
                  <c:v>0.81450624999999999</c:v>
                </c:pt>
                <c:pt idx="45">
                  <c:v>0.84934655999999997</c:v>
                </c:pt>
                <c:pt idx="46">
                  <c:v>0.88529280999999993</c:v>
                </c:pt>
                <c:pt idx="47">
                  <c:v>0.92236815999999988</c:v>
                </c:pt>
                <c:pt idx="48">
                  <c:v>0.96059600999999994</c:v>
                </c:pt>
                <c:pt idx="49">
                  <c:v>1</c:v>
                </c:pt>
              </c:numCache>
            </c:numRef>
          </c:xVal>
          <c:yVal>
            <c:numRef>
              <c:f>HW4_Problem3!$A$58:$A$107</c:f>
              <c:numCache>
                <c:formatCode>General</c:formatCode>
                <c:ptCount val="50"/>
                <c:pt idx="0">
                  <c:v>8.8314559750000008</c:v>
                </c:pt>
                <c:pt idx="1">
                  <c:v>8.9201382480000007</c:v>
                </c:pt>
                <c:pt idx="2">
                  <c:v>9.009661543</c:v>
                </c:pt>
                <c:pt idx="3">
                  <c:v>9.1000343109999999</c:v>
                </c:pt>
                <c:pt idx="4">
                  <c:v>9.1912650889999998</c:v>
                </c:pt>
                <c:pt idx="5">
                  <c:v>9.2833625009999992</c:v>
                </c:pt>
                <c:pt idx="6">
                  <c:v>9.3763352569999991</c:v>
                </c:pt>
                <c:pt idx="7">
                  <c:v>9.4701921539999994</c:v>
                </c:pt>
                <c:pt idx="8">
                  <c:v>9.5649420769999995</c:v>
                </c:pt>
                <c:pt idx="9">
                  <c:v>9.6605940019999998</c:v>
                </c:pt>
                <c:pt idx="10">
                  <c:v>9.7571569940000007</c:v>
                </c:pt>
                <c:pt idx="11">
                  <c:v>9.8546402089999994</c:v>
                </c:pt>
                <c:pt idx="12">
                  <c:v>9.9530528960000009</c:v>
                </c:pt>
                <c:pt idx="13">
                  <c:v>10.0524044</c:v>
                </c:pt>
                <c:pt idx="14">
                  <c:v>10.15270415</c:v>
                </c:pt>
                <c:pt idx="15">
                  <c:v>10.253961670000001</c:v>
                </c:pt>
                <c:pt idx="16">
                  <c:v>10.356186599999999</c:v>
                </c:pt>
                <c:pt idx="17">
                  <c:v>10.45938866</c:v>
                </c:pt>
                <c:pt idx="18">
                  <c:v>10.563577670000001</c:v>
                </c:pt>
                <c:pt idx="19">
                  <c:v>10.66876354</c:v>
                </c:pt>
                <c:pt idx="20">
                  <c:v>10.77495629</c:v>
                </c:pt>
                <c:pt idx="21">
                  <c:v>10.88216605</c:v>
                </c:pt>
                <c:pt idx="22">
                  <c:v>10.99040304</c:v>
                </c:pt>
                <c:pt idx="23">
                  <c:v>11.099677570000001</c:v>
                </c:pt>
                <c:pt idx="24">
                  <c:v>11.21000008</c:v>
                </c:pt>
                <c:pt idx="25">
                  <c:v>11.3213811</c:v>
                </c:pt>
                <c:pt idx="26">
                  <c:v>11.433831270000001</c:v>
                </c:pt>
                <c:pt idx="27">
                  <c:v>11.547361329999999</c:v>
                </c:pt>
                <c:pt idx="28">
                  <c:v>11.66198213</c:v>
                </c:pt>
                <c:pt idx="29">
                  <c:v>11.77770464</c:v>
                </c:pt>
                <c:pt idx="30">
                  <c:v>11.894539930000001</c:v>
                </c:pt>
                <c:pt idx="31">
                  <c:v>12.01249919</c:v>
                </c:pt>
                <c:pt idx="32">
                  <c:v>12.1315937</c:v>
                </c:pt>
                <c:pt idx="33">
                  <c:v>12.251834880000001</c:v>
                </c:pt>
                <c:pt idx="34">
                  <c:v>12.37323426</c:v>
                </c:pt>
                <c:pt idx="35">
                  <c:v>12.49580347</c:v>
                </c:pt>
                <c:pt idx="36">
                  <c:v>12.61955427</c:v>
                </c:pt>
                <c:pt idx="37">
                  <c:v>12.74449853</c:v>
                </c:pt>
                <c:pt idx="38">
                  <c:v>12.870648259999999</c:v>
                </c:pt>
                <c:pt idx="39">
                  <c:v>12.998015560000001</c:v>
                </c:pt>
                <c:pt idx="40">
                  <c:v>13.12661267</c:v>
                </c:pt>
                <c:pt idx="41">
                  <c:v>13.256451950000001</c:v>
                </c:pt>
                <c:pt idx="42">
                  <c:v>13.38754589</c:v>
                </c:pt>
                <c:pt idx="43">
                  <c:v>13.51990709</c:v>
                </c:pt>
                <c:pt idx="44">
                  <c:v>13.653548300000001</c:v>
                </c:pt>
                <c:pt idx="45">
                  <c:v>13.788482370000001</c:v>
                </c:pt>
                <c:pt idx="46">
                  <c:v>13.924722300000001</c:v>
                </c:pt>
                <c:pt idx="47">
                  <c:v>14.06228121</c:v>
                </c:pt>
                <c:pt idx="48">
                  <c:v>14.201172359999999</c:v>
                </c:pt>
                <c:pt idx="49">
                  <c:v>14.34140914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988-4489-A62A-A40B01965BF9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HW4_Problem3!$E$58:$E$107</c:f>
              <c:numCache>
                <c:formatCode>General</c:formatCode>
                <c:ptCount val="50"/>
                <c:pt idx="0">
                  <c:v>6.7652009999999999E-2</c:v>
                </c:pt>
                <c:pt idx="1">
                  <c:v>7.3116160000000013E-2</c:v>
                </c:pt>
                <c:pt idx="2">
                  <c:v>7.890481000000002E-2</c:v>
                </c:pt>
                <c:pt idx="3">
                  <c:v>8.5030560000000019E-2</c:v>
                </c:pt>
                <c:pt idx="4">
                  <c:v>9.1506250000000025E-2</c:v>
                </c:pt>
                <c:pt idx="5">
                  <c:v>9.8344960000000023E-2</c:v>
                </c:pt>
                <c:pt idx="6">
                  <c:v>0.10556000999999998</c:v>
                </c:pt>
                <c:pt idx="7">
                  <c:v>0.11316495999999998</c:v>
                </c:pt>
                <c:pt idx="8">
                  <c:v>0.12117360999999997</c:v>
                </c:pt>
                <c:pt idx="9">
                  <c:v>0.12959999999999999</c:v>
                </c:pt>
                <c:pt idx="10">
                  <c:v>0.13845840999999998</c:v>
                </c:pt>
                <c:pt idx="11">
                  <c:v>0.14776336000000001</c:v>
                </c:pt>
                <c:pt idx="12">
                  <c:v>0.15752961000000001</c:v>
                </c:pt>
                <c:pt idx="13">
                  <c:v>0.16777216</c:v>
                </c:pt>
                <c:pt idx="14">
                  <c:v>0.17850625000000003</c:v>
                </c:pt>
                <c:pt idx="15">
                  <c:v>0.18974736000000003</c:v>
                </c:pt>
                <c:pt idx="16">
                  <c:v>0.20151121000000008</c:v>
                </c:pt>
                <c:pt idx="17">
                  <c:v>0.21381376000000007</c:v>
                </c:pt>
                <c:pt idx="18">
                  <c:v>0.22667120999999993</c:v>
                </c:pt>
                <c:pt idx="19">
                  <c:v>0.24009999999999992</c:v>
                </c:pt>
                <c:pt idx="20">
                  <c:v>0.25411680999999997</c:v>
                </c:pt>
                <c:pt idx="21">
                  <c:v>0.26873855999999996</c:v>
                </c:pt>
                <c:pt idx="22">
                  <c:v>0.28398240999999991</c:v>
                </c:pt>
                <c:pt idx="23">
                  <c:v>0.29986575999999998</c:v>
                </c:pt>
                <c:pt idx="24">
                  <c:v>0.31640625</c:v>
                </c:pt>
                <c:pt idx="25">
                  <c:v>0.33362175999999999</c:v>
                </c:pt>
                <c:pt idx="26">
                  <c:v>0.35153040999999996</c:v>
                </c:pt>
                <c:pt idx="27">
                  <c:v>0.37015056000000007</c:v>
                </c:pt>
                <c:pt idx="28">
                  <c:v>0.38950081000000014</c:v>
                </c:pt>
                <c:pt idx="29">
                  <c:v>0.40960000000000019</c:v>
                </c:pt>
                <c:pt idx="30">
                  <c:v>0.43046721000000016</c:v>
                </c:pt>
                <c:pt idx="31">
                  <c:v>0.45212175999999987</c:v>
                </c:pt>
                <c:pt idx="32">
                  <c:v>0.47458320999999992</c:v>
                </c:pt>
                <c:pt idx="33">
                  <c:v>0.49787135999999987</c:v>
                </c:pt>
                <c:pt idx="34">
                  <c:v>0.52200624999999989</c:v>
                </c:pt>
                <c:pt idx="35">
                  <c:v>0.54700815999999985</c:v>
                </c:pt>
                <c:pt idx="36">
                  <c:v>0.57289761000000006</c:v>
                </c:pt>
                <c:pt idx="37">
                  <c:v>0.59969536000000001</c:v>
                </c:pt>
                <c:pt idx="38">
                  <c:v>0.6274224100000001</c:v>
                </c:pt>
                <c:pt idx="39">
                  <c:v>0.65610000000000013</c:v>
                </c:pt>
                <c:pt idx="40">
                  <c:v>0.68574961000000012</c:v>
                </c:pt>
                <c:pt idx="41">
                  <c:v>0.71639296000000008</c:v>
                </c:pt>
                <c:pt idx="42">
                  <c:v>0.74805201000000021</c:v>
                </c:pt>
                <c:pt idx="43">
                  <c:v>0.78074895999999994</c:v>
                </c:pt>
                <c:pt idx="44">
                  <c:v>0.81450624999999999</c:v>
                </c:pt>
                <c:pt idx="45">
                  <c:v>0.84934655999999997</c:v>
                </c:pt>
                <c:pt idx="46">
                  <c:v>0.88529280999999993</c:v>
                </c:pt>
                <c:pt idx="47">
                  <c:v>0.92236815999999988</c:v>
                </c:pt>
                <c:pt idx="48">
                  <c:v>0.96059600999999994</c:v>
                </c:pt>
                <c:pt idx="49">
                  <c:v>1</c:v>
                </c:pt>
              </c:numCache>
            </c:numRef>
          </c:xVal>
          <c:yVal>
            <c:numRef>
              <c:f>HW4_Problem3!$F$116:$F$165</c:f>
              <c:numCache>
                <c:formatCode>General</c:formatCode>
                <c:ptCount val="50"/>
                <c:pt idx="0">
                  <c:v>8.831463883679195</c:v>
                </c:pt>
                <c:pt idx="1">
                  <c:v>8.9201413531610942</c:v>
                </c:pt>
                <c:pt idx="2">
                  <c:v>9.0096612283002262</c:v>
                </c:pt>
                <c:pt idx="3">
                  <c:v>9.1000317303715637</c:v>
                </c:pt>
                <c:pt idx="4">
                  <c:v>9.1912611873313423</c:v>
                </c:pt>
                <c:pt idx="5">
                  <c:v>9.2833580338170272</c:v>
                </c:pt>
                <c:pt idx="6">
                  <c:v>9.376330811147362</c:v>
                </c:pt>
                <c:pt idx="7">
                  <c:v>9.4701881673223198</c:v>
                </c:pt>
                <c:pt idx="8">
                  <c:v>9.5649388570231366</c:v>
                </c:pt>
                <c:pt idx="9">
                  <c:v>9.6605917416122971</c:v>
                </c:pt>
                <c:pt idx="10">
                  <c:v>9.7571557891335345</c:v>
                </c:pt>
                <c:pt idx="11">
                  <c:v>9.8546400743118401</c:v>
                </c:pt>
                <c:pt idx="12">
                  <c:v>9.9530537785534445</c:v>
                </c:pt>
                <c:pt idx="13">
                  <c:v>10.052406189945843</c:v>
                </c:pt>
                <c:pt idx="14">
                  <c:v>10.152706703257769</c:v>
                </c:pt>
                <c:pt idx="15">
                  <c:v>10.25396481993922</c:v>
                </c:pt>
                <c:pt idx="16">
                  <c:v>10.356190148121438</c:v>
                </c:pt>
                <c:pt idx="17">
                  <c:v>10.459392402616915</c:v>
                </c:pt>
                <c:pt idx="18">
                  <c:v>10.563581404919399</c:v>
                </c:pt>
                <c:pt idx="19">
                  <c:v>10.66876708320388</c:v>
                </c:pt>
                <c:pt idx="20">
                  <c:v>10.774959472326612</c:v>
                </c:pt>
                <c:pt idx="21">
                  <c:v>10.882168713825097</c:v>
                </c:pt>
                <c:pt idx="22">
                  <c:v>10.990405055918075</c:v>
                </c:pt>
                <c:pt idx="23">
                  <c:v>11.099678853505553</c:v>
                </c:pt>
                <c:pt idx="24">
                  <c:v>11.210000568168788</c:v>
                </c:pt>
                <c:pt idx="25">
                  <c:v>11.321380768170275</c:v>
                </c:pt>
                <c:pt idx="26">
                  <c:v>11.433830128453778</c:v>
                </c:pt>
                <c:pt idx="27">
                  <c:v>11.547359430644294</c:v>
                </c:pt>
                <c:pt idx="28">
                  <c:v>11.66197956304809</c:v>
                </c:pt>
                <c:pt idx="29">
                  <c:v>11.77770152065267</c:v>
                </c:pt>
                <c:pt idx="30">
                  <c:v>11.894536405126795</c:v>
                </c:pt>
                <c:pt idx="31">
                  <c:v>12.012495424820473</c:v>
                </c:pt>
                <c:pt idx="32">
                  <c:v>12.131589894764971</c:v>
                </c:pt>
                <c:pt idx="33">
                  <c:v>12.251831236672805</c:v>
                </c:pt>
                <c:pt idx="34">
                  <c:v>12.373230978937736</c:v>
                </c:pt>
                <c:pt idx="35">
                  <c:v>12.495800756634781</c:v>
                </c:pt>
                <c:pt idx="36">
                  <c:v>12.619552311520208</c:v>
                </c:pt>
                <c:pt idx="37">
                  <c:v>12.744497492031538</c:v>
                </c:pt>
                <c:pt idx="38">
                  <c:v>12.870648253287536</c:v>
                </c:pt>
                <c:pt idx="39">
                  <c:v>12.998016657088227</c:v>
                </c:pt>
                <c:pt idx="40">
                  <c:v>13.126614871914885</c:v>
                </c:pt>
                <c:pt idx="41">
                  <c:v>13.25645517293003</c:v>
                </c:pt>
                <c:pt idx="42">
                  <c:v>13.387549941977445</c:v>
                </c:pt>
                <c:pt idx="43">
                  <c:v>13.519911667582141</c:v>
                </c:pt>
                <c:pt idx="44">
                  <c:v>13.653552944950411</c:v>
                </c:pt>
                <c:pt idx="45">
                  <c:v>13.788486475969776</c:v>
                </c:pt>
                <c:pt idx="46">
                  <c:v>13.924725069209019</c:v>
                </c:pt>
                <c:pt idx="47">
                  <c:v>14.062281639918169</c:v>
                </c:pt>
                <c:pt idx="48">
                  <c:v>14.20116921002851</c:v>
                </c:pt>
                <c:pt idx="49">
                  <c:v>14.341400908152579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988-4489-A62A-A40B01965B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3388047"/>
        <c:axId val="2033368495"/>
      </c:scatterChart>
      <c:valAx>
        <c:axId val="20333880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X^4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33368495"/>
        <c:crosses val="autoZero"/>
        <c:crossBetween val="midCat"/>
      </c:valAx>
      <c:valAx>
        <c:axId val="203336849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33388047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f1(x)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HW4_Problem3!$B$3:$B$53</c:f>
              <c:numCache>
                <c:formatCode>General</c:formatCode>
                <c:ptCount val="5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</c:numCache>
            </c:numRef>
          </c:xVal>
          <c:yVal>
            <c:numRef>
              <c:f>HW4_Problem3!$F$3:$F$53</c:f>
              <c:numCache>
                <c:formatCode>General</c:formatCode>
                <c:ptCount val="51"/>
                <c:pt idx="0">
                  <c:v>5.2497934575720873</c:v>
                </c:pt>
                <c:pt idx="1">
                  <c:v>5.3051258750293533</c:v>
                </c:pt>
                <c:pt idx="2">
                  <c:v>5.3609486485183018</c:v>
                </c:pt>
                <c:pt idx="3">
                  <c:v>5.4172682213305521</c:v>
                </c:pt>
                <c:pt idx="4">
                  <c:v>5.4740910367577253</c:v>
                </c:pt>
                <c:pt idx="5">
                  <c:v>5.5314235380914436</c:v>
                </c:pt>
                <c:pt idx="6">
                  <c:v>5.5892721686233271</c:v>
                </c:pt>
                <c:pt idx="7">
                  <c:v>5.6476433716449961</c:v>
                </c:pt>
                <c:pt idx="8">
                  <c:v>5.7065435904480717</c:v>
                </c:pt>
                <c:pt idx="9">
                  <c:v>5.7659792683241751</c:v>
                </c:pt>
                <c:pt idx="10">
                  <c:v>5.8259568485649265</c:v>
                </c:pt>
                <c:pt idx="11">
                  <c:v>5.886482774461947</c:v>
                </c:pt>
                <c:pt idx="12">
                  <c:v>5.947563489306857</c:v>
                </c:pt>
                <c:pt idx="13">
                  <c:v>6.0092054363912775</c:v>
                </c:pt>
                <c:pt idx="14">
                  <c:v>6.0714150590068288</c:v>
                </c:pt>
                <c:pt idx="15">
                  <c:v>6.1341988004451329</c:v>
                </c:pt>
                <c:pt idx="16">
                  <c:v>6.1975631039978092</c:v>
                </c:pt>
                <c:pt idx="17">
                  <c:v>6.2615144129564806</c:v>
                </c:pt>
                <c:pt idx="18">
                  <c:v>6.3260591706127656</c:v>
                </c:pt>
                <c:pt idx="19">
                  <c:v>6.3912038202582853</c:v>
                </c:pt>
                <c:pt idx="20">
                  <c:v>6.4569548051846617</c:v>
                </c:pt>
                <c:pt idx="21">
                  <c:v>6.5233185686835142</c:v>
                </c:pt>
                <c:pt idx="22">
                  <c:v>6.5903015540464649</c:v>
                </c:pt>
                <c:pt idx="23">
                  <c:v>6.6579102045651339</c:v>
                </c:pt>
                <c:pt idx="24">
                  <c:v>6.7261509635311416</c:v>
                </c:pt>
                <c:pt idx="25">
                  <c:v>6.7950302742361091</c:v>
                </c:pt>
                <c:pt idx="26">
                  <c:v>6.8645545799716583</c:v>
                </c:pt>
                <c:pt idx="27">
                  <c:v>6.9347303240294087</c:v>
                </c:pt>
                <c:pt idx="28">
                  <c:v>7.0055639497009805</c:v>
                </c:pt>
                <c:pt idx="29">
                  <c:v>7.0770619002779966</c:v>
                </c:pt>
                <c:pt idx="30">
                  <c:v>7.1492306190520756</c:v>
                </c:pt>
                <c:pt idx="31">
                  <c:v>7.2220765493148402</c:v>
                </c:pt>
                <c:pt idx="32">
                  <c:v>7.2956061343579091</c:v>
                </c:pt>
                <c:pt idx="33">
                  <c:v>7.369825817472905</c:v>
                </c:pt>
                <c:pt idx="34">
                  <c:v>7.4447420419514474</c:v>
                </c:pt>
                <c:pt idx="35">
                  <c:v>7.5203612510851574</c:v>
                </c:pt>
                <c:pt idx="36">
                  <c:v>7.5966898881656562</c:v>
                </c:pt>
                <c:pt idx="37">
                  <c:v>7.6737343964845648</c:v>
                </c:pt>
                <c:pt idx="38">
                  <c:v>7.7515012193335027</c:v>
                </c:pt>
                <c:pt idx="39">
                  <c:v>7.8299968000040918</c:v>
                </c:pt>
                <c:pt idx="40">
                  <c:v>7.9092275817879534</c:v>
                </c:pt>
                <c:pt idx="41">
                  <c:v>7.9892000079767049</c:v>
                </c:pt>
                <c:pt idx="42">
                  <c:v>8.0699205218619738</c:v>
                </c:pt>
                <c:pt idx="43">
                  <c:v>8.1513955667353741</c:v>
                </c:pt>
                <c:pt idx="44">
                  <c:v>8.2336315858885296</c:v>
                </c:pt>
                <c:pt idx="45">
                  <c:v>8.3166350226130596</c:v>
                </c:pt>
                <c:pt idx="46">
                  <c:v>8.4004123202005871</c:v>
                </c:pt>
                <c:pt idx="47">
                  <c:v>8.4849699219427315</c:v>
                </c:pt>
                <c:pt idx="48">
                  <c:v>8.5703142711311138</c:v>
                </c:pt>
                <c:pt idx="49">
                  <c:v>8.6564518110573552</c:v>
                </c:pt>
                <c:pt idx="50">
                  <c:v>8.743388985013075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5E-4823-A41A-CD453D560AEB}"/>
            </c:ext>
          </c:extLst>
        </c:ser>
        <c:ser>
          <c:idx val="1"/>
          <c:order val="1"/>
          <c:tx>
            <c:v>f2(x)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HW4_Problem3!$B$58:$B$107</c:f>
              <c:numCache>
                <c:formatCode>General</c:formatCode>
                <c:ptCount val="50"/>
                <c:pt idx="0">
                  <c:v>0.51</c:v>
                </c:pt>
                <c:pt idx="1">
                  <c:v>0.52</c:v>
                </c:pt>
                <c:pt idx="2">
                  <c:v>0.53</c:v>
                </c:pt>
                <c:pt idx="3">
                  <c:v>0.54</c:v>
                </c:pt>
                <c:pt idx="4">
                  <c:v>0.55000000000000004</c:v>
                </c:pt>
                <c:pt idx="5">
                  <c:v>0.56000000000000005</c:v>
                </c:pt>
                <c:pt idx="6">
                  <c:v>0.56999999999999995</c:v>
                </c:pt>
                <c:pt idx="7">
                  <c:v>0.57999999999999996</c:v>
                </c:pt>
                <c:pt idx="8">
                  <c:v>0.59</c:v>
                </c:pt>
                <c:pt idx="9">
                  <c:v>0.6</c:v>
                </c:pt>
                <c:pt idx="10">
                  <c:v>0.61</c:v>
                </c:pt>
                <c:pt idx="11">
                  <c:v>0.62</c:v>
                </c:pt>
                <c:pt idx="12">
                  <c:v>0.63</c:v>
                </c:pt>
                <c:pt idx="13">
                  <c:v>0.64</c:v>
                </c:pt>
                <c:pt idx="14">
                  <c:v>0.65</c:v>
                </c:pt>
                <c:pt idx="15">
                  <c:v>0.66</c:v>
                </c:pt>
                <c:pt idx="16">
                  <c:v>0.67</c:v>
                </c:pt>
                <c:pt idx="17">
                  <c:v>0.68</c:v>
                </c:pt>
                <c:pt idx="18">
                  <c:v>0.69</c:v>
                </c:pt>
                <c:pt idx="19">
                  <c:v>0.7</c:v>
                </c:pt>
                <c:pt idx="20">
                  <c:v>0.71</c:v>
                </c:pt>
                <c:pt idx="21">
                  <c:v>0.72</c:v>
                </c:pt>
                <c:pt idx="22">
                  <c:v>0.73</c:v>
                </c:pt>
                <c:pt idx="23">
                  <c:v>0.74</c:v>
                </c:pt>
                <c:pt idx="24">
                  <c:v>0.75</c:v>
                </c:pt>
                <c:pt idx="25">
                  <c:v>0.76</c:v>
                </c:pt>
                <c:pt idx="26">
                  <c:v>0.77</c:v>
                </c:pt>
                <c:pt idx="27">
                  <c:v>0.78</c:v>
                </c:pt>
                <c:pt idx="28">
                  <c:v>0.79</c:v>
                </c:pt>
                <c:pt idx="29">
                  <c:v>0.8</c:v>
                </c:pt>
                <c:pt idx="30">
                  <c:v>0.81</c:v>
                </c:pt>
                <c:pt idx="31">
                  <c:v>0.82</c:v>
                </c:pt>
                <c:pt idx="32">
                  <c:v>0.83</c:v>
                </c:pt>
                <c:pt idx="33">
                  <c:v>0.84</c:v>
                </c:pt>
                <c:pt idx="34">
                  <c:v>0.85</c:v>
                </c:pt>
                <c:pt idx="35">
                  <c:v>0.86</c:v>
                </c:pt>
                <c:pt idx="36">
                  <c:v>0.87</c:v>
                </c:pt>
                <c:pt idx="37">
                  <c:v>0.88</c:v>
                </c:pt>
                <c:pt idx="38">
                  <c:v>0.89</c:v>
                </c:pt>
                <c:pt idx="39">
                  <c:v>0.9</c:v>
                </c:pt>
                <c:pt idx="40">
                  <c:v>0.91</c:v>
                </c:pt>
                <c:pt idx="41">
                  <c:v>0.92</c:v>
                </c:pt>
                <c:pt idx="42">
                  <c:v>0.93</c:v>
                </c:pt>
                <c:pt idx="43">
                  <c:v>0.94</c:v>
                </c:pt>
                <c:pt idx="44">
                  <c:v>0.95</c:v>
                </c:pt>
                <c:pt idx="45">
                  <c:v>0.96</c:v>
                </c:pt>
                <c:pt idx="46">
                  <c:v>0.97</c:v>
                </c:pt>
                <c:pt idx="47">
                  <c:v>0.98</c:v>
                </c:pt>
                <c:pt idx="48">
                  <c:v>0.99</c:v>
                </c:pt>
                <c:pt idx="49">
                  <c:v>1</c:v>
                </c:pt>
              </c:numCache>
            </c:numRef>
          </c:xVal>
          <c:yVal>
            <c:numRef>
              <c:f>HW4_Problem3!$F$58:$F$107</c:f>
              <c:numCache>
                <c:formatCode>General</c:formatCode>
                <c:ptCount val="50"/>
                <c:pt idx="0">
                  <c:v>8.831463883679195</c:v>
                </c:pt>
                <c:pt idx="1">
                  <c:v>8.9201413531610942</c:v>
                </c:pt>
                <c:pt idx="2">
                  <c:v>9.0096612283002262</c:v>
                </c:pt>
                <c:pt idx="3">
                  <c:v>9.1000317303715637</c:v>
                </c:pt>
                <c:pt idx="4">
                  <c:v>9.1912611873313423</c:v>
                </c:pt>
                <c:pt idx="5">
                  <c:v>9.2833580338170272</c:v>
                </c:pt>
                <c:pt idx="6">
                  <c:v>9.376330811147362</c:v>
                </c:pt>
                <c:pt idx="7">
                  <c:v>9.4701881673223198</c:v>
                </c:pt>
                <c:pt idx="8">
                  <c:v>9.5649388570231366</c:v>
                </c:pt>
                <c:pt idx="9">
                  <c:v>9.6605917416122971</c:v>
                </c:pt>
                <c:pt idx="10">
                  <c:v>9.7571557891335345</c:v>
                </c:pt>
                <c:pt idx="11">
                  <c:v>9.8546400743118401</c:v>
                </c:pt>
                <c:pt idx="12">
                  <c:v>9.9530537785534445</c:v>
                </c:pt>
                <c:pt idx="13">
                  <c:v>10.052406189945843</c:v>
                </c:pt>
                <c:pt idx="14">
                  <c:v>10.152706703257769</c:v>
                </c:pt>
                <c:pt idx="15">
                  <c:v>10.25396481993922</c:v>
                </c:pt>
                <c:pt idx="16">
                  <c:v>10.356190148121438</c:v>
                </c:pt>
                <c:pt idx="17">
                  <c:v>10.459392402616915</c:v>
                </c:pt>
                <c:pt idx="18">
                  <c:v>10.563581404919399</c:v>
                </c:pt>
                <c:pt idx="19">
                  <c:v>10.66876708320388</c:v>
                </c:pt>
                <c:pt idx="20">
                  <c:v>10.774959472326612</c:v>
                </c:pt>
                <c:pt idx="21">
                  <c:v>10.882168713825097</c:v>
                </c:pt>
                <c:pt idx="22">
                  <c:v>10.990405055918075</c:v>
                </c:pt>
                <c:pt idx="23">
                  <c:v>11.099678853505553</c:v>
                </c:pt>
                <c:pt idx="24">
                  <c:v>11.210000568168788</c:v>
                </c:pt>
                <c:pt idx="25">
                  <c:v>11.321380768170275</c:v>
                </c:pt>
                <c:pt idx="26">
                  <c:v>11.433830128453778</c:v>
                </c:pt>
                <c:pt idx="27">
                  <c:v>11.547359430644294</c:v>
                </c:pt>
                <c:pt idx="28">
                  <c:v>11.66197956304809</c:v>
                </c:pt>
                <c:pt idx="29">
                  <c:v>11.77770152065267</c:v>
                </c:pt>
                <c:pt idx="30">
                  <c:v>11.894536405126795</c:v>
                </c:pt>
                <c:pt idx="31">
                  <c:v>12.012495424820473</c:v>
                </c:pt>
                <c:pt idx="32">
                  <c:v>12.131589894764971</c:v>
                </c:pt>
                <c:pt idx="33">
                  <c:v>12.251831236672805</c:v>
                </c:pt>
                <c:pt idx="34">
                  <c:v>12.373230978937736</c:v>
                </c:pt>
                <c:pt idx="35">
                  <c:v>12.495800756634781</c:v>
                </c:pt>
                <c:pt idx="36">
                  <c:v>12.619552311520208</c:v>
                </c:pt>
                <c:pt idx="37">
                  <c:v>12.744497492031538</c:v>
                </c:pt>
                <c:pt idx="38">
                  <c:v>12.870648253287536</c:v>
                </c:pt>
                <c:pt idx="39">
                  <c:v>12.998016657088227</c:v>
                </c:pt>
                <c:pt idx="40">
                  <c:v>13.126614871914885</c:v>
                </c:pt>
                <c:pt idx="41">
                  <c:v>13.25645517293003</c:v>
                </c:pt>
                <c:pt idx="42">
                  <c:v>13.387549941977445</c:v>
                </c:pt>
                <c:pt idx="43">
                  <c:v>13.519911667582141</c:v>
                </c:pt>
                <c:pt idx="44">
                  <c:v>13.653552944950411</c:v>
                </c:pt>
                <c:pt idx="45">
                  <c:v>13.788486475969776</c:v>
                </c:pt>
                <c:pt idx="46">
                  <c:v>13.924725069209019</c:v>
                </c:pt>
                <c:pt idx="47">
                  <c:v>14.062281639918169</c:v>
                </c:pt>
                <c:pt idx="48">
                  <c:v>14.20116921002851</c:v>
                </c:pt>
                <c:pt idx="49">
                  <c:v>14.341400908152579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5E-4823-A41A-CD453D560A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5059007"/>
        <c:axId val="715055679"/>
      </c:scatterChart>
      <c:valAx>
        <c:axId val="715059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  <a:r>
                  <a:rPr lang="en-US" baseline="0"/>
                  <a:t> 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055679"/>
        <c:crosses val="autoZero"/>
        <c:crossBetween val="midCat"/>
      </c:valAx>
      <c:valAx>
        <c:axId val="715055679"/>
        <c:scaling>
          <c:orientation val="minMax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 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0590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240030</xdr:colOff>
      <xdr:row>4</xdr:row>
      <xdr:rowOff>0</xdr:rowOff>
    </xdr:from>
    <xdr:to>
      <xdr:col>23</xdr:col>
      <xdr:colOff>247650</xdr:colOff>
      <xdr:row>14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1A7AF5-1589-0E5E-CBD1-B2EE767697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224790</xdr:colOff>
      <xdr:row>15</xdr:row>
      <xdr:rowOff>104775</xdr:rowOff>
    </xdr:from>
    <xdr:to>
      <xdr:col>23</xdr:col>
      <xdr:colOff>224790</xdr:colOff>
      <xdr:row>25</xdr:row>
      <xdr:rowOff>87630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ADAEB9F-4555-D90E-9C5B-DAB86135B2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240030</xdr:colOff>
      <xdr:row>26</xdr:row>
      <xdr:rowOff>173355</xdr:rowOff>
    </xdr:from>
    <xdr:to>
      <xdr:col>23</xdr:col>
      <xdr:colOff>240030</xdr:colOff>
      <xdr:row>37</xdr:row>
      <xdr:rowOff>17145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D9FB30B-2966-F091-DFBA-A68945BCA0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567690</xdr:colOff>
      <xdr:row>45</xdr:row>
      <xdr:rowOff>59055</xdr:rowOff>
    </xdr:from>
    <xdr:to>
      <xdr:col>23</xdr:col>
      <xdr:colOff>567690</xdr:colOff>
      <xdr:row>55</xdr:row>
      <xdr:rowOff>64770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7C44D2F-42EF-55F3-23CB-A6F33BAAA2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443865</xdr:colOff>
      <xdr:row>58</xdr:row>
      <xdr:rowOff>19050</xdr:rowOff>
    </xdr:from>
    <xdr:to>
      <xdr:col>23</xdr:col>
      <xdr:colOff>443865</xdr:colOff>
      <xdr:row>68</xdr:row>
      <xdr:rowOff>17145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596CEB2-4896-1FAC-5D3C-50E6E19270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449580</xdr:colOff>
      <xdr:row>69</xdr:row>
      <xdr:rowOff>97155</xdr:rowOff>
    </xdr:from>
    <xdr:to>
      <xdr:col>23</xdr:col>
      <xdr:colOff>449580</xdr:colOff>
      <xdr:row>79</xdr:row>
      <xdr:rowOff>133350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3AC3299-0093-A980-ED2F-AC75BD136E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386715</xdr:colOff>
      <xdr:row>80</xdr:row>
      <xdr:rowOff>129540</xdr:rowOff>
    </xdr:from>
    <xdr:to>
      <xdr:col>23</xdr:col>
      <xdr:colOff>386715</xdr:colOff>
      <xdr:row>90</xdr:row>
      <xdr:rowOff>179070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E1AED9-8095-CE3A-9FDB-FB1E06DA90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342900</xdr:colOff>
      <xdr:row>95</xdr:row>
      <xdr:rowOff>130492</xdr:rowOff>
    </xdr:from>
    <xdr:to>
      <xdr:col>17</xdr:col>
      <xdr:colOff>342900</xdr:colOff>
      <xdr:row>120</xdr:row>
      <xdr:rowOff>76200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CC415FF-120F-32EA-7643-EA5F5D5723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1AC6C9D3-9D9F-4D9B-8240-71BF4650AAF6}" autoFormatId="16" applyNumberFormats="0" applyBorderFormats="0" applyFontFormats="0" applyPatternFormats="0" applyAlignmentFormats="0" applyWidthHeightFormats="0">
  <queryTableRefresh nextId="3">
    <queryTableFields count="1">
      <queryTableField id="2" name="Column2" tableColumnId="2"/>
    </queryTableFields>
    <queryTableDeletedFields count="1">
      <deletedField name="Column1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100C011-E1F4-4242-A121-EA4470599ED8}" name="HW4_Problem3" displayName="HW4_Problem3" ref="A2:A107" tableType="queryTable" totalsRowShown="0">
  <autoFilter ref="A2:A107" xr:uid="{4100C011-E1F4-4242-A121-EA4470599ED8}"/>
  <tableColumns count="1">
    <tableColumn id="2" xr3:uid="{0BBEF4A4-F32F-4310-805F-322B533EF26A}" uniqueName="2" name="Y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9D027-EC3C-4F83-9953-48BD7B51BB07}">
  <dimension ref="A1:Q166"/>
  <sheetViews>
    <sheetView tabSelected="1" topLeftCell="G44" zoomScaleNormal="100" workbookViewId="0">
      <selection activeCell="X21" sqref="X21"/>
    </sheetView>
  </sheetViews>
  <sheetFormatPr defaultRowHeight="14.4" x14ac:dyDescent="0.3"/>
  <cols>
    <col min="1" max="1" width="12" bestFit="1" customWidth="1"/>
    <col min="2" max="2" width="10.77734375" bestFit="1" customWidth="1"/>
    <col min="4" max="4" width="15.33203125" customWidth="1"/>
    <col min="5" max="5" width="22.77734375" customWidth="1"/>
    <col min="6" max="6" width="18.109375" customWidth="1"/>
    <col min="7" max="7" width="18.21875" customWidth="1"/>
    <col min="9" max="9" width="15.33203125" customWidth="1"/>
    <col min="10" max="10" width="12" bestFit="1" customWidth="1"/>
  </cols>
  <sheetData>
    <row r="1" spans="1:14" x14ac:dyDescent="0.3">
      <c r="A1" t="s">
        <v>6</v>
      </c>
      <c r="B1" t="s">
        <v>7</v>
      </c>
    </row>
    <row r="2" spans="1:14" x14ac:dyDescent="0.3">
      <c r="A2" t="s">
        <v>0</v>
      </c>
      <c r="B2" t="s">
        <v>1</v>
      </c>
      <c r="C2" t="s">
        <v>2</v>
      </c>
      <c r="D2" t="s">
        <v>3</v>
      </c>
      <c r="F2" t="s">
        <v>8</v>
      </c>
      <c r="G2" t="s">
        <v>9</v>
      </c>
    </row>
    <row r="3" spans="1:14" x14ac:dyDescent="0.3">
      <c r="A3">
        <v>5.25</v>
      </c>
      <c r="B3">
        <v>0</v>
      </c>
      <c r="C3">
        <f>B3^2</f>
        <v>0</v>
      </c>
      <c r="D3">
        <f>B3^3</f>
        <v>0</v>
      </c>
      <c r="F3" s="4">
        <f>$J$20+$J$21*B3+$J$22*C3+$J$23*D3</f>
        <v>5.2497934575720873</v>
      </c>
      <c r="G3">
        <f>(F3-HW4_Problem3[[#This Row],[Y]])^2</f>
        <v>4.265977452808817E-8</v>
      </c>
    </row>
    <row r="4" spans="1:14" x14ac:dyDescent="0.3">
      <c r="A4">
        <v>5.3052508349999998</v>
      </c>
      <c r="B4">
        <v>0.01</v>
      </c>
      <c r="C4">
        <f t="shared" ref="C4:C53" si="0">B4^2</f>
        <v>1E-4</v>
      </c>
      <c r="D4">
        <f t="shared" ref="D4:D53" si="1">B4^3</f>
        <v>1.0000000000000002E-6</v>
      </c>
      <c r="F4" s="4">
        <f t="shared" ref="F4:F53" si="2">$J$20+$J$21*B4+$J$22*C4+$J$23*D4</f>
        <v>5.3051258750293533</v>
      </c>
      <c r="G4">
        <f>(F4-HW4_Problem3[[#This Row],[Y]])^2</f>
        <v>1.5614994263984934E-8</v>
      </c>
      <c r="I4" s="8" t="s">
        <v>41</v>
      </c>
      <c r="J4" s="8"/>
    </row>
    <row r="5" spans="1:14" ht="15" thickBot="1" x14ac:dyDescent="0.35">
      <c r="A5">
        <v>5.3610066999999999</v>
      </c>
      <c r="B5">
        <v>0.02</v>
      </c>
      <c r="C5">
        <f t="shared" si="0"/>
        <v>4.0000000000000002E-4</v>
      </c>
      <c r="D5">
        <f t="shared" si="1"/>
        <v>8.0000000000000013E-6</v>
      </c>
      <c r="F5" s="4">
        <f t="shared" si="2"/>
        <v>5.3609486485183018</v>
      </c>
      <c r="G5">
        <f>(F5-HW4_Problem3[[#This Row],[Y]])^2</f>
        <v>3.3699745273482337E-9</v>
      </c>
    </row>
    <row r="6" spans="1:14" x14ac:dyDescent="0.3">
      <c r="A6">
        <v>5.41727267</v>
      </c>
      <c r="B6">
        <v>0.03</v>
      </c>
      <c r="C6">
        <f t="shared" si="0"/>
        <v>8.9999999999999998E-4</v>
      </c>
      <c r="D6">
        <f t="shared" si="1"/>
        <v>2.6999999999999999E-5</v>
      </c>
      <c r="F6" s="4">
        <f t="shared" si="2"/>
        <v>5.4172682213305521</v>
      </c>
      <c r="G6">
        <f>(F6-HW4_Problem3[[#This Row],[Y]])^2</f>
        <v>1.9790659856961502E-11</v>
      </c>
      <c r="I6" s="3" t="s">
        <v>11</v>
      </c>
      <c r="J6" s="3"/>
    </row>
    <row r="7" spans="1:14" x14ac:dyDescent="0.3">
      <c r="A7">
        <v>5.4740538709999997</v>
      </c>
      <c r="B7">
        <v>0.04</v>
      </c>
      <c r="C7">
        <f t="shared" si="0"/>
        <v>1.6000000000000001E-3</v>
      </c>
      <c r="D7">
        <f t="shared" si="1"/>
        <v>6.4000000000000011E-5</v>
      </c>
      <c r="F7" s="4">
        <f t="shared" si="2"/>
        <v>5.4740910367577253</v>
      </c>
      <c r="G7">
        <f>(F7-HW4_Problem3[[#This Row],[Y]])^2</f>
        <v>1.3812935473187505E-9</v>
      </c>
      <c r="I7" t="s">
        <v>12</v>
      </c>
      <c r="J7">
        <v>0.9999999964948143</v>
      </c>
    </row>
    <row r="8" spans="1:14" x14ac:dyDescent="0.3">
      <c r="A8">
        <v>5.5313554820000004</v>
      </c>
      <c r="B8">
        <v>0.05</v>
      </c>
      <c r="C8">
        <f t="shared" si="0"/>
        <v>2.5000000000000005E-3</v>
      </c>
      <c r="D8">
        <f t="shared" si="1"/>
        <v>1.2500000000000003E-4</v>
      </c>
      <c r="F8" s="4">
        <f t="shared" si="2"/>
        <v>5.5314235380914436</v>
      </c>
      <c r="G8">
        <f>(F8-HW4_Problem3[[#This Row],[Y]])^2</f>
        <v>4.6316315825285878E-9</v>
      </c>
      <c r="I8" t="s">
        <v>13</v>
      </c>
      <c r="J8">
        <v>0.99999999298962861</v>
      </c>
    </row>
    <row r="9" spans="1:14" x14ac:dyDescent="0.3">
      <c r="A9">
        <v>5.5891827330000003</v>
      </c>
      <c r="B9">
        <v>0.06</v>
      </c>
      <c r="C9">
        <f t="shared" si="0"/>
        <v>3.5999999999999999E-3</v>
      </c>
      <c r="D9">
        <f t="shared" si="1"/>
        <v>2.1599999999999999E-4</v>
      </c>
      <c r="F9" s="4">
        <f t="shared" si="2"/>
        <v>5.5892721686233271</v>
      </c>
      <c r="G9">
        <f>(F9-HW4_Problem3[[#This Row],[Y]])^2</f>
        <v>7.9987307198443354E-9</v>
      </c>
      <c r="I9" t="s">
        <v>14</v>
      </c>
      <c r="J9">
        <v>0.9999999925421581</v>
      </c>
    </row>
    <row r="10" spans="1:14" x14ac:dyDescent="0.3">
      <c r="A10">
        <v>5.6475409059999997</v>
      </c>
      <c r="B10">
        <v>7.0000000000000007E-2</v>
      </c>
      <c r="C10">
        <f t="shared" si="0"/>
        <v>4.9000000000000007E-3</v>
      </c>
      <c r="D10">
        <f t="shared" si="1"/>
        <v>3.430000000000001E-4</v>
      </c>
      <c r="F10" s="4">
        <f t="shared" si="2"/>
        <v>5.6476433716449961</v>
      </c>
      <c r="G10">
        <f>(F10-HW4_Problem3[[#This Row],[Y]])^2</f>
        <v>1.0499208404525334E-8</v>
      </c>
      <c r="I10" t="s">
        <v>15</v>
      </c>
      <c r="J10">
        <v>8.9544580298659421E-5</v>
      </c>
    </row>
    <row r="11" spans="1:14" ht="15" thickBot="1" x14ac:dyDescent="0.35">
      <c r="A11">
        <v>5.7064353380000004</v>
      </c>
      <c r="B11">
        <v>0.08</v>
      </c>
      <c r="C11">
        <f t="shared" si="0"/>
        <v>6.4000000000000003E-3</v>
      </c>
      <c r="D11">
        <f t="shared" si="1"/>
        <v>5.1200000000000009E-4</v>
      </c>
      <c r="F11" s="4">
        <f t="shared" si="2"/>
        <v>5.7065435904480717</v>
      </c>
      <c r="G11">
        <f>(F11-HW4_Problem3[[#This Row],[Y]])^2</f>
        <v>1.1718592513436684E-8</v>
      </c>
      <c r="I11" s="1" t="s">
        <v>16</v>
      </c>
      <c r="J11" s="1">
        <v>51</v>
      </c>
    </row>
    <row r="12" spans="1:14" x14ac:dyDescent="0.3">
      <c r="A12">
        <v>5.7658714189999998</v>
      </c>
      <c r="B12">
        <v>0.09</v>
      </c>
      <c r="C12">
        <f t="shared" si="0"/>
        <v>8.0999999999999996E-3</v>
      </c>
      <c r="D12">
        <f t="shared" si="1"/>
        <v>7.2899999999999994E-4</v>
      </c>
      <c r="F12" s="4">
        <f t="shared" si="2"/>
        <v>5.7659792683241751</v>
      </c>
      <c r="G12">
        <f>(F12-HW4_Problem3[[#This Row],[Y]])^2</f>
        <v>1.163147672506699E-8</v>
      </c>
    </row>
    <row r="13" spans="1:14" ht="15" thickBot="1" x14ac:dyDescent="0.35">
      <c r="A13">
        <v>5.8258545899999996</v>
      </c>
      <c r="B13">
        <v>0.1</v>
      </c>
      <c r="C13">
        <f t="shared" si="0"/>
        <v>1.0000000000000002E-2</v>
      </c>
      <c r="D13">
        <f t="shared" si="1"/>
        <v>1.0000000000000002E-3</v>
      </c>
      <c r="F13" s="4">
        <f t="shared" si="2"/>
        <v>5.8259568485649265</v>
      </c>
      <c r="G13">
        <f>(F13-HW4_Problem3[[#This Row],[Y]])^2</f>
        <v>1.0456814100898645E-8</v>
      </c>
      <c r="I13" t="s">
        <v>17</v>
      </c>
    </row>
    <row r="14" spans="1:14" x14ac:dyDescent="0.3">
      <c r="A14">
        <v>5.8863903520000003</v>
      </c>
      <c r="B14">
        <v>0.11</v>
      </c>
      <c r="C14">
        <f t="shared" si="0"/>
        <v>1.21E-2</v>
      </c>
      <c r="D14">
        <f t="shared" si="1"/>
        <v>1.3309999999999999E-3</v>
      </c>
      <c r="F14" s="4">
        <f t="shared" si="2"/>
        <v>5.886482774461947</v>
      </c>
      <c r="G14">
        <f>(F14-HW4_Problem3[[#This Row],[Y]])^2</f>
        <v>8.5419114722965165E-9</v>
      </c>
      <c r="I14" s="2"/>
      <c r="J14" s="2" t="s">
        <v>22</v>
      </c>
      <c r="K14" s="2" t="s">
        <v>23</v>
      </c>
      <c r="L14" s="2" t="s">
        <v>24</v>
      </c>
      <c r="M14" s="2" t="s">
        <v>25</v>
      </c>
      <c r="N14" s="2" t="s">
        <v>26</v>
      </c>
    </row>
    <row r="15" spans="1:14" x14ac:dyDescent="0.3">
      <c r="A15">
        <v>5.9474842580000002</v>
      </c>
      <c r="B15">
        <v>0.12</v>
      </c>
      <c r="C15">
        <f t="shared" si="0"/>
        <v>1.44E-2</v>
      </c>
      <c r="D15">
        <f t="shared" si="1"/>
        <v>1.7279999999999999E-3</v>
      </c>
      <c r="F15" s="4">
        <f t="shared" si="2"/>
        <v>5.947563489306857</v>
      </c>
      <c r="G15">
        <f>(F15-HW4_Problem3[[#This Row],[Y]])^2</f>
        <v>6.2775999862236691E-9</v>
      </c>
      <c r="I15" t="s">
        <v>18</v>
      </c>
      <c r="J15">
        <v>3</v>
      </c>
      <c r="K15">
        <v>53.757051516329582</v>
      </c>
      <c r="L15">
        <v>17.919017172109861</v>
      </c>
      <c r="M15">
        <v>2234784112.3892241</v>
      </c>
      <c r="N15">
        <v>1.3174573129862626E-191</v>
      </c>
    </row>
    <row r="16" spans="1:14" x14ac:dyDescent="0.3">
      <c r="A16">
        <v>6.009141917</v>
      </c>
      <c r="B16">
        <v>0.13</v>
      </c>
      <c r="C16">
        <f t="shared" si="0"/>
        <v>1.6900000000000002E-2</v>
      </c>
      <c r="D16">
        <f t="shared" si="1"/>
        <v>2.1970000000000002E-3</v>
      </c>
      <c r="F16" s="4">
        <f t="shared" si="2"/>
        <v>6.0092054363912775</v>
      </c>
      <c r="G16">
        <f>(F16-HW4_Problem3[[#This Row],[Y]])^2</f>
        <v>4.0347130682599191E-9</v>
      </c>
      <c r="I16" t="s">
        <v>19</v>
      </c>
      <c r="J16">
        <v>47</v>
      </c>
      <c r="K16">
        <v>3.7685689746056407E-7</v>
      </c>
      <c r="L16">
        <v>8.0182318608630649E-9</v>
      </c>
    </row>
    <row r="17" spans="1:17" ht="15" thickBot="1" x14ac:dyDescent="0.35">
      <c r="A17">
        <v>6.0713689940000002</v>
      </c>
      <c r="B17">
        <v>0.14000000000000001</v>
      </c>
      <c r="C17">
        <f t="shared" si="0"/>
        <v>1.9600000000000003E-2</v>
      </c>
      <c r="D17">
        <f t="shared" si="1"/>
        <v>2.7440000000000008E-3</v>
      </c>
      <c r="F17" s="4">
        <f t="shared" si="2"/>
        <v>6.0714150590068288</v>
      </c>
      <c r="G17">
        <f>(F17-HW4_Problem3[[#This Row],[Y]])^2</f>
        <v>2.1219848541168717E-9</v>
      </c>
      <c r="I17" s="1" t="s">
        <v>20</v>
      </c>
      <c r="J17" s="1">
        <v>50</v>
      </c>
      <c r="K17" s="1">
        <v>53.757051893186478</v>
      </c>
      <c r="L17" s="1"/>
      <c r="M17" s="1"/>
      <c r="N17" s="1"/>
    </row>
    <row r="18" spans="1:17" ht="15" thickBot="1" x14ac:dyDescent="0.35">
      <c r="A18">
        <v>6.1341712140000002</v>
      </c>
      <c r="B18">
        <v>0.15</v>
      </c>
      <c r="C18">
        <f t="shared" si="0"/>
        <v>2.2499999999999999E-2</v>
      </c>
      <c r="D18">
        <f t="shared" si="1"/>
        <v>3.375E-3</v>
      </c>
      <c r="F18" s="4">
        <f t="shared" si="2"/>
        <v>6.1341988004451329</v>
      </c>
      <c r="G18">
        <f>(F18-HW4_Problem3[[#This Row],[Y]])^2</f>
        <v>7.6101195505818912E-10</v>
      </c>
    </row>
    <row r="19" spans="1:17" x14ac:dyDescent="0.3">
      <c r="A19">
        <v>6.1975543550000003</v>
      </c>
      <c r="B19">
        <v>0.16</v>
      </c>
      <c r="C19">
        <f t="shared" si="0"/>
        <v>2.5600000000000001E-2</v>
      </c>
      <c r="D19">
        <f t="shared" si="1"/>
        <v>4.0960000000000007E-3</v>
      </c>
      <c r="F19" s="4">
        <f t="shared" si="2"/>
        <v>6.1975631039978092</v>
      </c>
      <c r="G19">
        <f>(F19-HW4_Problem3[[#This Row],[Y]])^2</f>
        <v>7.6544962660030827E-11</v>
      </c>
      <c r="I19" s="2"/>
      <c r="J19" s="2" t="s">
        <v>27</v>
      </c>
      <c r="K19" s="2" t="s">
        <v>15</v>
      </c>
      <c r="L19" s="2" t="s">
        <v>28</v>
      </c>
      <c r="M19" s="2" t="s">
        <v>29</v>
      </c>
      <c r="N19" s="2" t="s">
        <v>30</v>
      </c>
      <c r="O19" s="2" t="s">
        <v>31</v>
      </c>
      <c r="P19" s="2" t="s">
        <v>32</v>
      </c>
      <c r="Q19" s="2" t="s">
        <v>33</v>
      </c>
    </row>
    <row r="20" spans="1:17" x14ac:dyDescent="0.3">
      <c r="A20">
        <v>6.2615242569999996</v>
      </c>
      <c r="B20">
        <v>0.17</v>
      </c>
      <c r="C20">
        <f t="shared" si="0"/>
        <v>2.8900000000000006E-2</v>
      </c>
      <c r="D20">
        <f t="shared" si="1"/>
        <v>4.9130000000000016E-3</v>
      </c>
      <c r="F20" s="4">
        <f t="shared" si="2"/>
        <v>6.2615144129564806</v>
      </c>
      <c r="G20">
        <f>(F20-HW4_Problem3[[#This Row],[Y]])^2</f>
        <v>9.6905192804021218E-11</v>
      </c>
      <c r="I20" s="5" t="s">
        <v>21</v>
      </c>
      <c r="J20" s="5">
        <v>5.2497934575720873</v>
      </c>
      <c r="K20">
        <v>4.6681931654432376E-5</v>
      </c>
      <c r="L20">
        <v>112458.78804746563</v>
      </c>
      <c r="M20">
        <v>9.1451557695605177E-200</v>
      </c>
      <c r="N20">
        <v>5.2496995456389186</v>
      </c>
      <c r="O20">
        <v>5.2498873695052559</v>
      </c>
      <c r="P20">
        <v>5.2496995456389186</v>
      </c>
      <c r="Q20">
        <v>5.2498873695052559</v>
      </c>
    </row>
    <row r="21" spans="1:17" x14ac:dyDescent="0.3">
      <c r="A21">
        <v>6.3260868160000001</v>
      </c>
      <c r="B21">
        <v>0.18</v>
      </c>
      <c r="C21">
        <f t="shared" si="0"/>
        <v>3.2399999999999998E-2</v>
      </c>
      <c r="D21">
        <f t="shared" si="1"/>
        <v>5.8319999999999995E-3</v>
      </c>
      <c r="F21" s="4">
        <f t="shared" si="2"/>
        <v>6.3260591706127656</v>
      </c>
      <c r="G21">
        <f>(F21-HW4_Problem3[[#This Row],[Y]])^2</f>
        <v>7.6426743534782173E-10</v>
      </c>
      <c r="I21" s="5" t="s">
        <v>1</v>
      </c>
      <c r="J21" s="5">
        <v>5.5089387205298559</v>
      </c>
      <c r="K21">
        <v>8.1661538992868572E-4</v>
      </c>
      <c r="L21">
        <v>6746.0628203577535</v>
      </c>
      <c r="M21">
        <v>2.4688951977810932E-142</v>
      </c>
      <c r="N21">
        <v>5.5072959022658008</v>
      </c>
      <c r="O21">
        <v>5.510581538793911</v>
      </c>
      <c r="P21">
        <v>5.5072959022658008</v>
      </c>
      <c r="Q21">
        <v>5.510581538793911</v>
      </c>
    </row>
    <row r="22" spans="1:17" x14ac:dyDescent="0.3">
      <c r="A22">
        <v>6.3912479879999999</v>
      </c>
      <c r="B22">
        <v>0.19</v>
      </c>
      <c r="C22">
        <f t="shared" si="0"/>
        <v>3.61E-2</v>
      </c>
      <c r="D22">
        <f t="shared" si="1"/>
        <v>6.8590000000000005E-3</v>
      </c>
      <c r="F22" s="4">
        <f t="shared" si="2"/>
        <v>6.3912038202582853</v>
      </c>
      <c r="G22">
        <f>(F22-HW4_Problem3[[#This Row],[Y]])^2</f>
        <v>1.9507894081741118E-9</v>
      </c>
      <c r="I22" s="5" t="s">
        <v>2</v>
      </c>
      <c r="J22" s="5">
        <v>2.4195637003056318</v>
      </c>
      <c r="K22">
        <v>3.8167475581370441E-3</v>
      </c>
      <c r="L22">
        <v>633.93338528436027</v>
      </c>
      <c r="M22">
        <v>4.5778481536645709E-94</v>
      </c>
      <c r="N22">
        <v>2.4118853946122485</v>
      </c>
      <c r="O22">
        <v>2.4272420059990152</v>
      </c>
      <c r="P22">
        <v>2.4118853946122485</v>
      </c>
      <c r="Q22">
        <v>2.4272420059990152</v>
      </c>
    </row>
    <row r="23" spans="1:17" ht="15" thickBot="1" x14ac:dyDescent="0.35">
      <c r="A23">
        <v>6.4570137909999996</v>
      </c>
      <c r="B23">
        <v>0.2</v>
      </c>
      <c r="C23">
        <f t="shared" si="0"/>
        <v>4.0000000000000008E-2</v>
      </c>
      <c r="D23">
        <f t="shared" si="1"/>
        <v>8.0000000000000019E-3</v>
      </c>
      <c r="F23" s="4">
        <f t="shared" si="2"/>
        <v>6.4569548051846617</v>
      </c>
      <c r="G23">
        <f>(F23-HW4_Problem3[[#This Row],[Y]])^2</f>
        <v>3.4793264110791615E-9</v>
      </c>
      <c r="I23" s="6" t="s">
        <v>3</v>
      </c>
      <c r="J23" s="6">
        <v>1.0738819367972199</v>
      </c>
      <c r="K23" s="1">
        <v>5.0152557608865575E-3</v>
      </c>
      <c r="L23" s="1">
        <v>214.12306530253355</v>
      </c>
      <c r="M23" s="1">
        <v>6.4040572632957268E-72</v>
      </c>
      <c r="N23" s="1">
        <v>1.0637925435963278</v>
      </c>
      <c r="O23" s="1">
        <v>1.083971329998112</v>
      </c>
      <c r="P23" s="1">
        <v>1.0637925435963278</v>
      </c>
      <c r="Q23" s="1">
        <v>1.083971329998112</v>
      </c>
    </row>
    <row r="24" spans="1:17" x14ac:dyDescent="0.3">
      <c r="A24">
        <v>6.5233903</v>
      </c>
      <c r="B24">
        <v>0.21</v>
      </c>
      <c r="C24">
        <f t="shared" si="0"/>
        <v>4.4099999999999993E-2</v>
      </c>
      <c r="D24">
        <f t="shared" si="1"/>
        <v>9.2609999999999984E-3</v>
      </c>
      <c r="F24" s="4">
        <f t="shared" si="2"/>
        <v>6.5233185686835142</v>
      </c>
      <c r="G24">
        <f>(F24-HW4_Problem3[[#This Row],[Y]])^2</f>
        <v>5.1453817647782302E-9</v>
      </c>
    </row>
    <row r="25" spans="1:17" x14ac:dyDescent="0.3">
      <c r="A25">
        <v>6.590383653</v>
      </c>
      <c r="B25">
        <v>0.22</v>
      </c>
      <c r="C25">
        <f t="shared" si="0"/>
        <v>4.8399999999999999E-2</v>
      </c>
      <c r="D25">
        <f t="shared" si="1"/>
        <v>1.0647999999999999E-2</v>
      </c>
      <c r="F25" s="4">
        <f t="shared" si="2"/>
        <v>6.5903015540464649</v>
      </c>
      <c r="G25">
        <f>(F25-HW4_Problem3[[#This Row],[Y]])^2</f>
        <v>6.7402381715517997E-9</v>
      </c>
    </row>
    <row r="26" spans="1:17" x14ac:dyDescent="0.3">
      <c r="A26">
        <v>6.6580000500000001</v>
      </c>
      <c r="B26">
        <v>0.23</v>
      </c>
      <c r="C26">
        <f t="shared" si="0"/>
        <v>5.2900000000000003E-2</v>
      </c>
      <c r="D26">
        <f t="shared" si="1"/>
        <v>1.2167000000000001E-2</v>
      </c>
      <c r="F26" s="4">
        <f t="shared" si="2"/>
        <v>6.6579102045651339</v>
      </c>
      <c r="G26">
        <f>(F26-HW4_Problem3[[#This Row],[Y]])^2</f>
        <v>8.0722021662822829E-9</v>
      </c>
      <c r="I26" t="s">
        <v>38</v>
      </c>
      <c r="J26">
        <f>COUNT(A3:A53)</f>
        <v>51</v>
      </c>
    </row>
    <row r="27" spans="1:17" x14ac:dyDescent="0.3">
      <c r="A27">
        <v>6.7262457519999996</v>
      </c>
      <c r="B27">
        <v>0.24</v>
      </c>
      <c r="C27">
        <f t="shared" si="0"/>
        <v>5.7599999999999998E-2</v>
      </c>
      <c r="D27">
        <f t="shared" si="1"/>
        <v>1.3823999999999999E-2</v>
      </c>
      <c r="F27" s="4">
        <f t="shared" si="2"/>
        <v>6.7261509635311416</v>
      </c>
      <c r="G27">
        <f>(F27-HW4_Problem3[[#This Row],[Y]])^2</f>
        <v>8.9848538284478799E-9</v>
      </c>
      <c r="I27" t="s">
        <v>39</v>
      </c>
      <c r="J27">
        <f>SUM(G3:G53)</f>
        <v>3.768568974609328E-7</v>
      </c>
    </row>
    <row r="28" spans="1:17" x14ac:dyDescent="0.3">
      <c r="A28">
        <v>6.7951270829999997</v>
      </c>
      <c r="B28">
        <v>0.25</v>
      </c>
      <c r="C28">
        <f t="shared" si="0"/>
        <v>6.25E-2</v>
      </c>
      <c r="D28">
        <f t="shared" si="1"/>
        <v>1.5625E-2</v>
      </c>
      <c r="F28" s="4">
        <f t="shared" si="2"/>
        <v>6.7950302742361091</v>
      </c>
      <c r="G28">
        <f>(F28-HW4_Problem3[[#This Row],[Y]])^2</f>
        <v>9.3719367660300439E-9</v>
      </c>
      <c r="I28" s="7" t="s">
        <v>40</v>
      </c>
      <c r="J28" s="7">
        <f>SQRT(J27/J26)</f>
        <v>8.5961333927566099E-5</v>
      </c>
    </row>
    <row r="29" spans="1:17" x14ac:dyDescent="0.3">
      <c r="A29">
        <v>6.8646504330000004</v>
      </c>
      <c r="B29">
        <v>0.26</v>
      </c>
      <c r="C29">
        <f t="shared" si="0"/>
        <v>6.7600000000000007E-2</v>
      </c>
      <c r="D29">
        <f t="shared" si="1"/>
        <v>1.7576000000000001E-2</v>
      </c>
      <c r="F29" s="4">
        <f t="shared" si="2"/>
        <v>6.8645545799716583</v>
      </c>
      <c r="G29">
        <f>(F29-HW4_Problem3[[#This Row],[Y]])^2</f>
        <v>9.1878030423592948E-9</v>
      </c>
    </row>
    <row r="30" spans="1:17" x14ac:dyDescent="0.3">
      <c r="A30">
        <v>6.9348222540000002</v>
      </c>
      <c r="B30">
        <v>0.27</v>
      </c>
      <c r="C30">
        <f t="shared" si="0"/>
        <v>7.2900000000000006E-2</v>
      </c>
      <c r="D30">
        <f t="shared" si="1"/>
        <v>1.9683000000000003E-2</v>
      </c>
      <c r="F30" s="4">
        <f t="shared" si="2"/>
        <v>6.9347303240294087</v>
      </c>
      <c r="G30">
        <f>(F30-HW4_Problem3[[#This Row],[Y]])^2</f>
        <v>8.451119492951603E-9</v>
      </c>
    </row>
    <row r="31" spans="1:17" x14ac:dyDescent="0.3">
      <c r="A31">
        <v>7.0056490619999998</v>
      </c>
      <c r="B31">
        <v>0.28000000000000003</v>
      </c>
      <c r="C31">
        <f t="shared" si="0"/>
        <v>7.8400000000000011E-2</v>
      </c>
      <c r="D31">
        <f t="shared" si="1"/>
        <v>2.1952000000000006E-2</v>
      </c>
      <c r="F31" s="4">
        <f t="shared" si="2"/>
        <v>7.0055639497009805</v>
      </c>
      <c r="G31">
        <f>(F31-HW4_Problem3[[#This Row],[Y]])^2</f>
        <v>7.2441034443520316E-9</v>
      </c>
    </row>
    <row r="32" spans="1:17" x14ac:dyDescent="0.3">
      <c r="A32">
        <v>7.0771374399999996</v>
      </c>
      <c r="B32">
        <v>0.28999999999999998</v>
      </c>
      <c r="C32">
        <f t="shared" si="0"/>
        <v>8.4099999999999994E-2</v>
      </c>
      <c r="D32">
        <f t="shared" si="1"/>
        <v>2.4388999999999997E-2</v>
      </c>
      <c r="F32" s="4">
        <f t="shared" si="2"/>
        <v>7.0770619002779966</v>
      </c>
      <c r="G32">
        <f>(F32-HW4_Problem3[[#This Row],[Y]])^2</f>
        <v>5.7062496002777194E-9</v>
      </c>
    </row>
    <row r="33" spans="1:10" x14ac:dyDescent="0.3">
      <c r="A33">
        <v>7.1492940379999999</v>
      </c>
      <c r="B33">
        <v>0.3</v>
      </c>
      <c r="C33">
        <f t="shared" si="0"/>
        <v>0.09</v>
      </c>
      <c r="D33">
        <f t="shared" si="1"/>
        <v>2.7E-2</v>
      </c>
      <c r="F33" s="4">
        <f t="shared" si="2"/>
        <v>7.1492306190520756</v>
      </c>
      <c r="G33">
        <f>(F33-HW4_Problem3[[#This Row],[Y]])^2</f>
        <v>4.0219629558220795E-9</v>
      </c>
    </row>
    <row r="34" spans="1:10" x14ac:dyDescent="0.3">
      <c r="A34">
        <v>7.2221255710000003</v>
      </c>
      <c r="B34">
        <v>0.31</v>
      </c>
      <c r="C34">
        <f t="shared" si="0"/>
        <v>9.6100000000000005E-2</v>
      </c>
      <c r="D34">
        <f t="shared" si="1"/>
        <v>2.9791000000000002E-2</v>
      </c>
      <c r="F34" s="4">
        <f t="shared" si="2"/>
        <v>7.2220765493148402</v>
      </c>
      <c r="G34">
        <f>(F34-HW4_Problem3[[#This Row],[Y]])^2</f>
        <v>2.4031256159337886E-9</v>
      </c>
    </row>
    <row r="35" spans="1:10" x14ac:dyDescent="0.3">
      <c r="A35">
        <v>7.2956388219999999</v>
      </c>
      <c r="B35">
        <v>0.32</v>
      </c>
      <c r="C35">
        <f t="shared" si="0"/>
        <v>0.1024</v>
      </c>
      <c r="D35">
        <f t="shared" si="1"/>
        <v>3.2768000000000005E-2</v>
      </c>
      <c r="F35" s="4">
        <f t="shared" si="2"/>
        <v>7.2956061343579091</v>
      </c>
      <c r="G35">
        <f>(F35-HW4_Problem3[[#This Row],[Y]])^2</f>
        <v>1.0684819454599121E-9</v>
      </c>
    </row>
    <row r="36" spans="1:10" x14ac:dyDescent="0.3">
      <c r="A36">
        <v>7.3698406419999998</v>
      </c>
      <c r="B36">
        <v>0.33</v>
      </c>
      <c r="C36">
        <f t="shared" si="0"/>
        <v>0.10890000000000001</v>
      </c>
      <c r="D36">
        <f t="shared" si="1"/>
        <v>3.5937000000000004E-2</v>
      </c>
      <c r="F36" s="4">
        <f t="shared" si="2"/>
        <v>7.369825817472905</v>
      </c>
      <c r="G36">
        <f>(F36-HW4_Problem3[[#This Row],[Y]])^2</f>
        <v>2.1976660358389906E-10</v>
      </c>
    </row>
    <row r="37" spans="1:10" x14ac:dyDescent="0.3">
      <c r="A37">
        <v>7.4447379529999997</v>
      </c>
      <c r="B37">
        <v>0.34</v>
      </c>
      <c r="C37">
        <f t="shared" si="0"/>
        <v>0.11560000000000002</v>
      </c>
      <c r="D37">
        <f t="shared" si="1"/>
        <v>3.9304000000000013E-2</v>
      </c>
      <c r="F37" s="4">
        <f t="shared" si="2"/>
        <v>7.4447420419514474</v>
      </c>
      <c r="G37">
        <f>(F37-HW4_Problem3[[#This Row],[Y]])^2</f>
        <v>1.6719523941288802E-11</v>
      </c>
    </row>
    <row r="38" spans="1:10" x14ac:dyDescent="0.3">
      <c r="A38">
        <v>7.5203377429999998</v>
      </c>
      <c r="B38">
        <v>0.35</v>
      </c>
      <c r="C38">
        <f t="shared" si="0"/>
        <v>0.12249999999999998</v>
      </c>
      <c r="D38">
        <f t="shared" si="1"/>
        <v>4.287499999999999E-2</v>
      </c>
      <c r="F38" s="4">
        <f t="shared" si="2"/>
        <v>7.5203612510851574</v>
      </c>
      <c r="G38">
        <f>(F38-HW4_Problem3[[#This Row],[Y]])^2</f>
        <v>5.5263006777737798E-10</v>
      </c>
    </row>
    <row r="39" spans="1:10" x14ac:dyDescent="0.3">
      <c r="A39">
        <v>7.5966470729999998</v>
      </c>
      <c r="B39">
        <v>0.36</v>
      </c>
      <c r="C39">
        <f>B39^2</f>
        <v>0.12959999999999999</v>
      </c>
      <c r="D39">
        <f t="shared" si="1"/>
        <v>4.6655999999999996E-2</v>
      </c>
      <c r="F39" s="4">
        <f>$J$20+$J$21*B39+$J$22*C39+$J$23*D39</f>
        <v>7.5966898881656562</v>
      </c>
      <c r="G39">
        <f>(F39-HW4_Problem3[[#This Row],[Y]])^2</f>
        <v>1.8331384101855615E-9</v>
      </c>
    </row>
    <row r="40" spans="1:10" x14ac:dyDescent="0.3">
      <c r="A40">
        <v>7.6736730729999998</v>
      </c>
      <c r="B40">
        <v>0.37</v>
      </c>
      <c r="C40">
        <f t="shared" si="0"/>
        <v>0.13689999999999999</v>
      </c>
      <c r="D40">
        <f>B40^3</f>
        <v>5.0652999999999997E-2</v>
      </c>
      <c r="F40" s="4">
        <f t="shared" si="2"/>
        <v>7.6737343964845648</v>
      </c>
      <c r="G40">
        <f>(F40-HW4_Problem3[[#This Row],[Y]])^2</f>
        <v>3.760569759193947E-9</v>
      </c>
      <c r="I40" t="s">
        <v>10</v>
      </c>
    </row>
    <row r="41" spans="1:10" ht="15" thickBot="1" x14ac:dyDescent="0.35">
      <c r="A41">
        <v>7.751422947</v>
      </c>
      <c r="B41">
        <v>0.38</v>
      </c>
      <c r="C41">
        <f t="shared" si="0"/>
        <v>0.1444</v>
      </c>
      <c r="D41">
        <f t="shared" si="1"/>
        <v>5.4872000000000004E-2</v>
      </c>
      <c r="F41" s="4">
        <f t="shared" si="2"/>
        <v>7.7515012193335027</v>
      </c>
      <c r="G41">
        <f>(F41-HW4_Problem3[[#This Row],[Y]])^2</f>
        <v>6.1265581919516739E-9</v>
      </c>
    </row>
    <row r="42" spans="1:10" x14ac:dyDescent="0.3">
      <c r="A42">
        <v>7.8299039690000001</v>
      </c>
      <c r="B42">
        <v>0.39</v>
      </c>
      <c r="C42">
        <f t="shared" si="0"/>
        <v>0.15210000000000001</v>
      </c>
      <c r="D42">
        <f t="shared" si="1"/>
        <v>5.9319000000000004E-2</v>
      </c>
      <c r="F42" s="4">
        <f t="shared" si="2"/>
        <v>7.8299968000040918</v>
      </c>
      <c r="G42">
        <f>(F42-HW4_Problem3[[#This Row],[Y]])^2</f>
        <v>8.6175953206810918E-9</v>
      </c>
      <c r="I42" s="3" t="s">
        <v>11</v>
      </c>
      <c r="J42" s="3"/>
    </row>
    <row r="43" spans="1:10" x14ac:dyDescent="0.3">
      <c r="A43">
        <v>7.9091234879999996</v>
      </c>
      <c r="B43">
        <v>0.4</v>
      </c>
      <c r="C43">
        <f t="shared" si="0"/>
        <v>0.16000000000000003</v>
      </c>
      <c r="D43">
        <f t="shared" si="1"/>
        <v>6.4000000000000015E-2</v>
      </c>
      <c r="F43" s="4">
        <f t="shared" si="2"/>
        <v>7.9092275817879534</v>
      </c>
      <c r="G43">
        <f>(F43-HW4_Problem3[[#This Row],[Y]])^2</f>
        <v>1.0835516690556019E-8</v>
      </c>
      <c r="I43" t="s">
        <v>12</v>
      </c>
      <c r="J43">
        <v>0.99999999999794253</v>
      </c>
    </row>
    <row r="44" spans="1:10" x14ac:dyDescent="0.3">
      <c r="A44">
        <v>7.989088926</v>
      </c>
      <c r="B44">
        <v>0.41</v>
      </c>
      <c r="C44">
        <f t="shared" si="0"/>
        <v>0.16809999999999997</v>
      </c>
      <c r="D44">
        <f t="shared" si="1"/>
        <v>6.8920999999999982E-2</v>
      </c>
      <c r="F44" s="4">
        <f t="shared" si="2"/>
        <v>7.9892000079767049</v>
      </c>
      <c r="G44">
        <f>(F44-HW4_Problem3[[#This Row],[Y]])^2</f>
        <v>1.2339205548679501E-8</v>
      </c>
      <c r="I44" t="s">
        <v>13</v>
      </c>
      <c r="J44">
        <v>0.99999999999588507</v>
      </c>
    </row>
    <row r="45" spans="1:10" x14ac:dyDescent="0.3">
      <c r="A45">
        <v>8.0698077779999995</v>
      </c>
      <c r="B45">
        <v>0.42</v>
      </c>
      <c r="C45">
        <f t="shared" si="0"/>
        <v>0.17639999999999997</v>
      </c>
      <c r="D45">
        <f t="shared" si="1"/>
        <v>7.4087999999999987E-2</v>
      </c>
      <c r="F45" s="4">
        <f t="shared" si="2"/>
        <v>8.0699205218619738</v>
      </c>
      <c r="G45">
        <f>(F45-HW4_Problem3[[#This Row],[Y]])^2</f>
        <v>1.2711178412891619E-8</v>
      </c>
      <c r="I45" t="s">
        <v>14</v>
      </c>
      <c r="J45">
        <v>0.99999999999551936</v>
      </c>
    </row>
    <row r="46" spans="1:10" x14ac:dyDescent="0.3">
      <c r="A46">
        <v>8.1512876179999996</v>
      </c>
      <c r="B46">
        <v>0.43</v>
      </c>
      <c r="C46">
        <f t="shared" si="0"/>
        <v>0.18489999999999998</v>
      </c>
      <c r="D46">
        <f t="shared" si="1"/>
        <v>7.9506999999999994E-2</v>
      </c>
      <c r="F46" s="4">
        <f t="shared" si="2"/>
        <v>8.1513955667353741</v>
      </c>
      <c r="G46">
        <f>(F46-HW4_Problem3[[#This Row],[Y]])^2</f>
        <v>1.1652929468967515E-8</v>
      </c>
      <c r="I46" t="s">
        <v>15</v>
      </c>
      <c r="J46">
        <v>3.4639480691190248E-6</v>
      </c>
    </row>
    <row r="47" spans="1:10" ht="15" thickBot="1" x14ac:dyDescent="0.35">
      <c r="A47">
        <v>8.2335360929999997</v>
      </c>
      <c r="B47">
        <v>0.44</v>
      </c>
      <c r="C47">
        <f t="shared" si="0"/>
        <v>0.19359999999999999</v>
      </c>
      <c r="D47">
        <f t="shared" si="1"/>
        <v>8.5183999999999996E-2</v>
      </c>
      <c r="F47" s="4">
        <f t="shared" si="2"/>
        <v>8.2336315858885296</v>
      </c>
      <c r="G47">
        <f>(F47-HW4_Problem3[[#This Row],[Y]])^2</f>
        <v>9.1188917597928141E-9</v>
      </c>
      <c r="I47" s="1" t="s">
        <v>16</v>
      </c>
      <c r="J47" s="1">
        <v>50</v>
      </c>
    </row>
    <row r="48" spans="1:10" x14ac:dyDescent="0.3">
      <c r="A48">
        <v>8.3165609269999994</v>
      </c>
      <c r="B48">
        <v>0.45</v>
      </c>
      <c r="C48">
        <f t="shared" si="0"/>
        <v>0.20250000000000001</v>
      </c>
      <c r="D48">
        <f t="shared" si="1"/>
        <v>9.1125000000000012E-2</v>
      </c>
      <c r="F48" s="4">
        <f t="shared" si="2"/>
        <v>8.3166350226130596</v>
      </c>
      <c r="G48">
        <f>(F48-HW4_Problem3[[#This Row],[Y]])^2</f>
        <v>5.4901598747765818E-9</v>
      </c>
    </row>
    <row r="49" spans="1:17" ht="15" thickBot="1" x14ac:dyDescent="0.35">
      <c r="A49">
        <v>8.4003699249999997</v>
      </c>
      <c r="B49">
        <v>0.46</v>
      </c>
      <c r="C49">
        <f t="shared" si="0"/>
        <v>0.21160000000000001</v>
      </c>
      <c r="D49">
        <f t="shared" si="1"/>
        <v>9.7336000000000006E-2</v>
      </c>
      <c r="F49" s="4">
        <f t="shared" si="2"/>
        <v>8.4004123202005871</v>
      </c>
      <c r="G49">
        <f>(F49-HW4_Problem3[[#This Row],[Y]])^2</f>
        <v>1.7973530328513022E-9</v>
      </c>
      <c r="I49" t="s">
        <v>17</v>
      </c>
    </row>
    <row r="50" spans="1:17" x14ac:dyDescent="0.3">
      <c r="A50">
        <v>8.4849709660000006</v>
      </c>
      <c r="B50">
        <v>0.47</v>
      </c>
      <c r="C50">
        <f t="shared" si="0"/>
        <v>0.22089999999999999</v>
      </c>
      <c r="D50">
        <f t="shared" si="1"/>
        <v>0.10382299999999998</v>
      </c>
      <c r="F50" s="4">
        <f t="shared" si="2"/>
        <v>8.4849699219427315</v>
      </c>
      <c r="G50">
        <f>(F50-HW4_Problem3[[#This Row],[Y]])^2</f>
        <v>1.0900555811270657E-12</v>
      </c>
      <c r="I50" s="2"/>
      <c r="J50" s="2" t="s">
        <v>22</v>
      </c>
      <c r="K50" s="2" t="s">
        <v>23</v>
      </c>
      <c r="L50" s="2" t="s">
        <v>24</v>
      </c>
      <c r="M50" s="2" t="s">
        <v>25</v>
      </c>
      <c r="N50" s="2" t="s">
        <v>26</v>
      </c>
    </row>
    <row r="51" spans="1:17" x14ac:dyDescent="0.3">
      <c r="A51">
        <v>8.5703720109999999</v>
      </c>
      <c r="B51">
        <v>0.48</v>
      </c>
      <c r="C51">
        <f t="shared" si="0"/>
        <v>0.23039999999999999</v>
      </c>
      <c r="D51">
        <f t="shared" si="1"/>
        <v>0.110592</v>
      </c>
      <c r="F51" s="4">
        <f t="shared" si="2"/>
        <v>8.5703142711311138</v>
      </c>
      <c r="G51">
        <f>(F51-HW4_Problem3[[#This Row],[Y]])^2</f>
        <v>3.3338924589875766E-9</v>
      </c>
      <c r="I51" t="s">
        <v>18</v>
      </c>
      <c r="J51">
        <v>4</v>
      </c>
      <c r="K51">
        <v>131.21791627340127</v>
      </c>
      <c r="L51">
        <v>32.804479068350318</v>
      </c>
      <c r="M51">
        <v>2733948947781.6016</v>
      </c>
      <c r="N51">
        <v>1.5639238588780919E-255</v>
      </c>
    </row>
    <row r="52" spans="1:17" x14ac:dyDescent="0.3">
      <c r="A52">
        <v>8.6565811000000004</v>
      </c>
      <c r="B52">
        <v>0.49</v>
      </c>
      <c r="C52">
        <f t="shared" si="0"/>
        <v>0.24009999999999998</v>
      </c>
      <c r="D52">
        <f t="shared" si="1"/>
        <v>0.11764899999999999</v>
      </c>
      <c r="F52" s="4">
        <f t="shared" si="2"/>
        <v>8.6564518110573552</v>
      </c>
      <c r="G52">
        <f>(F52-HW4_Problem3[[#This Row],[Y]])^2</f>
        <v>1.671563069031105E-8</v>
      </c>
      <c r="I52" t="s">
        <v>19</v>
      </c>
      <c r="J52">
        <v>45</v>
      </c>
      <c r="K52">
        <v>5.399521301499039E-10</v>
      </c>
      <c r="L52">
        <v>1.1998936225553421E-11</v>
      </c>
    </row>
    <row r="53" spans="1:17" ht="15" thickBot="1" x14ac:dyDescent="0.35">
      <c r="A53">
        <v>8.7436063540000006</v>
      </c>
      <c r="B53">
        <v>0.5</v>
      </c>
      <c r="C53">
        <f t="shared" si="0"/>
        <v>0.25</v>
      </c>
      <c r="D53">
        <f t="shared" si="1"/>
        <v>0.125</v>
      </c>
      <c r="F53" s="4">
        <f t="shared" si="2"/>
        <v>8.743388985013075</v>
      </c>
      <c r="G53">
        <f>(F53-HW4_Problem3[[#This Row],[Y]])^2</f>
        <v>4.7249276477058343E-8</v>
      </c>
      <c r="I53" s="1" t="s">
        <v>20</v>
      </c>
      <c r="J53" s="1">
        <v>49</v>
      </c>
      <c r="K53" s="1">
        <v>131.21791627394123</v>
      </c>
      <c r="L53" s="1"/>
      <c r="M53" s="1"/>
      <c r="N53" s="1"/>
    </row>
    <row r="54" spans="1:17" ht="15" thickBot="1" x14ac:dyDescent="0.35"/>
    <row r="55" spans="1:17" x14ac:dyDescent="0.3">
      <c r="A55" t="s">
        <v>4</v>
      </c>
      <c r="B55" t="s">
        <v>5</v>
      </c>
      <c r="I55" s="2"/>
      <c r="J55" s="2" t="s">
        <v>27</v>
      </c>
      <c r="K55" s="2" t="s">
        <v>15</v>
      </c>
      <c r="L55" s="2" t="s">
        <v>28</v>
      </c>
      <c r="M55" s="2" t="s">
        <v>29</v>
      </c>
      <c r="N55" s="2" t="s">
        <v>30</v>
      </c>
      <c r="O55" s="2" t="s">
        <v>31</v>
      </c>
      <c r="P55" s="2" t="s">
        <v>32</v>
      </c>
      <c r="Q55" s="2" t="s">
        <v>33</v>
      </c>
    </row>
    <row r="56" spans="1:17" x14ac:dyDescent="0.3">
      <c r="A56" t="s">
        <v>0</v>
      </c>
      <c r="B56" t="s">
        <v>1</v>
      </c>
      <c r="C56" t="s">
        <v>2</v>
      </c>
      <c r="D56" t="s">
        <v>3</v>
      </c>
      <c r="E56" t="s">
        <v>42</v>
      </c>
      <c r="F56" t="s">
        <v>8</v>
      </c>
      <c r="G56" t="s">
        <v>9</v>
      </c>
      <c r="I56" s="5" t="s">
        <v>21</v>
      </c>
      <c r="J56" s="5">
        <v>5.2670893063767492</v>
      </c>
      <c r="K56">
        <v>4.9545418358572615E-4</v>
      </c>
      <c r="L56">
        <v>10630.830217755965</v>
      </c>
      <c r="M56">
        <v>1.1876153678826556E-145</v>
      </c>
      <c r="N56">
        <v>5.2660914104265544</v>
      </c>
      <c r="O56">
        <v>5.2680872023269441</v>
      </c>
      <c r="P56">
        <v>5.2660914104265544</v>
      </c>
      <c r="Q56">
        <v>5.2680872023269441</v>
      </c>
    </row>
    <row r="57" spans="1:17" x14ac:dyDescent="0.3">
      <c r="A57">
        <v>8.7436063540000006</v>
      </c>
      <c r="B57">
        <v>0.5</v>
      </c>
      <c r="C57">
        <f>B57^2</f>
        <v>0.25</v>
      </c>
      <c r="D57">
        <f>B57^3</f>
        <v>0.125</v>
      </c>
      <c r="E57">
        <f>B57^4</f>
        <v>6.25E-2</v>
      </c>
      <c r="F57">
        <f>$J$56+$J$57*B58+$J$58*C58+$J$59*D58+$J$60*E58</f>
        <v>8.831463883679195</v>
      </c>
      <c r="G57">
        <f>(F58-HW4_Problem3[[#This Row],[Y]])^2</f>
        <v>7.7189455213305174E-3</v>
      </c>
      <c r="I57" s="5" t="s">
        <v>1</v>
      </c>
      <c r="J57" s="5">
        <v>5.3835686777509224</v>
      </c>
      <c r="K57">
        <v>2.7393601050949112E-3</v>
      </c>
      <c r="L57">
        <v>1965.265051403089</v>
      </c>
      <c r="M57">
        <v>1.1645026694713979E-112</v>
      </c>
      <c r="N57">
        <v>5.3780513232798857</v>
      </c>
      <c r="O57">
        <v>5.3890860322219591</v>
      </c>
      <c r="P57">
        <v>5.3780513232798857</v>
      </c>
      <c r="Q57">
        <v>5.3890860322219591</v>
      </c>
    </row>
    <row r="58" spans="1:17" x14ac:dyDescent="0.3">
      <c r="A58">
        <v>8.8314559750000008</v>
      </c>
      <c r="B58">
        <v>0.51</v>
      </c>
      <c r="C58">
        <f>B58^2</f>
        <v>0.2601</v>
      </c>
      <c r="D58">
        <f>B58^3</f>
        <v>0.13265099999999999</v>
      </c>
      <c r="E58">
        <f>B58^4</f>
        <v>6.7652009999999999E-2</v>
      </c>
      <c r="F58">
        <f>$J$56+$J$57*B58+$J$58*C58+$J$59*D58+$J$60*E58</f>
        <v>8.831463883679195</v>
      </c>
      <c r="G58">
        <f>(F58-HW4_Problem3[[#This Row],[Y]])^2</f>
        <v>6.2547206596800365E-11</v>
      </c>
      <c r="I58" s="5" t="s">
        <v>2</v>
      </c>
      <c r="J58" s="5">
        <v>2.8094861628038945</v>
      </c>
      <c r="K58">
        <v>5.5948406299147968E-3</v>
      </c>
      <c r="L58">
        <v>502.15660259954177</v>
      </c>
      <c r="M58">
        <v>5.3793929692946124E-86</v>
      </c>
      <c r="N58">
        <v>2.7982175753309351</v>
      </c>
      <c r="O58">
        <v>2.820754750276854</v>
      </c>
      <c r="P58">
        <v>2.7982175753309351</v>
      </c>
      <c r="Q58">
        <v>2.820754750276854</v>
      </c>
    </row>
    <row r="59" spans="1:17" x14ac:dyDescent="0.3">
      <c r="A59">
        <v>8.9201382480000007</v>
      </c>
      <c r="B59">
        <v>0.52</v>
      </c>
      <c r="C59">
        <f t="shared" ref="C59:C107" si="3">B59^2</f>
        <v>0.27040000000000003</v>
      </c>
      <c r="D59">
        <f t="shared" ref="D59:D107" si="4">B59^3</f>
        <v>0.14060800000000001</v>
      </c>
      <c r="E59">
        <f t="shared" ref="E59:E107" si="5">B59^4</f>
        <v>7.3116160000000013E-2</v>
      </c>
      <c r="F59">
        <f>$J$56+$J$57*B59+$J$58*C59+$J$59*D59+$J$60*E59</f>
        <v>8.9201413531610942</v>
      </c>
      <c r="G59">
        <f>(F59-HW4_Problem3[[#This Row],[Y]])^2</f>
        <v>9.6420254171212085E-12</v>
      </c>
      <c r="I59" s="5" t="s">
        <v>3</v>
      </c>
      <c r="J59" s="5">
        <v>0.43675154770080682</v>
      </c>
      <c r="K59">
        <v>5.0051800745603862E-3</v>
      </c>
      <c r="L59">
        <v>87.259906975308468</v>
      </c>
      <c r="M59">
        <v>7.5367564400341588E-52</v>
      </c>
      <c r="N59">
        <v>0.42667059755067588</v>
      </c>
      <c r="O59">
        <v>0.44683249785093776</v>
      </c>
      <c r="P59">
        <v>0.42667059755067588</v>
      </c>
      <c r="Q59">
        <v>0.44683249785093776</v>
      </c>
    </row>
    <row r="60" spans="1:17" ht="15" thickBot="1" x14ac:dyDescent="0.35">
      <c r="A60">
        <v>9.009661543</v>
      </c>
      <c r="B60">
        <v>0.53</v>
      </c>
      <c r="C60">
        <f t="shared" si="3"/>
        <v>0.28090000000000004</v>
      </c>
      <c r="D60">
        <f t="shared" si="4"/>
        <v>0.14887700000000004</v>
      </c>
      <c r="E60">
        <f t="shared" si="5"/>
        <v>7.890481000000002E-2</v>
      </c>
      <c r="F60">
        <f>$J$56+$J$57*B60+$J$58*C60+$J$59*D60+$J$60*E60</f>
        <v>9.0096612283002262</v>
      </c>
      <c r="G60">
        <f>(F60-HW4_Problem3[[#This Row],[Y]])^2</f>
        <v>9.9035947627079573E-14</v>
      </c>
      <c r="I60" s="6" t="s">
        <v>42</v>
      </c>
      <c r="J60" s="6">
        <v>0.44450521352020511</v>
      </c>
      <c r="K60" s="1">
        <v>1.6559132720609805E-3</v>
      </c>
      <c r="L60" s="1">
        <v>268.4350811241253</v>
      </c>
      <c r="M60" s="1">
        <v>9.2568850533215066E-74</v>
      </c>
      <c r="N60" s="1">
        <v>0.44117003298725432</v>
      </c>
      <c r="O60" s="1">
        <v>0.4478403940531559</v>
      </c>
      <c r="P60" s="1">
        <v>0.44117003298725432</v>
      </c>
      <c r="Q60" s="1">
        <v>0.4478403940531559</v>
      </c>
    </row>
    <row r="61" spans="1:17" x14ac:dyDescent="0.3">
      <c r="A61">
        <v>9.1000343109999999</v>
      </c>
      <c r="B61">
        <v>0.54</v>
      </c>
      <c r="C61">
        <f t="shared" si="3"/>
        <v>0.29160000000000003</v>
      </c>
      <c r="D61">
        <f t="shared" si="4"/>
        <v>0.15746400000000002</v>
      </c>
      <c r="E61">
        <f t="shared" si="5"/>
        <v>8.5030560000000019E-2</v>
      </c>
      <c r="F61">
        <f>$J$56+$J$57*B61+$J$58*C61+$J$59*D61+$J$60*E61</f>
        <v>9.1000317303715637</v>
      </c>
      <c r="G61">
        <f>(F61-HW4_Problem3[[#This Row],[Y]])^2</f>
        <v>6.6596431261228463E-12</v>
      </c>
    </row>
    <row r="62" spans="1:17" x14ac:dyDescent="0.3">
      <c r="A62">
        <v>9.1912650889999998</v>
      </c>
      <c r="B62">
        <v>0.55000000000000004</v>
      </c>
      <c r="C62">
        <f t="shared" si="3"/>
        <v>0.30250000000000005</v>
      </c>
      <c r="D62">
        <f t="shared" si="4"/>
        <v>0.16637500000000005</v>
      </c>
      <c r="E62">
        <f t="shared" si="5"/>
        <v>9.1506250000000025E-2</v>
      </c>
      <c r="F62">
        <f>$J$56+$J$57*B62+$J$58*C62+$J$59*D62+$J$60*E62</f>
        <v>9.1912611873313423</v>
      </c>
      <c r="G62">
        <f>(F62-HW4_Problem3[[#This Row],[Y]])^2</f>
        <v>1.5223018312848297E-11</v>
      </c>
    </row>
    <row r="63" spans="1:17" x14ac:dyDescent="0.3">
      <c r="A63">
        <v>9.2833625009999992</v>
      </c>
      <c r="B63">
        <v>0.56000000000000005</v>
      </c>
      <c r="C63">
        <f t="shared" si="3"/>
        <v>0.31360000000000005</v>
      </c>
      <c r="D63">
        <f t="shared" si="4"/>
        <v>0.17561600000000005</v>
      </c>
      <c r="E63">
        <f t="shared" si="5"/>
        <v>9.8344960000000023E-2</v>
      </c>
      <c r="F63">
        <f>$J$56+$J$57*B63+$J$58*C63+$J$59*D63+$J$60*E63</f>
        <v>9.2833580338170272</v>
      </c>
      <c r="G63">
        <f>(F63-HW4_Problem3[[#This Row],[Y]])^2</f>
        <v>1.9955723705138241E-11</v>
      </c>
    </row>
    <row r="64" spans="1:17" x14ac:dyDescent="0.3">
      <c r="A64">
        <v>9.3763352569999991</v>
      </c>
      <c r="B64">
        <v>0.56999999999999995</v>
      </c>
      <c r="C64">
        <f t="shared" si="3"/>
        <v>0.32489999999999997</v>
      </c>
      <c r="D64">
        <f t="shared" si="4"/>
        <v>0.18519299999999997</v>
      </c>
      <c r="E64">
        <f t="shared" si="5"/>
        <v>0.10556000999999998</v>
      </c>
      <c r="F64">
        <f>$J$56+$J$57*B64+$J$58*C64+$J$59*D64+$J$60*E64</f>
        <v>9.376330811147362</v>
      </c>
      <c r="G64">
        <f>(F64-HW4_Problem3[[#This Row],[Y]])^2</f>
        <v>1.9765605671228186E-11</v>
      </c>
      <c r="I64" t="s">
        <v>38</v>
      </c>
      <c r="J64">
        <f>COUNT(A58:A107)</f>
        <v>50</v>
      </c>
    </row>
    <row r="65" spans="1:10" x14ac:dyDescent="0.3">
      <c r="A65">
        <v>9.4701921539999994</v>
      </c>
      <c r="B65">
        <v>0.57999999999999996</v>
      </c>
      <c r="C65">
        <f t="shared" si="3"/>
        <v>0.33639999999999998</v>
      </c>
      <c r="D65">
        <f t="shared" si="4"/>
        <v>0.19511199999999998</v>
      </c>
      <c r="E65">
        <f t="shared" si="5"/>
        <v>0.11316495999999998</v>
      </c>
      <c r="F65">
        <f>$J$56+$J$57*B65+$J$58*C65+$J$59*D65+$J$60*E65</f>
        <v>9.4701881673223198</v>
      </c>
      <c r="G65">
        <f>(F65-HW4_Problem3[[#This Row],[Y]])^2</f>
        <v>1.5893598920502395E-11</v>
      </c>
      <c r="I65" t="s">
        <v>39</v>
      </c>
      <c r="J65">
        <f>SUM(G58:G107)</f>
        <v>5.3995213021367684E-10</v>
      </c>
    </row>
    <row r="66" spans="1:10" x14ac:dyDescent="0.3">
      <c r="A66">
        <v>9.5649420769999995</v>
      </c>
      <c r="B66">
        <v>0.59</v>
      </c>
      <c r="C66">
        <f t="shared" si="3"/>
        <v>0.34809999999999997</v>
      </c>
      <c r="D66">
        <f t="shared" si="4"/>
        <v>0.20537899999999998</v>
      </c>
      <c r="E66">
        <f t="shared" si="5"/>
        <v>0.12117360999999997</v>
      </c>
      <c r="F66">
        <f>$J$56+$J$57*B66+$J$58*C66+$J$59*D66+$J$60*E66</f>
        <v>9.5649388570231366</v>
      </c>
      <c r="G66">
        <f>(F66-HW4_Problem3[[#This Row],[Y]])^2</f>
        <v>1.0368250997757097E-11</v>
      </c>
      <c r="I66" s="7" t="s">
        <v>40</v>
      </c>
      <c r="J66" s="7">
        <f>SQRT(J65/J64)</f>
        <v>3.2861896786816091E-6</v>
      </c>
    </row>
    <row r="67" spans="1:10" x14ac:dyDescent="0.3">
      <c r="A67">
        <v>9.6605940019999998</v>
      </c>
      <c r="B67">
        <v>0.6</v>
      </c>
      <c r="C67">
        <f t="shared" si="3"/>
        <v>0.36</v>
      </c>
      <c r="D67">
        <f t="shared" si="4"/>
        <v>0.216</v>
      </c>
      <c r="E67">
        <f t="shared" si="5"/>
        <v>0.12959999999999999</v>
      </c>
      <c r="F67">
        <f>$J$56+$J$57*B67+$J$58*C67+$J$59*D67+$J$60*E67</f>
        <v>9.6605917416122971</v>
      </c>
      <c r="G67">
        <f>(F67-HW4_Problem3[[#This Row],[Y]])^2</f>
        <v>5.1093525669263659E-12</v>
      </c>
    </row>
    <row r="68" spans="1:10" x14ac:dyDescent="0.3">
      <c r="A68">
        <v>9.7571569940000007</v>
      </c>
      <c r="B68">
        <v>0.61</v>
      </c>
      <c r="C68">
        <f t="shared" si="3"/>
        <v>0.37209999999999999</v>
      </c>
      <c r="D68">
        <f t="shared" si="4"/>
        <v>0.22698099999999999</v>
      </c>
      <c r="E68">
        <f t="shared" si="5"/>
        <v>0.13845840999999998</v>
      </c>
      <c r="F68">
        <f>$J$56+$J$57*B68+$J$58*C68+$J$59*D68+$J$60*E68</f>
        <v>9.7571557891335345</v>
      </c>
      <c r="G68">
        <f>(F68-HW4_Problem3[[#This Row],[Y]])^2</f>
        <v>1.4517032012611649E-12</v>
      </c>
      <c r="I68" t="s">
        <v>45</v>
      </c>
      <c r="J68">
        <f>0.5</f>
        <v>0.5</v>
      </c>
    </row>
    <row r="69" spans="1:10" x14ac:dyDescent="0.3">
      <c r="A69">
        <v>9.8546402089999994</v>
      </c>
      <c r="B69">
        <v>0.62</v>
      </c>
      <c r="C69">
        <f t="shared" si="3"/>
        <v>0.38440000000000002</v>
      </c>
      <c r="D69">
        <f t="shared" si="4"/>
        <v>0.23832800000000001</v>
      </c>
      <c r="E69">
        <f t="shared" si="5"/>
        <v>0.14776336000000001</v>
      </c>
      <c r="F69">
        <f>$J$56+$J$57*B69+$J$58*C69+$J$59*D69+$J$60*E69</f>
        <v>9.8546400743118401</v>
      </c>
      <c r="G69">
        <f>(F69-HW4_Problem3[[#This Row],[Y]])^2</f>
        <v>1.8140900253546765E-14</v>
      </c>
    </row>
    <row r="70" spans="1:10" x14ac:dyDescent="0.3">
      <c r="A70">
        <v>9.9530528960000009</v>
      </c>
      <c r="B70">
        <v>0.63</v>
      </c>
      <c r="C70">
        <f t="shared" si="3"/>
        <v>0.39690000000000003</v>
      </c>
      <c r="D70">
        <f t="shared" si="4"/>
        <v>0.25004700000000002</v>
      </c>
      <c r="E70">
        <f t="shared" si="5"/>
        <v>0.15752961000000001</v>
      </c>
      <c r="F70">
        <f>$J$56+$J$57*B70+$J$58*C70+$J$59*D70+$J$60*E70</f>
        <v>9.9530537785534445</v>
      </c>
      <c r="G70">
        <f>(F70-HW4_Problem3[[#This Row],[Y]])^2</f>
        <v>7.7890058091544904E-13</v>
      </c>
      <c r="I70" s="9" t="s">
        <v>6</v>
      </c>
      <c r="J70" s="9">
        <f>J20+J21*J68+J22*J68^2+J23*J68^3</f>
        <v>8.743388985013075</v>
      </c>
    </row>
    <row r="71" spans="1:10" x14ac:dyDescent="0.3">
      <c r="A71">
        <v>10.0524044</v>
      </c>
      <c r="B71">
        <v>0.64</v>
      </c>
      <c r="C71">
        <f t="shared" si="3"/>
        <v>0.40960000000000002</v>
      </c>
      <c r="D71">
        <f t="shared" si="4"/>
        <v>0.26214400000000004</v>
      </c>
      <c r="E71">
        <f t="shared" si="5"/>
        <v>0.16777216</v>
      </c>
      <c r="F71">
        <f>$J$56+$J$57*B71+$J$58*C71+$J$59*D71+$J$60*E71</f>
        <v>10.052406189945843</v>
      </c>
      <c r="G71">
        <f>(F71-HW4_Problem3[[#This Row],[Y]])^2</f>
        <v>3.2039061212321398E-12</v>
      </c>
      <c r="I71" s="9" t="s">
        <v>4</v>
      </c>
      <c r="J71" s="9">
        <f>J56+J57*J68+J58*J68^2+J59*J68^3+J60*J68^4</f>
        <v>8.743620705260799</v>
      </c>
    </row>
    <row r="72" spans="1:10" x14ac:dyDescent="0.3">
      <c r="A72">
        <v>10.15270415</v>
      </c>
      <c r="B72">
        <v>0.65</v>
      </c>
      <c r="C72">
        <f t="shared" si="3"/>
        <v>0.42250000000000004</v>
      </c>
      <c r="D72">
        <f t="shared" si="4"/>
        <v>0.27462500000000006</v>
      </c>
      <c r="E72">
        <f t="shared" si="5"/>
        <v>0.17850625000000003</v>
      </c>
      <c r="F72">
        <f>$J$56+$J$57*B72+$J$58*C72+$J$59*D72+$J$60*E72</f>
        <v>10.152706703257769</v>
      </c>
      <c r="G72">
        <f>(F72-HW4_Problem3[[#This Row],[Y]])^2</f>
        <v>6.519125233769169E-12</v>
      </c>
      <c r="I72" s="9" t="s">
        <v>43</v>
      </c>
      <c r="J72" s="9">
        <f>J21+2*J22*J68+3*J23*J68^2</f>
        <v>8.7339138734334014</v>
      </c>
    </row>
    <row r="73" spans="1:10" x14ac:dyDescent="0.3">
      <c r="A73">
        <v>10.253961670000001</v>
      </c>
      <c r="B73">
        <v>0.66</v>
      </c>
      <c r="C73">
        <f t="shared" si="3"/>
        <v>0.43560000000000004</v>
      </c>
      <c r="D73">
        <f t="shared" si="4"/>
        <v>0.28749600000000003</v>
      </c>
      <c r="E73">
        <f t="shared" si="5"/>
        <v>0.18974736000000003</v>
      </c>
      <c r="F73">
        <f>$J$56+$J$57*B73+$J$58*C73+$J$59*D73+$J$60*E73</f>
        <v>10.25396481993922</v>
      </c>
      <c r="G73">
        <f>(F73-HW4_Problem3[[#This Row],[Y]])^2</f>
        <v>9.9221170876914544E-12</v>
      </c>
      <c r="I73" s="9" t="s">
        <v>44</v>
      </c>
      <c r="J73" s="9">
        <f>J57+2*J58*J68+3*J59*J68^2+4*J60*J68^3</f>
        <v>8.7428711080905241</v>
      </c>
    </row>
    <row r="74" spans="1:10" x14ac:dyDescent="0.3">
      <c r="A74">
        <v>10.356186599999999</v>
      </c>
      <c r="B74">
        <v>0.67</v>
      </c>
      <c r="C74">
        <f t="shared" si="3"/>
        <v>0.44890000000000008</v>
      </c>
      <c r="D74">
        <f t="shared" si="4"/>
        <v>0.30076300000000006</v>
      </c>
      <c r="E74">
        <f t="shared" si="5"/>
        <v>0.20151121000000008</v>
      </c>
      <c r="F74">
        <f>$J$56+$J$57*B74+$J$58*C74+$J$59*D74+$J$60*E74</f>
        <v>10.356190148121438</v>
      </c>
      <c r="G74">
        <f>(F74-HW4_Problem3[[#This Row],[Y]])^2</f>
        <v>1.2589165748182996E-11</v>
      </c>
    </row>
    <row r="75" spans="1:10" x14ac:dyDescent="0.3">
      <c r="A75">
        <v>10.45938866</v>
      </c>
      <c r="B75">
        <v>0.68</v>
      </c>
      <c r="C75">
        <f t="shared" si="3"/>
        <v>0.46240000000000009</v>
      </c>
      <c r="D75">
        <f t="shared" si="4"/>
        <v>0.3144320000000001</v>
      </c>
      <c r="E75">
        <f t="shared" si="5"/>
        <v>0.21381376000000007</v>
      </c>
      <c r="F75">
        <f>$J$56+$J$57*B75+$J$58*C75+$J$59*D75+$J$60*E75</f>
        <v>10.459392402616915</v>
      </c>
      <c r="G75">
        <f>(F75-HW4_Problem3[[#This Row],[Y]])^2</f>
        <v>1.4007181372802264E-11</v>
      </c>
    </row>
    <row r="76" spans="1:10" x14ac:dyDescent="0.3">
      <c r="A76">
        <v>10.563577670000001</v>
      </c>
      <c r="B76">
        <v>0.69</v>
      </c>
      <c r="C76">
        <f t="shared" si="3"/>
        <v>0.47609999999999991</v>
      </c>
      <c r="D76">
        <f t="shared" si="4"/>
        <v>0.32850899999999994</v>
      </c>
      <c r="E76">
        <f t="shared" si="5"/>
        <v>0.22667120999999993</v>
      </c>
      <c r="F76">
        <f>$J$56+$J$57*B76+$J$58*C76+$J$59*D76+$J$60*E76</f>
        <v>10.563581404919399</v>
      </c>
      <c r="G76">
        <f>(F76-HW4_Problem3[[#This Row],[Y]])^2</f>
        <v>1.3949622907746052E-11</v>
      </c>
    </row>
    <row r="77" spans="1:10" x14ac:dyDescent="0.3">
      <c r="A77">
        <v>10.66876354</v>
      </c>
      <c r="B77">
        <v>0.7</v>
      </c>
      <c r="C77">
        <f t="shared" si="3"/>
        <v>0.48999999999999994</v>
      </c>
      <c r="D77">
        <f t="shared" si="4"/>
        <v>0.34299999999999992</v>
      </c>
      <c r="E77">
        <f t="shared" si="5"/>
        <v>0.24009999999999992</v>
      </c>
      <c r="F77">
        <f>$J$56+$J$57*B77+$J$58*C77+$J$59*D77+$J$60*E77</f>
        <v>10.66876708320388</v>
      </c>
      <c r="G77">
        <f>(F77-HW4_Problem3[[#This Row],[Y]])^2</f>
        <v>1.2554293732626084E-11</v>
      </c>
    </row>
    <row r="78" spans="1:10" x14ac:dyDescent="0.3">
      <c r="A78">
        <v>10.77495629</v>
      </c>
      <c r="B78">
        <v>0.71</v>
      </c>
      <c r="C78">
        <f t="shared" si="3"/>
        <v>0.50409999999999999</v>
      </c>
      <c r="D78">
        <f t="shared" si="4"/>
        <v>0.35791099999999998</v>
      </c>
      <c r="E78">
        <f t="shared" si="5"/>
        <v>0.25411680999999997</v>
      </c>
      <c r="F78">
        <f>$J$56+$J$57*B78+$J$58*C78+$J$59*D78+$J$60*E78</f>
        <v>10.774959472326612</v>
      </c>
      <c r="G78">
        <f>(F78-HW4_Problem3[[#This Row],[Y]])^2</f>
        <v>1.012720266547956E-11</v>
      </c>
    </row>
    <row r="79" spans="1:10" x14ac:dyDescent="0.3">
      <c r="A79">
        <v>10.88216605</v>
      </c>
      <c r="B79">
        <v>0.72</v>
      </c>
      <c r="C79">
        <f t="shared" si="3"/>
        <v>0.51839999999999997</v>
      </c>
      <c r="D79">
        <f>B79^3</f>
        <v>0.37324799999999997</v>
      </c>
      <c r="E79">
        <f t="shared" si="5"/>
        <v>0.26873855999999996</v>
      </c>
      <c r="F79">
        <f>$J$56+$J$57*B79+$J$58*C79+$J$59*D79+$J$60*E79</f>
        <v>10.882168713825097</v>
      </c>
      <c r="G79">
        <f>(F79-HW4_Problem3[[#This Row],[Y]])^2</f>
        <v>7.095964144769762E-12</v>
      </c>
    </row>
    <row r="80" spans="1:10" x14ac:dyDescent="0.3">
      <c r="A80">
        <v>10.99040304</v>
      </c>
      <c r="B80">
        <v>0.73</v>
      </c>
      <c r="C80">
        <f t="shared" si="3"/>
        <v>0.53289999999999993</v>
      </c>
      <c r="D80">
        <f t="shared" si="4"/>
        <v>0.38901699999999995</v>
      </c>
      <c r="E80">
        <f t="shared" si="5"/>
        <v>0.28398240999999991</v>
      </c>
      <c r="F80">
        <f>$J$56+$J$57*B80+$J$58*C80+$J$59*D80+$J$60*E80</f>
        <v>10.990405055918075</v>
      </c>
      <c r="G80">
        <f>(F80-HW4_Problem3[[#This Row],[Y]])^2</f>
        <v>4.0639256820862636E-12</v>
      </c>
    </row>
    <row r="81" spans="1:7" x14ac:dyDescent="0.3">
      <c r="A81">
        <v>11.099677570000001</v>
      </c>
      <c r="B81">
        <v>0.74</v>
      </c>
      <c r="C81">
        <f>B81^2</f>
        <v>0.54759999999999998</v>
      </c>
      <c r="D81">
        <f t="shared" si="4"/>
        <v>0.40522399999999997</v>
      </c>
      <c r="E81">
        <f t="shared" si="5"/>
        <v>0.29986575999999998</v>
      </c>
      <c r="F81">
        <f>$J$56+$J$57*B81+$J$58*C81+$J$59*D81+$J$60*E81</f>
        <v>11.099678853505553</v>
      </c>
      <c r="G81">
        <f>(F81-HW4_Problem3[[#This Row],[Y]])^2</f>
        <v>1.6473865033171614E-12</v>
      </c>
    </row>
    <row r="82" spans="1:7" x14ac:dyDescent="0.3">
      <c r="A82">
        <v>11.21000008</v>
      </c>
      <c r="B82">
        <v>0.75</v>
      </c>
      <c r="C82">
        <f t="shared" si="3"/>
        <v>0.5625</v>
      </c>
      <c r="D82">
        <f t="shared" si="4"/>
        <v>0.421875</v>
      </c>
      <c r="E82">
        <f t="shared" si="5"/>
        <v>0.31640625</v>
      </c>
      <c r="F82">
        <f>$J$56+$J$57*B82+$J$58*C82+$J$59*D82+$J$60*E82</f>
        <v>11.210000568168788</v>
      </c>
      <c r="G82">
        <f>(F82-HW4_Problem3[[#This Row],[Y]])^2</f>
        <v>2.3830876476860721E-13</v>
      </c>
    </row>
    <row r="83" spans="1:7" x14ac:dyDescent="0.3">
      <c r="A83">
        <v>11.3213811</v>
      </c>
      <c r="B83">
        <v>0.76</v>
      </c>
      <c r="C83">
        <f t="shared" si="3"/>
        <v>0.5776</v>
      </c>
      <c r="D83">
        <f t="shared" si="4"/>
        <v>0.43897600000000003</v>
      </c>
      <c r="E83">
        <f t="shared" si="5"/>
        <v>0.33362175999999999</v>
      </c>
      <c r="F83">
        <f>$J$56+$J$57*B83+$J$58*C83+$J$59*D83+$J$60*E83</f>
        <v>11.321380768170275</v>
      </c>
      <c r="G83">
        <f>(F83-HW4_Problem3[[#This Row],[Y]])^2</f>
        <v>1.1011096611941538E-13</v>
      </c>
    </row>
    <row r="84" spans="1:7" x14ac:dyDescent="0.3">
      <c r="A84">
        <v>11.433831270000001</v>
      </c>
      <c r="B84">
        <v>0.77</v>
      </c>
      <c r="C84">
        <f t="shared" si="3"/>
        <v>0.59289999999999998</v>
      </c>
      <c r="D84">
        <f t="shared" si="4"/>
        <v>0.45653300000000002</v>
      </c>
      <c r="E84">
        <f>B84^4</f>
        <v>0.35153040999999996</v>
      </c>
      <c r="F84">
        <f>$J$56+$J$57*B84+$J$58*C84+$J$59*D84+$J$60*E84</f>
        <v>11.433830128453778</v>
      </c>
      <c r="G84">
        <f>(F84-HW4_Problem3[[#This Row],[Y]])^2</f>
        <v>1.3031277789773916E-12</v>
      </c>
    </row>
    <row r="85" spans="1:7" x14ac:dyDescent="0.3">
      <c r="A85">
        <v>11.547361329999999</v>
      </c>
      <c r="B85">
        <v>0.78</v>
      </c>
      <c r="C85">
        <f t="shared" si="3"/>
        <v>0.60840000000000005</v>
      </c>
      <c r="D85">
        <f t="shared" si="4"/>
        <v>0.47455200000000003</v>
      </c>
      <c r="E85">
        <f t="shared" si="5"/>
        <v>0.37015056000000007</v>
      </c>
      <c r="F85">
        <f>$J$56+$J$57*B85+$J$58*C85+$J$59*D85+$J$60*E85</f>
        <v>11.547359430644294</v>
      </c>
      <c r="G85">
        <f>(F85-HW4_Problem3[[#This Row],[Y]])^2</f>
        <v>3.6075520964086131E-12</v>
      </c>
    </row>
    <row r="86" spans="1:7" x14ac:dyDescent="0.3">
      <c r="A86">
        <v>11.66198213</v>
      </c>
      <c r="B86">
        <v>0.79</v>
      </c>
      <c r="C86">
        <f t="shared" si="3"/>
        <v>0.6241000000000001</v>
      </c>
      <c r="D86">
        <f t="shared" si="4"/>
        <v>0.49303900000000012</v>
      </c>
      <c r="E86">
        <f t="shared" si="5"/>
        <v>0.38950081000000014</v>
      </c>
      <c r="F86">
        <f>$J$56+$J$57*B86+$J$58*C86+$J$59*D86+$J$60*E86</f>
        <v>11.66197956304809</v>
      </c>
      <c r="G86">
        <f>(F86-HW4_Problem3[[#This Row],[Y]])^2</f>
        <v>6.5892421067091677E-12</v>
      </c>
    </row>
    <row r="87" spans="1:7" x14ac:dyDescent="0.3">
      <c r="A87">
        <v>11.77770464</v>
      </c>
      <c r="B87">
        <v>0.8</v>
      </c>
      <c r="C87">
        <f t="shared" si="3"/>
        <v>0.64000000000000012</v>
      </c>
      <c r="D87">
        <f t="shared" si="4"/>
        <v>0.51200000000000012</v>
      </c>
      <c r="E87">
        <f t="shared" si="5"/>
        <v>0.40960000000000019</v>
      </c>
      <c r="F87">
        <f>$J$56+$J$57*B87+$J$58*C87+$J$59*D87+$J$60*E87</f>
        <v>11.77770152065267</v>
      </c>
      <c r="G87">
        <f>(F87-HW4_Problem3[[#This Row],[Y]])^2</f>
        <v>9.7303277637552479E-12</v>
      </c>
    </row>
    <row r="88" spans="1:7" x14ac:dyDescent="0.3">
      <c r="A88">
        <v>11.894539930000001</v>
      </c>
      <c r="B88">
        <v>0.81</v>
      </c>
      <c r="C88">
        <f t="shared" si="3"/>
        <v>0.65610000000000013</v>
      </c>
      <c r="D88">
        <f t="shared" si="4"/>
        <v>0.53144100000000016</v>
      </c>
      <c r="E88">
        <f t="shared" si="5"/>
        <v>0.43046721000000016</v>
      </c>
      <c r="F88">
        <f>$J$56+$J$57*B88+$J$58*C88+$J$59*D88+$J$60*E88</f>
        <v>11.894536405126795</v>
      </c>
      <c r="G88">
        <f>(F88-HW4_Problem3[[#This Row],[Y]])^2</f>
        <v>1.2424731116702027E-11</v>
      </c>
    </row>
    <row r="89" spans="1:7" x14ac:dyDescent="0.3">
      <c r="A89">
        <v>12.01249919</v>
      </c>
      <c r="B89">
        <v>0.82</v>
      </c>
      <c r="C89">
        <f t="shared" si="3"/>
        <v>0.67239999999999989</v>
      </c>
      <c r="D89">
        <f t="shared" si="4"/>
        <v>0.55136799999999986</v>
      </c>
      <c r="E89">
        <f t="shared" si="5"/>
        <v>0.45212175999999987</v>
      </c>
      <c r="F89">
        <f>$J$56+$J$57*B89+$J$58*C89+$J$59*D89+$J$60*E89</f>
        <v>12.012495424820473</v>
      </c>
      <c r="G89">
        <f>(F89-HW4_Problem3[[#This Row],[Y]])^2</f>
        <v>1.4176576865891205E-11</v>
      </c>
    </row>
    <row r="90" spans="1:7" x14ac:dyDescent="0.3">
      <c r="A90">
        <v>12.1315937</v>
      </c>
      <c r="B90">
        <v>0.83</v>
      </c>
      <c r="C90">
        <f t="shared" si="3"/>
        <v>0.68889999999999996</v>
      </c>
      <c r="D90">
        <f t="shared" si="4"/>
        <v>0.57178699999999993</v>
      </c>
      <c r="E90">
        <f t="shared" si="5"/>
        <v>0.47458320999999992</v>
      </c>
      <c r="F90">
        <f>$J$56+$J$57*B90+$J$58*C90+$J$59*D90+$J$60*E90</f>
        <v>12.131589894764971</v>
      </c>
      <c r="G90">
        <f>(F90-HW4_Problem3[[#This Row],[Y]])^2</f>
        <v>1.4479813621430959E-11</v>
      </c>
    </row>
    <row r="91" spans="1:7" x14ac:dyDescent="0.3">
      <c r="A91">
        <v>12.251834880000001</v>
      </c>
      <c r="B91">
        <v>0.84</v>
      </c>
      <c r="C91">
        <f t="shared" si="3"/>
        <v>0.70559999999999989</v>
      </c>
      <c r="D91">
        <f t="shared" si="4"/>
        <v>0.5927039999999999</v>
      </c>
      <c r="E91">
        <f t="shared" si="5"/>
        <v>0.49787135999999987</v>
      </c>
      <c r="F91">
        <f>$J$56+$J$57*B91+$J$58*C91+$J$59*D91+$J$60*E91</f>
        <v>12.251831236672805</v>
      </c>
      <c r="G91">
        <f>(F91-HW4_Problem3[[#This Row],[Y]])^2</f>
        <v>1.327383305340098E-11</v>
      </c>
    </row>
    <row r="92" spans="1:7" x14ac:dyDescent="0.3">
      <c r="A92">
        <v>12.37323426</v>
      </c>
      <c r="B92">
        <v>0.85</v>
      </c>
      <c r="C92">
        <f t="shared" si="3"/>
        <v>0.72249999999999992</v>
      </c>
      <c r="D92">
        <f t="shared" si="4"/>
        <v>0.61412499999999992</v>
      </c>
      <c r="E92">
        <f t="shared" si="5"/>
        <v>0.52200624999999989</v>
      </c>
      <c r="F92">
        <f>$J$56+$J$57*B92+$J$58*C92+$J$59*D92+$J$60*E92</f>
        <v>12.373230978937736</v>
      </c>
      <c r="G92">
        <f>(F92-HW4_Problem3[[#This Row],[Y]])^2</f>
        <v>1.0765369583844101E-11</v>
      </c>
    </row>
    <row r="93" spans="1:7" x14ac:dyDescent="0.3">
      <c r="A93">
        <v>12.49580347</v>
      </c>
      <c r="B93">
        <v>0.86</v>
      </c>
      <c r="C93">
        <f t="shared" si="3"/>
        <v>0.73959999999999992</v>
      </c>
      <c r="D93">
        <f t="shared" si="4"/>
        <v>0.63605599999999995</v>
      </c>
      <c r="E93">
        <f t="shared" si="5"/>
        <v>0.54700815999999985</v>
      </c>
      <c r="F93">
        <f>$J$56+$J$57*B93+$J$58*C93+$J$59*D93+$J$60*E93</f>
        <v>12.495800756634781</v>
      </c>
      <c r="G93">
        <f>(F93-HW4_Problem3[[#This Row],[Y]])^2</f>
        <v>7.3623508150426519E-12</v>
      </c>
    </row>
    <row r="94" spans="1:7" x14ac:dyDescent="0.3">
      <c r="A94">
        <v>12.61955427</v>
      </c>
      <c r="B94">
        <v>0.87</v>
      </c>
      <c r="C94">
        <f t="shared" si="3"/>
        <v>0.75690000000000002</v>
      </c>
      <c r="D94">
        <f t="shared" si="4"/>
        <v>0.65850300000000006</v>
      </c>
      <c r="E94">
        <f t="shared" si="5"/>
        <v>0.57289761000000006</v>
      </c>
      <c r="F94">
        <f>$J$56+$J$57*B94+$J$58*C94+$J$59*D94+$J$60*E94</f>
        <v>12.619552311520208</v>
      </c>
      <c r="G94">
        <f>(F94-HW4_Problem3[[#This Row],[Y]])^2</f>
        <v>3.8356430978781567E-12</v>
      </c>
    </row>
    <row r="95" spans="1:7" x14ac:dyDescent="0.3">
      <c r="A95">
        <v>12.74449853</v>
      </c>
      <c r="B95">
        <v>0.88</v>
      </c>
      <c r="C95">
        <f t="shared" si="3"/>
        <v>0.77439999999999998</v>
      </c>
      <c r="D95">
        <f t="shared" si="4"/>
        <v>0.68147199999999997</v>
      </c>
      <c r="E95">
        <f t="shared" si="5"/>
        <v>0.59969536000000001</v>
      </c>
      <c r="F95">
        <f>$J$56+$J$57*B95+$J$58*C95+$J$59*D95+$J$60*E95</f>
        <v>12.744497492031538</v>
      </c>
      <c r="G95">
        <f>(F95-HW4_Problem3[[#This Row],[Y]])^2</f>
        <v>1.0773785268687502E-12</v>
      </c>
    </row>
    <row r="96" spans="1:7" x14ac:dyDescent="0.3">
      <c r="A96">
        <v>12.870648259999999</v>
      </c>
      <c r="B96">
        <v>0.89</v>
      </c>
      <c r="C96">
        <f t="shared" si="3"/>
        <v>0.79210000000000003</v>
      </c>
      <c r="D96">
        <f t="shared" si="4"/>
        <v>0.70496900000000007</v>
      </c>
      <c r="E96">
        <f t="shared" si="5"/>
        <v>0.6274224100000001</v>
      </c>
      <c r="F96">
        <f>$J$56+$J$57*B96+$J$58*C96+$J$59*D96+$J$60*E96</f>
        <v>12.870648253287536</v>
      </c>
      <c r="G96">
        <f>(F96-HW4_Problem3[[#This Row],[Y]])^2</f>
        <v>4.5057165889055415E-17</v>
      </c>
    </row>
    <row r="97" spans="1:7" x14ac:dyDescent="0.3">
      <c r="A97">
        <v>12.998015560000001</v>
      </c>
      <c r="B97">
        <v>0.9</v>
      </c>
      <c r="C97">
        <f t="shared" si="3"/>
        <v>0.81</v>
      </c>
      <c r="D97">
        <f t="shared" si="4"/>
        <v>0.72900000000000009</v>
      </c>
      <c r="E97">
        <f t="shared" si="5"/>
        <v>0.65610000000000013</v>
      </c>
      <c r="F97">
        <f>$J$56+$J$57*B97+$J$58*C97+$J$59*D97+$J$60*E97</f>
        <v>12.998016657088227</v>
      </c>
      <c r="G97">
        <f>(F97-HW4_Problem3[[#This Row],[Y]])^2</f>
        <v>1.2036025766966778E-12</v>
      </c>
    </row>
    <row r="98" spans="1:7" x14ac:dyDescent="0.3">
      <c r="A98">
        <v>13.12661267</v>
      </c>
      <c r="B98">
        <v>0.91</v>
      </c>
      <c r="C98">
        <f t="shared" si="3"/>
        <v>0.82810000000000006</v>
      </c>
      <c r="D98">
        <f t="shared" si="4"/>
        <v>0.7535710000000001</v>
      </c>
      <c r="E98">
        <f t="shared" si="5"/>
        <v>0.68574961000000012</v>
      </c>
      <c r="F98">
        <f>$J$56+$J$57*B98+$J$58*C98+$J$59*D98+$J$60*E98</f>
        <v>13.126614871914885</v>
      </c>
      <c r="G98">
        <f>(F98-HW4_Problem3[[#This Row],[Y]])^2</f>
        <v>4.8484291611878772E-12</v>
      </c>
    </row>
    <row r="99" spans="1:7" x14ac:dyDescent="0.3">
      <c r="A99">
        <v>13.256451950000001</v>
      </c>
      <c r="B99">
        <v>0.92</v>
      </c>
      <c r="C99">
        <f t="shared" si="3"/>
        <v>0.84640000000000004</v>
      </c>
      <c r="D99">
        <f>B99^3</f>
        <v>0.77868800000000005</v>
      </c>
      <c r="E99">
        <f t="shared" si="5"/>
        <v>0.71639296000000008</v>
      </c>
      <c r="F99">
        <f>$J$56+$J$57*B99+$J$58*C99+$J$59*D99+$J$60*E99</f>
        <v>13.25645517293003</v>
      </c>
      <c r="G99">
        <f>(F99-HW4_Problem3[[#This Row],[Y]])^2</f>
        <v>1.0387277975199745E-11</v>
      </c>
    </row>
    <row r="100" spans="1:7" x14ac:dyDescent="0.3">
      <c r="A100">
        <v>13.38754589</v>
      </c>
      <c r="B100">
        <v>0.93</v>
      </c>
      <c r="C100">
        <f t="shared" si="3"/>
        <v>0.86490000000000011</v>
      </c>
      <c r="D100">
        <f t="shared" si="4"/>
        <v>0.8043570000000001</v>
      </c>
      <c r="E100">
        <f t="shared" si="5"/>
        <v>0.74805201000000021</v>
      </c>
      <c r="F100">
        <f>$J$56+$J$57*B100+$J$58*C100+$J$59*D100+$J$60*E100</f>
        <v>13.387549941977445</v>
      </c>
      <c r="G100">
        <f>(F100-HW4_Problem3[[#This Row],[Y]])^2</f>
        <v>1.6418521215840224E-11</v>
      </c>
    </row>
    <row r="101" spans="1:7" x14ac:dyDescent="0.3">
      <c r="A101">
        <v>13.51990709</v>
      </c>
      <c r="B101">
        <v>0.94</v>
      </c>
      <c r="C101">
        <f>B101^2</f>
        <v>0.88359999999999994</v>
      </c>
      <c r="D101">
        <f t="shared" si="4"/>
        <v>0.83058399999999988</v>
      </c>
      <c r="E101">
        <f t="shared" si="5"/>
        <v>0.78074895999999994</v>
      </c>
      <c r="F101">
        <f>$J$56+$J$57*B101+$J$58*C101+$J$59*D101+$J$60*E101</f>
        <v>13.519911667582141</v>
      </c>
      <c r="G101">
        <f>(F101-HW4_Problem3[[#This Row],[Y]])^2</f>
        <v>2.0954258256655977E-11</v>
      </c>
    </row>
    <row r="102" spans="1:7" x14ac:dyDescent="0.3">
      <c r="A102">
        <v>13.653548300000001</v>
      </c>
      <c r="B102">
        <v>0.95</v>
      </c>
      <c r="C102">
        <f t="shared" si="3"/>
        <v>0.90249999999999997</v>
      </c>
      <c r="D102">
        <f t="shared" si="4"/>
        <v>0.85737499999999989</v>
      </c>
      <c r="E102">
        <f t="shared" si="5"/>
        <v>0.81450624999999999</v>
      </c>
      <c r="F102">
        <f>$J$56+$J$57*B102+$J$58*C102+$J$59*D102+$J$60*E102</f>
        <v>13.653552944950411</v>
      </c>
      <c r="G102">
        <f>(F102-HW4_Problem3[[#This Row],[Y]])^2</f>
        <v>2.1575564312121501E-11</v>
      </c>
    </row>
    <row r="103" spans="1:7" x14ac:dyDescent="0.3">
      <c r="A103">
        <v>13.788482370000001</v>
      </c>
      <c r="B103">
        <v>0.96</v>
      </c>
      <c r="C103">
        <f t="shared" si="3"/>
        <v>0.92159999999999997</v>
      </c>
      <c r="D103">
        <f t="shared" si="4"/>
        <v>0.88473599999999997</v>
      </c>
      <c r="E103">
        <f t="shared" si="5"/>
        <v>0.84934655999999997</v>
      </c>
      <c r="F103">
        <f>$J$56+$J$57*B103+$J$58*C103+$J$59*D103+$J$60*E103</f>
        <v>13.788486475969776</v>
      </c>
      <c r="G103">
        <f>(F103-HW4_Problem3[[#This Row],[Y]])^2</f>
        <v>1.6858987799259054E-11</v>
      </c>
    </row>
    <row r="104" spans="1:7" x14ac:dyDescent="0.3">
      <c r="A104">
        <v>13.924722300000001</v>
      </c>
      <c r="B104">
        <v>0.97</v>
      </c>
      <c r="C104">
        <f t="shared" si="3"/>
        <v>0.94089999999999996</v>
      </c>
      <c r="D104">
        <f t="shared" si="4"/>
        <v>0.91267299999999996</v>
      </c>
      <c r="E104">
        <f t="shared" si="5"/>
        <v>0.88529280999999993</v>
      </c>
      <c r="F104">
        <f>$J$56+$J$57*B104+$J$58*C104+$J$59*D104+$J$60*E104</f>
        <v>13.924725069209019</v>
      </c>
      <c r="G104">
        <f>(F104-HW4_Problem3[[#This Row],[Y]])^2</f>
        <v>7.6685185883537256E-12</v>
      </c>
    </row>
    <row r="105" spans="1:7" x14ac:dyDescent="0.3">
      <c r="A105">
        <v>14.06228121</v>
      </c>
      <c r="B105">
        <v>0.98</v>
      </c>
      <c r="C105">
        <f t="shared" si="3"/>
        <v>0.96039999999999992</v>
      </c>
      <c r="D105">
        <f t="shared" si="4"/>
        <v>0.94119199999999992</v>
      </c>
      <c r="E105">
        <f t="shared" si="5"/>
        <v>0.92236815999999988</v>
      </c>
      <c r="F105">
        <f>$J$56+$J$57*B105+$J$58*C105+$J$59*D105+$J$60*E105</f>
        <v>14.062281639918169</v>
      </c>
      <c r="G105">
        <f>(F105-HW4_Problem3[[#This Row],[Y]])^2</f>
        <v>1.8482963171017843E-13</v>
      </c>
    </row>
    <row r="106" spans="1:7" x14ac:dyDescent="0.3">
      <c r="A106">
        <v>14.201172359999999</v>
      </c>
      <c r="B106">
        <v>0.99</v>
      </c>
      <c r="C106">
        <f t="shared" si="3"/>
        <v>0.98009999999999997</v>
      </c>
      <c r="D106">
        <f t="shared" si="4"/>
        <v>0.97029899999999991</v>
      </c>
      <c r="E106">
        <f>B106^4</f>
        <v>0.96059600999999994</v>
      </c>
      <c r="F106">
        <f>$J$56+$J$57*B106+$J$58*C106+$J$59*D106+$J$60*E106</f>
        <v>14.20116921002851</v>
      </c>
      <c r="G106">
        <f>(F106-HW4_Problem3[[#This Row],[Y]])^2</f>
        <v>9.9223203813896559E-12</v>
      </c>
    </row>
    <row r="107" spans="1:7" x14ac:dyDescent="0.3">
      <c r="A107">
        <v>14.34140914</v>
      </c>
      <c r="B107">
        <v>1</v>
      </c>
      <c r="C107">
        <f t="shared" si="3"/>
        <v>1</v>
      </c>
      <c r="D107">
        <f t="shared" si="4"/>
        <v>1</v>
      </c>
      <c r="E107">
        <f t="shared" si="5"/>
        <v>1</v>
      </c>
      <c r="F107">
        <f>$J$56+$J$57*B107+$J$58*C107+$J$59*D107+$J$60*E107</f>
        <v>14.341400908152579</v>
      </c>
      <c r="G107">
        <f>(F107-HW4_Problem3[[#This Row],[Y]])^2</f>
        <v>6.7763311956093931E-11</v>
      </c>
    </row>
    <row r="112" spans="1:7" x14ac:dyDescent="0.3">
      <c r="A112" t="s">
        <v>6</v>
      </c>
      <c r="E112" t="s">
        <v>4</v>
      </c>
    </row>
    <row r="113" spans="1:8" x14ac:dyDescent="0.3">
      <c r="A113" t="s">
        <v>34</v>
      </c>
      <c r="E113" t="s">
        <v>34</v>
      </c>
    </row>
    <row r="114" spans="1:8" ht="15" thickBot="1" x14ac:dyDescent="0.35"/>
    <row r="115" spans="1:8" x14ac:dyDescent="0.3">
      <c r="A115" s="2" t="s">
        <v>35</v>
      </c>
      <c r="B115" s="2" t="s">
        <v>36</v>
      </c>
      <c r="C115" s="2" t="s">
        <v>37</v>
      </c>
      <c r="E115" s="2" t="s">
        <v>35</v>
      </c>
      <c r="F115" s="2" t="s">
        <v>36</v>
      </c>
      <c r="G115" s="2" t="s">
        <v>37</v>
      </c>
      <c r="H115" s="2"/>
    </row>
    <row r="116" spans="1:8" x14ac:dyDescent="0.3">
      <c r="A116">
        <v>1</v>
      </c>
      <c r="B116">
        <v>5.2497934575720873</v>
      </c>
      <c r="C116">
        <v>2.0654242791273703E-4</v>
      </c>
      <c r="E116">
        <v>1</v>
      </c>
      <c r="F116">
        <v>8.831463883679195</v>
      </c>
      <c r="G116">
        <v>-7.9086791942017953E-6</v>
      </c>
    </row>
    <row r="117" spans="1:8" x14ac:dyDescent="0.3">
      <c r="A117">
        <v>2</v>
      </c>
      <c r="B117">
        <v>5.3051258750293533</v>
      </c>
      <c r="C117">
        <v>1.2495997064654318E-4</v>
      </c>
      <c r="E117">
        <v>2</v>
      </c>
      <c r="F117">
        <v>8.9201413531610942</v>
      </c>
      <c r="G117">
        <v>-3.1051610935861618E-6</v>
      </c>
    </row>
    <row r="118" spans="1:8" x14ac:dyDescent="0.3">
      <c r="A118">
        <v>3</v>
      </c>
      <c r="B118">
        <v>5.3609486485183018</v>
      </c>
      <c r="C118">
        <v>5.8051481698129237E-5</v>
      </c>
      <c r="E118">
        <v>3</v>
      </c>
      <c r="F118">
        <v>9.0096612283002262</v>
      </c>
      <c r="G118">
        <v>3.1469977379572356E-7</v>
      </c>
    </row>
    <row r="119" spans="1:8" x14ac:dyDescent="0.3">
      <c r="A119">
        <v>4</v>
      </c>
      <c r="B119">
        <v>5.4172682213305521</v>
      </c>
      <c r="C119">
        <v>4.4486694479317634E-6</v>
      </c>
      <c r="E119">
        <v>4</v>
      </c>
      <c r="F119">
        <v>9.1000317303715637</v>
      </c>
      <c r="G119">
        <v>2.5806284362772658E-6</v>
      </c>
    </row>
    <row r="120" spans="1:8" x14ac:dyDescent="0.3">
      <c r="A120">
        <v>5</v>
      </c>
      <c r="B120">
        <v>5.4740910367577253</v>
      </c>
      <c r="C120">
        <v>-3.7165757725610149E-5</v>
      </c>
      <c r="E120">
        <v>5</v>
      </c>
      <c r="F120">
        <v>9.1912611873313423</v>
      </c>
      <c r="G120">
        <v>3.9016686574910864E-6</v>
      </c>
    </row>
    <row r="121" spans="1:8" x14ac:dyDescent="0.3">
      <c r="A121">
        <v>6</v>
      </c>
      <c r="B121">
        <v>5.5314235380914436</v>
      </c>
      <c r="C121">
        <v>-6.8056091443224886E-5</v>
      </c>
      <c r="E121">
        <v>6</v>
      </c>
      <c r="F121">
        <v>9.2833580338170272</v>
      </c>
      <c r="G121">
        <v>4.4671829719789002E-6</v>
      </c>
    </row>
    <row r="122" spans="1:8" x14ac:dyDescent="0.3">
      <c r="A122">
        <v>7</v>
      </c>
      <c r="B122">
        <v>5.5892721686233271</v>
      </c>
      <c r="C122">
        <v>-8.9435623326750147E-5</v>
      </c>
      <c r="E122">
        <v>7</v>
      </c>
      <c r="F122">
        <v>9.376330811147362</v>
      </c>
      <c r="G122">
        <v>4.4458526371471407E-6</v>
      </c>
    </row>
    <row r="123" spans="1:8" x14ac:dyDescent="0.3">
      <c r="A123">
        <v>8</v>
      </c>
      <c r="B123">
        <v>5.6476433716449961</v>
      </c>
      <c r="C123">
        <v>-1.0246564499638566E-4</v>
      </c>
      <c r="E123">
        <v>8</v>
      </c>
      <c r="F123">
        <v>9.4701881673223198</v>
      </c>
      <c r="G123">
        <v>3.9866776795349779E-6</v>
      </c>
    </row>
    <row r="124" spans="1:8" x14ac:dyDescent="0.3">
      <c r="A124">
        <v>9</v>
      </c>
      <c r="B124">
        <v>5.7065435904480717</v>
      </c>
      <c r="C124">
        <v>-1.0825244807133316E-4</v>
      </c>
      <c r="E124">
        <v>9</v>
      </c>
      <c r="F124">
        <v>9.5649388570231366</v>
      </c>
      <c r="G124">
        <v>3.2199768629226355E-6</v>
      </c>
    </row>
    <row r="125" spans="1:8" x14ac:dyDescent="0.3">
      <c r="A125">
        <v>10</v>
      </c>
      <c r="B125">
        <v>5.7659792683241751</v>
      </c>
      <c r="C125">
        <v>-1.0784932417529092E-4</v>
      </c>
      <c r="E125">
        <v>10</v>
      </c>
      <c r="F125">
        <v>9.6605917416122971</v>
      </c>
      <c r="G125">
        <v>2.2603877027904673E-6</v>
      </c>
    </row>
    <row r="126" spans="1:8" x14ac:dyDescent="0.3">
      <c r="A126">
        <v>11</v>
      </c>
      <c r="B126">
        <v>5.8259568485649265</v>
      </c>
      <c r="C126">
        <v>-1.0225856492684926E-4</v>
      </c>
      <c r="E126">
        <v>11</v>
      </c>
      <c r="F126">
        <v>9.7571557891335345</v>
      </c>
      <c r="G126">
        <v>1.2048664661534758E-6</v>
      </c>
    </row>
    <row r="127" spans="1:8" x14ac:dyDescent="0.3">
      <c r="A127">
        <v>12</v>
      </c>
      <c r="B127">
        <v>5.886482774461947</v>
      </c>
      <c r="C127">
        <v>-9.2422461946739531E-5</v>
      </c>
      <c r="E127">
        <v>12</v>
      </c>
      <c r="F127">
        <v>9.8546400743118401</v>
      </c>
      <c r="G127">
        <v>1.346881592922955E-7</v>
      </c>
    </row>
    <row r="128" spans="1:8" x14ac:dyDescent="0.3">
      <c r="A128">
        <v>13</v>
      </c>
      <c r="B128">
        <v>5.947563489306857</v>
      </c>
      <c r="C128">
        <v>-7.9231306856719641E-5</v>
      </c>
      <c r="E128">
        <v>13</v>
      </c>
      <c r="F128">
        <v>9.9530537785534445</v>
      </c>
      <c r="G128">
        <v>-8.8255344365961719E-7</v>
      </c>
    </row>
    <row r="129" spans="1:7" x14ac:dyDescent="0.3">
      <c r="A129">
        <v>14</v>
      </c>
      <c r="B129">
        <v>6.0092054363912775</v>
      </c>
      <c r="C129">
        <v>-6.3519391277466752E-5</v>
      </c>
      <c r="E129">
        <v>14</v>
      </c>
      <c r="F129">
        <v>10.052406189945843</v>
      </c>
      <c r="G129">
        <v>-1.7899458431003268E-6</v>
      </c>
    </row>
    <row r="130" spans="1:7" x14ac:dyDescent="0.3">
      <c r="A130">
        <v>15</v>
      </c>
      <c r="B130">
        <v>6.0714150590068288</v>
      </c>
      <c r="C130">
        <v>-4.6065006828577282E-5</v>
      </c>
      <c r="E130">
        <v>15</v>
      </c>
      <c r="F130">
        <v>10.152706703257769</v>
      </c>
      <c r="G130">
        <v>-2.5532577687670255E-6</v>
      </c>
    </row>
    <row r="131" spans="1:7" x14ac:dyDescent="0.3">
      <c r="A131">
        <v>16</v>
      </c>
      <c r="B131">
        <v>6.1341988004451329</v>
      </c>
      <c r="C131">
        <v>-2.7586445132676829E-5</v>
      </c>
      <c r="E131">
        <v>16</v>
      </c>
      <c r="F131">
        <v>10.25396481993922</v>
      </c>
      <c r="G131">
        <v>-3.1499392196820963E-6</v>
      </c>
    </row>
    <row r="132" spans="1:7" x14ac:dyDescent="0.3">
      <c r="A132">
        <v>17</v>
      </c>
      <c r="B132">
        <v>6.1975631039978092</v>
      </c>
      <c r="C132">
        <v>-8.7489978088939324E-6</v>
      </c>
      <c r="E132">
        <v>17</v>
      </c>
      <c r="F132">
        <v>10.356190148121438</v>
      </c>
      <c r="G132">
        <v>-3.5481214393229266E-6</v>
      </c>
    </row>
    <row r="133" spans="1:7" x14ac:dyDescent="0.3">
      <c r="A133">
        <v>18</v>
      </c>
      <c r="B133">
        <v>6.2615144129564806</v>
      </c>
      <c r="C133">
        <v>9.8440435190028097E-6</v>
      </c>
      <c r="E133">
        <v>18</v>
      </c>
      <c r="F133">
        <v>10.459392402616915</v>
      </c>
      <c r="G133">
        <v>-3.7426169150478472E-6</v>
      </c>
    </row>
    <row r="134" spans="1:7" x14ac:dyDescent="0.3">
      <c r="A134">
        <v>19</v>
      </c>
      <c r="B134">
        <v>6.3260591706127656</v>
      </c>
      <c r="C134">
        <v>2.7645387234542795E-5</v>
      </c>
      <c r="E134">
        <v>19</v>
      </c>
      <c r="F134">
        <v>10.563581404919399</v>
      </c>
      <c r="G134">
        <v>-3.7349193977576078E-6</v>
      </c>
    </row>
    <row r="135" spans="1:7" x14ac:dyDescent="0.3">
      <c r="A135">
        <v>20</v>
      </c>
      <c r="B135">
        <v>6.3912038202582853</v>
      </c>
      <c r="C135">
        <v>4.4167741714673525E-5</v>
      </c>
      <c r="E135">
        <v>20</v>
      </c>
      <c r="F135">
        <v>10.66876708320388</v>
      </c>
      <c r="G135">
        <v>-3.5432038796301413E-6</v>
      </c>
    </row>
    <row r="136" spans="1:7" x14ac:dyDescent="0.3">
      <c r="A136">
        <v>21</v>
      </c>
      <c r="B136">
        <v>6.4569548051846617</v>
      </c>
      <c r="C136">
        <v>5.8985815337919689E-5</v>
      </c>
      <c r="E136">
        <v>21</v>
      </c>
      <c r="F136">
        <v>10.774959472326612</v>
      </c>
      <c r="G136">
        <v>-3.1823266120056815E-6</v>
      </c>
    </row>
    <row r="137" spans="1:7" x14ac:dyDescent="0.3">
      <c r="A137">
        <v>22</v>
      </c>
      <c r="B137">
        <v>6.5233185686835142</v>
      </c>
      <c r="C137">
        <v>7.1731316485745822E-5</v>
      </c>
      <c r="E137">
        <v>22</v>
      </c>
      <c r="F137">
        <v>10.882168713825097</v>
      </c>
      <c r="G137">
        <v>-2.6638250965049792E-6</v>
      </c>
    </row>
    <row r="138" spans="1:7" x14ac:dyDescent="0.3">
      <c r="A138">
        <v>23</v>
      </c>
      <c r="B138">
        <v>6.5903015540464649</v>
      </c>
      <c r="C138">
        <v>8.2098953535059138E-5</v>
      </c>
      <c r="E138">
        <v>23</v>
      </c>
      <c r="F138">
        <v>10.990405055918075</v>
      </c>
      <c r="G138">
        <v>-2.0159180742496119E-6</v>
      </c>
    </row>
    <row r="139" spans="1:7" x14ac:dyDescent="0.3">
      <c r="A139">
        <v>24</v>
      </c>
      <c r="B139">
        <v>6.6579102045651339</v>
      </c>
      <c r="C139">
        <v>8.9845434866120399E-5</v>
      </c>
      <c r="E139">
        <v>24</v>
      </c>
      <c r="F139">
        <v>11.099678853505553</v>
      </c>
      <c r="G139">
        <v>-1.2835055525073358E-6</v>
      </c>
    </row>
    <row r="140" spans="1:7" x14ac:dyDescent="0.3">
      <c r="A140">
        <v>25</v>
      </c>
      <c r="B140">
        <v>6.7261509635311416</v>
      </c>
      <c r="C140">
        <v>9.4788468858020281E-5</v>
      </c>
      <c r="E140">
        <v>25</v>
      </c>
      <c r="F140">
        <v>11.210000568168788</v>
      </c>
      <c r="G140">
        <v>-4.8816878717161671E-7</v>
      </c>
    </row>
    <row r="141" spans="1:7" x14ac:dyDescent="0.3">
      <c r="A141">
        <v>26</v>
      </c>
      <c r="B141">
        <v>6.7950302742361091</v>
      </c>
      <c r="C141">
        <v>9.6808763890621208E-5</v>
      </c>
      <c r="E141">
        <v>26</v>
      </c>
      <c r="F141">
        <v>11.321380768170275</v>
      </c>
      <c r="G141">
        <v>3.3182972458689619E-7</v>
      </c>
    </row>
    <row r="142" spans="1:7" x14ac:dyDescent="0.3">
      <c r="A142">
        <v>27</v>
      </c>
      <c r="B142">
        <v>6.8645545799716583</v>
      </c>
      <c r="C142">
        <v>9.5853028342141045E-5</v>
      </c>
      <c r="E142">
        <v>27</v>
      </c>
      <c r="F142">
        <v>11.433830128453778</v>
      </c>
      <c r="G142">
        <v>1.141546222882539E-6</v>
      </c>
    </row>
    <row r="143" spans="1:7" x14ac:dyDescent="0.3">
      <c r="A143">
        <v>28</v>
      </c>
      <c r="B143">
        <v>6.9347303240294087</v>
      </c>
      <c r="C143">
        <v>9.1929970591486665E-5</v>
      </c>
      <c r="E143">
        <v>28</v>
      </c>
      <c r="F143">
        <v>11.547359430644294</v>
      </c>
      <c r="G143">
        <v>1.8993557056035115E-6</v>
      </c>
    </row>
    <row r="144" spans="1:7" x14ac:dyDescent="0.3">
      <c r="A144">
        <v>29</v>
      </c>
      <c r="B144">
        <v>7.0055639497009805</v>
      </c>
      <c r="C144">
        <v>8.5112299019307613E-5</v>
      </c>
      <c r="E144">
        <v>29</v>
      </c>
      <c r="F144">
        <v>11.66197956304809</v>
      </c>
      <c r="G144">
        <v>2.5669519096993554E-6</v>
      </c>
    </row>
    <row r="145" spans="1:7" x14ac:dyDescent="0.3">
      <c r="A145">
        <v>30</v>
      </c>
      <c r="B145">
        <v>7.0770619002779966</v>
      </c>
      <c r="C145">
        <v>7.5539722002915255E-5</v>
      </c>
      <c r="E145">
        <v>30</v>
      </c>
      <c r="F145">
        <v>11.77770152065267</v>
      </c>
      <c r="G145">
        <v>3.1193473297719265E-6</v>
      </c>
    </row>
    <row r="146" spans="1:7" x14ac:dyDescent="0.3">
      <c r="A146">
        <v>31</v>
      </c>
      <c r="B146">
        <v>7.1492306190520756</v>
      </c>
      <c r="C146">
        <v>6.3418947924276381E-5</v>
      </c>
      <c r="E146">
        <v>31</v>
      </c>
      <c r="F146">
        <v>11.894536405126795</v>
      </c>
      <c r="G146">
        <v>3.5248732057624466E-6</v>
      </c>
    </row>
    <row r="147" spans="1:7" x14ac:dyDescent="0.3">
      <c r="A147">
        <v>32</v>
      </c>
      <c r="B147">
        <v>7.2220765493148402</v>
      </c>
      <c r="C147">
        <v>4.9021685160077766E-5</v>
      </c>
      <c r="E147">
        <v>32</v>
      </c>
      <c r="F147">
        <v>12.012495424820473</v>
      </c>
      <c r="G147">
        <v>3.7651795263826671E-6</v>
      </c>
    </row>
    <row r="148" spans="1:7" x14ac:dyDescent="0.3">
      <c r="A148">
        <v>33</v>
      </c>
      <c r="B148">
        <v>7.2956061343579091</v>
      </c>
      <c r="C148">
        <v>3.2687642090856173E-5</v>
      </c>
      <c r="E148">
        <v>33</v>
      </c>
      <c r="F148">
        <v>12.131589894764971</v>
      </c>
      <c r="G148">
        <v>3.8052350284090153E-6</v>
      </c>
    </row>
    <row r="149" spans="1:7" x14ac:dyDescent="0.3">
      <c r="A149">
        <v>34</v>
      </c>
      <c r="B149">
        <v>7.369825817472905</v>
      </c>
      <c r="C149">
        <v>1.4824527094781104E-5</v>
      </c>
      <c r="E149">
        <v>34</v>
      </c>
      <c r="F149">
        <v>12.251831236672805</v>
      </c>
      <c r="G149">
        <v>3.6433271954905422E-6</v>
      </c>
    </row>
    <row r="150" spans="1:7" x14ac:dyDescent="0.3">
      <c r="A150">
        <v>35</v>
      </c>
      <c r="B150">
        <v>7.4447420419514474</v>
      </c>
      <c r="C150">
        <v>-4.0889514476560862E-6</v>
      </c>
      <c r="E150">
        <v>35</v>
      </c>
      <c r="F150">
        <v>12.373230978937736</v>
      </c>
      <c r="G150">
        <v>3.2810622645484955E-6</v>
      </c>
    </row>
    <row r="151" spans="1:7" x14ac:dyDescent="0.3">
      <c r="A151">
        <v>36</v>
      </c>
      <c r="B151">
        <v>7.5203612510851574</v>
      </c>
      <c r="C151">
        <v>-2.3508085157608605E-5</v>
      </c>
      <c r="E151">
        <v>36</v>
      </c>
      <c r="F151">
        <v>12.495800756634781</v>
      </c>
      <c r="G151">
        <v>2.7133652196198454E-6</v>
      </c>
    </row>
    <row r="152" spans="1:7" x14ac:dyDescent="0.3">
      <c r="A152">
        <v>37</v>
      </c>
      <c r="B152">
        <v>7.5966898881656562</v>
      </c>
      <c r="C152">
        <v>-4.2815165656406862E-5</v>
      </c>
      <c r="E152">
        <v>37</v>
      </c>
      <c r="F152">
        <v>12.619552311520208</v>
      </c>
      <c r="G152">
        <v>1.9584797925631392E-6</v>
      </c>
    </row>
    <row r="153" spans="1:7" x14ac:dyDescent="0.3">
      <c r="A153">
        <v>38</v>
      </c>
      <c r="B153">
        <v>7.6737343964845648</v>
      </c>
      <c r="C153">
        <v>-6.1323484565001252E-5</v>
      </c>
      <c r="E153">
        <v>38</v>
      </c>
      <c r="F153">
        <v>12.744497492031538</v>
      </c>
      <c r="G153">
        <v>1.0379684614036933E-6</v>
      </c>
    </row>
    <row r="154" spans="1:7" x14ac:dyDescent="0.3">
      <c r="A154">
        <v>39</v>
      </c>
      <c r="B154">
        <v>7.7515012193335027</v>
      </c>
      <c r="C154">
        <v>-7.8272333502660274E-5</v>
      </c>
      <c r="E154">
        <v>39</v>
      </c>
      <c r="F154">
        <v>12.870648253287536</v>
      </c>
      <c r="G154">
        <v>6.7124634739457179E-9</v>
      </c>
    </row>
    <row r="155" spans="1:7" x14ac:dyDescent="0.3">
      <c r="A155">
        <v>40</v>
      </c>
      <c r="B155">
        <v>7.8299968000040918</v>
      </c>
      <c r="C155">
        <v>-9.2831004091742386E-5</v>
      </c>
      <c r="E155">
        <v>40</v>
      </c>
      <c r="F155">
        <v>12.998016657088227</v>
      </c>
      <c r="G155">
        <v>-1.0970882264871307E-6</v>
      </c>
    </row>
    <row r="156" spans="1:7" x14ac:dyDescent="0.3">
      <c r="A156">
        <v>41</v>
      </c>
      <c r="B156">
        <v>7.9092275817879534</v>
      </c>
      <c r="C156">
        <v>-1.0409378795372959E-4</v>
      </c>
      <c r="E156">
        <v>41</v>
      </c>
      <c r="F156">
        <v>13.126614871914885</v>
      </c>
      <c r="G156">
        <v>-2.2019148850915826E-6</v>
      </c>
    </row>
    <row r="157" spans="1:7" x14ac:dyDescent="0.3">
      <c r="A157">
        <v>42</v>
      </c>
      <c r="B157">
        <v>7.9892000079767049</v>
      </c>
      <c r="C157">
        <v>-1.1108197670495201E-4</v>
      </c>
      <c r="E157">
        <v>42</v>
      </c>
      <c r="F157">
        <v>13.25645517293003</v>
      </c>
      <c r="G157">
        <v>-3.2229300295227858E-6</v>
      </c>
    </row>
    <row r="158" spans="1:7" x14ac:dyDescent="0.3">
      <c r="A158">
        <v>43</v>
      </c>
      <c r="B158">
        <v>8.0699205218619738</v>
      </c>
      <c r="C158">
        <v>-1.1274386197435149E-4</v>
      </c>
      <c r="E158">
        <v>43</v>
      </c>
      <c r="F158">
        <v>13.387549941977445</v>
      </c>
      <c r="G158">
        <v>-4.0519774451297508E-6</v>
      </c>
    </row>
    <row r="159" spans="1:7" x14ac:dyDescent="0.3">
      <c r="A159">
        <v>44</v>
      </c>
      <c r="B159">
        <v>8.1513955667353741</v>
      </c>
      <c r="C159">
        <v>-1.079487353745634E-4</v>
      </c>
      <c r="E159">
        <v>44</v>
      </c>
      <c r="F159">
        <v>13.519911667582141</v>
      </c>
      <c r="G159">
        <v>-4.5775821408966522E-6</v>
      </c>
    </row>
    <row r="160" spans="1:7" x14ac:dyDescent="0.3">
      <c r="A160">
        <v>45</v>
      </c>
      <c r="B160">
        <v>8.2336315858885296</v>
      </c>
      <c r="C160">
        <v>-9.549288852994664E-5</v>
      </c>
      <c r="E160">
        <v>45</v>
      </c>
      <c r="F160">
        <v>13.653552944950411</v>
      </c>
      <c r="G160">
        <v>-4.6449504100820604E-6</v>
      </c>
    </row>
    <row r="161" spans="1:8" x14ac:dyDescent="0.3">
      <c r="A161">
        <v>46</v>
      </c>
      <c r="B161">
        <v>8.3166350226130596</v>
      </c>
      <c r="C161">
        <v>-7.4095613060265464E-5</v>
      </c>
      <c r="E161">
        <v>46</v>
      </c>
      <c r="F161">
        <v>13.788486475969776</v>
      </c>
      <c r="G161">
        <v>-4.1059697757361846E-6</v>
      </c>
    </row>
    <row r="162" spans="1:8" x14ac:dyDescent="0.3">
      <c r="A162">
        <v>47</v>
      </c>
      <c r="B162">
        <v>8.4004123202005871</v>
      </c>
      <c r="C162">
        <v>-4.2395200587463933E-5</v>
      </c>
      <c r="E162">
        <v>47</v>
      </c>
      <c r="F162">
        <v>13.924725069209019</v>
      </c>
      <c r="G162">
        <v>-2.7692090185382767E-6</v>
      </c>
    </row>
    <row r="163" spans="1:8" x14ac:dyDescent="0.3">
      <c r="A163">
        <v>48</v>
      </c>
      <c r="B163">
        <v>8.4849699219427315</v>
      </c>
      <c r="C163">
        <v>1.0440572690839645E-6</v>
      </c>
      <c r="E163">
        <v>48</v>
      </c>
      <c r="F163">
        <v>14.062281639918169</v>
      </c>
      <c r="G163">
        <v>-4.2991816862070209E-7</v>
      </c>
    </row>
    <row r="164" spans="1:8" x14ac:dyDescent="0.3">
      <c r="A164">
        <v>49</v>
      </c>
      <c r="B164">
        <v>8.5703142711311138</v>
      </c>
      <c r="C164">
        <v>5.7739868886130807E-5</v>
      </c>
      <c r="E164">
        <v>49</v>
      </c>
      <c r="F164">
        <v>14.20116921002851</v>
      </c>
      <c r="G164">
        <v>3.1499714889804409E-6</v>
      </c>
    </row>
    <row r="165" spans="1:8" ht="15" thickBot="1" x14ac:dyDescent="0.35">
      <c r="A165">
        <v>50</v>
      </c>
      <c r="B165">
        <v>8.6564518110573552</v>
      </c>
      <c r="C165">
        <v>1.2928894264518931E-4</v>
      </c>
      <c r="E165" s="1">
        <v>50</v>
      </c>
      <c r="F165" s="1">
        <v>14.341400908152579</v>
      </c>
      <c r="G165" s="1">
        <v>8.2318474206033443E-6</v>
      </c>
      <c r="H165" s="1"/>
    </row>
    <row r="166" spans="1:8" ht="15" thickBot="1" x14ac:dyDescent="0.35">
      <c r="A166" s="1">
        <v>51</v>
      </c>
      <c r="B166" s="1">
        <v>8.743388985013075</v>
      </c>
      <c r="C166" s="1">
        <v>2.1736898692559237E-4</v>
      </c>
    </row>
  </sheetData>
  <mergeCells count="1">
    <mergeCell ref="I4:J4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A5BE5-7DB9-42CE-9898-6D2848C6EDF2}">
  <dimension ref="A1"/>
  <sheetViews>
    <sheetView workbookViewId="0">
      <selection activeCell="B4" sqref="B4"/>
    </sheetView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U D A A B Q S w M E F A A C A A g A B 2 x J V U j 6 C m 2 j A A A A 9 g A A A B I A H A B D b 2 5 m a W c v U G F j a 2 F n Z S 5 4 b W w g o h g A K K A U A A A A A A A A A A A A A A A A A A A A A A A A A A A A h Y + x D o I w F E V / h X S n L W V R 8 i i D q y Q m R O P a Q M V G e B h a L P / m 4 C f 5 C 2 I U d X O 8 5 5 7 h 3 v v 1 B t n Y N s F F 9 9 Z 0 m J K I c h J o L L v K Y J 2 S w R 3 C B c k k b F R 5 U r U O J h l t M t o q J U f n z g l j 3 n v q Y 9 r 1 N R O c R 2 y f r 4 v y q F t F P r L 5 L 4 c G r V N Y a i J h 9 x o j B Y 3 4 k s Z c U A 5 s h p A b / A p i 2 v t s f y C s h s Y N v Z Y a w 2 0 B b I 7 A 3 h / k A 1 B L A w Q U A A I A C A A H b E l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B 2 x J V Y / L 2 d j w A A A A W g E A A B M A H A B G b 3 J t d W x h c y 9 T Z W N 0 a W 9 u M S 5 t I K I Y A C i g F A A A A A A A A A A A A A A A A A A A A A A A A A A A A G 1 P T U v D Q B C 9 B / I f h v W S w B J M 2 n q w 5 J R W e q k o C f T Q i K T J t F 3 Y n Z X 9 E E P p f 3 c l i C L O Z e a 9 B + / N s 9 g 7 o Q n q a e f L O I o j e + 4 M D r D Z z V + f j D 5 I V D M o Q a K L I w h T a 2 9 6 D E x l 3 7 O V 7 r 1 C c s m D k J h V m l w A N m H V f b s d 4 R h I 2 9 b O D 2 O 7 X c P d b N F u d r f z 9 r d 1 5 j 4 c S / l + h V I o 4 d C U j D M O l Z Z e k S 0 L D m v q 9 S D o V O b F I s B n r x 3 W b p R Y / p z Z o y Z 8 S f n 0 4 g 2 r z h 2 d Q o l m f E M W f m 2 6 E J Y 1 p i N 7 1 E Z N 7 l + i T a Y + / H J h E 5 u H d B c U I K 8 O a K 4 c v p X i j 3 J N 4 0 j Q v 5 H L T 1 B L A Q I t A B Q A A g A I A A d s S V V I + g p t o w A A A P Y A A A A S A A A A A A A A A A A A A A A A A A A A A A B D b 2 5 m a W c v U G F j a 2 F n Z S 5 4 b W x Q S w E C L Q A U A A I A C A A H b E l V D 8 r p q 6 Q A A A D p A A A A E w A A A A A A A A A A A A A A A A D v A A A A W 0 N v b n R l b n R f V H l w Z X N d L n h t b F B L A Q I t A B Q A A g A I A A d s S V W P y 9 n Y 8 A A A A F o B A A A T A A A A A A A A A A A A A A A A A O A B A A B G b 3 J t d W x h c y 9 T Z W N 0 a W 9 u M S 5 t U E s F B g A A A A A D A A M A w g A A A B 0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w I A A A A A A A A S g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V z R f U H J v Y m x l b T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I V z R f U H J v Y m x l b T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w L T A 5 V D E 3 O j M y O j E 1 L j A z N j k 4 O D R a I i A v P j x F b n R y e S B U e X B l P S J G a W x s Q 2 9 s d W 1 u V H l w Z X M i I F Z h b H V l P S J z Q l F V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V z R f U H J v Y m x l b T M v Q X V 0 b 1 J l b W 9 2 Z W R D b 2 x 1 b W 5 z M S 5 7 Q 2 9 s d W 1 u M S w w f S Z x d W 9 0 O y w m c X V v d D t T Z W N 0 a W 9 u M S 9 I V z R f U H J v Y m x l b T M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I V z R f U H J v Y m x l b T M v Q X V 0 b 1 J l b W 9 2 Z W R D b 2 x 1 b W 5 z M S 5 7 Q 2 9 s d W 1 u M S w w f S Z x d W 9 0 O y w m c X V v d D t T Z W N 0 a W 9 u M S 9 I V z R f U H J v Y m x l b T M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S F c 0 X 1 B y b 2 J s Z W 0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X N F 9 Q c m 9 i b G V t M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d S d M 4 e z J 9 R 7 L R V W j e k F J X A A A A A A I A A A A A A B B m A A A A A Q A A I A A A A M M M t b O Q Y J m c I m N E n E 2 z 6 G T + t 0 / Z 7 G l F D r s d S 4 X 5 r a 6 A A A A A A A 6 A A A A A A g A A I A A A A G C I Y O u J 8 + 9 M E a F 0 R D F R S S X 4 9 j 0 E F R Y P A g d w H d b A 4 g R 1 U A A A A K j V x b z 6 y N g p 2 a L 9 / Z e W m z O 1 o C c 3 f o C K y 3 t 9 c W M e J l 8 2 I V y 0 J H a i 6 g p 3 F l 9 7 G 5 X J 8 q h d + 4 4 r / r q J C F H o V a V X Z q z z U X u z J z S 9 z N S S c S e C T F m 0 Q A A A A I d d + w T y x 4 W + y r c q B N U w Z 8 6 z W W q Q b T W 4 T C + 9 X 1 C t j N 8 C 8 9 U n P U I W 0 m N x h t i k e B g m c J N x 6 A 4 h k S 3 p s 3 i g F y u 4 2 G Q = < / D a t a M a s h u p > 
</file>

<file path=customXml/itemProps1.xml><?xml version="1.0" encoding="utf-8"?>
<ds:datastoreItem xmlns:ds="http://schemas.openxmlformats.org/officeDocument/2006/customXml" ds:itemID="{58830F36-5D44-4E60-A799-004CFA92DD7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HW4_Problem3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Viral Panchal</dc:creator>
  <cp:lastModifiedBy>Viral Panchal</cp:lastModifiedBy>
  <dcterms:created xsi:type="dcterms:W3CDTF">2022-10-09T17:31:45Z</dcterms:created>
  <dcterms:modified xsi:type="dcterms:W3CDTF">2022-10-09T20:54:07Z</dcterms:modified>
</cp:coreProperties>
</file>