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8_{EEB5C1E4-542A-498C-938B-22722269A847}" xr6:coauthVersionLast="47" xr6:coauthVersionMax="47" xr10:uidLastSave="{00000000-0000-0000-0000-000000000000}"/>
  <bookViews>
    <workbookView xWindow="-120" yWindow="-120" windowWidth="29040" windowHeight="15840" tabRatio="822" firstSheet="22" activeTab="25" xr2:uid="{AE5AEF3F-321B-4ADC-A886-6992E10BA19A}"/>
  </bookViews>
  <sheets>
    <sheet name="1.1. Кол-во ГС" sheetId="1" r:id="rId1"/>
    <sheet name="1.2. Кол-во МС" sheetId="47" r:id="rId2"/>
    <sheet name="2.1. Гендерный ГС" sheetId="6" r:id="rId3"/>
    <sheet name="2.2. Гендерный МС" sheetId="5" r:id="rId4"/>
    <sheet name="3.1. Возраст ГС" sheetId="10" r:id="rId5"/>
    <sheet name="3.2. Возраст МС" sheetId="9" r:id="rId6"/>
    <sheet name="4.1. Образовательный уровень ГС" sheetId="8" r:id="rId7"/>
    <sheet name="4.2. Образовательный уровень МС" sheetId="49" r:id="rId8"/>
    <sheet name="5.1. Ученая степень ГС" sheetId="15" r:id="rId9"/>
    <sheet name="5.2. Ученая степень МС" sheetId="14" r:id="rId10"/>
    <sheet name="6.1. Стаж ГС" sheetId="13" r:id="rId11"/>
    <sheet name="6.2. Стаж МС" sheetId="12" r:id="rId12"/>
    <sheet name="7. Сменяемость ГС" sheetId="11" r:id="rId13"/>
    <sheet name="8. Кол-во гос.органов" sheetId="4" r:id="rId14"/>
    <sheet name="9. Конкурсы" sheetId="22" r:id="rId15"/>
    <sheet name="10. Участие граждан" sheetId="21" r:id="rId16"/>
    <sheet name="11. Замещение" sheetId="20" r:id="rId17"/>
    <sheet name="12. Наставничество" sheetId="46" r:id="rId18"/>
    <sheet name="13. Резерв" sheetId="19" r:id="rId19"/>
    <sheet name="14. Аттестация" sheetId="18" r:id="rId20"/>
    <sheet name="15. Чины" sheetId="17" r:id="rId21"/>
    <sheet name="17.1. Профразвитие" sheetId="24" r:id="rId22"/>
    <sheet name="17.2. Профразвитие" sheetId="50" r:id="rId23"/>
    <sheet name="17.3. ДПО ГС" sheetId="23" r:id="rId24"/>
    <sheet name="17.4. ДПО ГС" sheetId="51" r:id="rId25"/>
    <sheet name="18. ДПО МС" sheetId="3" r:id="rId26"/>
  </sheets>
  <definedNames>
    <definedName name="_xlnm.Print_Titles" localSheetId="13">'8. Кол-во гос.органов'!$2:$5</definedName>
    <definedName name="_xlnm.Print_Area" localSheetId="15">'10. Участие граждан'!$A$1:$R$21</definedName>
    <definedName name="_xlnm.Print_Area" localSheetId="17">'12. Наставничество'!$A$1:$N$22</definedName>
    <definedName name="_xlnm.Print_Area" localSheetId="18">'13. Резерв'!$A$1:$R$21</definedName>
    <definedName name="_xlnm.Print_Area" localSheetId="19">'14. Аттестация'!$A$1:$K$21</definedName>
    <definedName name="_xlnm.Print_Area" localSheetId="20">'15. Чины'!$A$1:$T$21</definedName>
    <definedName name="_xlnm.Print_Area" localSheetId="22">'17.2. Профразвитие'!$A$1:$P$23</definedName>
    <definedName name="_xlnm.Print_Area" localSheetId="2">'2.1. Гендерный ГС'!$A$1:$F$19</definedName>
    <definedName name="_xlnm.Print_Area" localSheetId="3">'2.2. Гендерный МС'!$A$1:$F$19</definedName>
    <definedName name="_xlnm.Print_Area" localSheetId="4">'3.1. Возраст ГС'!$A$1:$M$19</definedName>
    <definedName name="_xlnm.Print_Area" localSheetId="5">'3.2. Возраст МС'!$A$1:$M$19</definedName>
    <definedName name="_xlnm.Print_Area" localSheetId="6">'4.1. Образовательный уровень ГС'!$A$1:$U$21</definedName>
    <definedName name="_xlnm.Print_Area" localSheetId="7">'4.2. Образовательный уровень МС'!$A$1:$U$21</definedName>
    <definedName name="_xlnm.Print_Area" localSheetId="10">'6.1. Стаж ГС'!$A$1:$L$19</definedName>
    <definedName name="_xlnm.Print_Area" localSheetId="11">'6.2. Стаж МС'!$A$1:$L$19</definedName>
    <definedName name="_xlnm.Print_Area" localSheetId="12">'7. Сменяемость ГС'!$A$1:$Q$19</definedName>
    <definedName name="_xlnm.Print_Area" localSheetId="14">'9. Конкурсы'!$A$1:$M$20</definedName>
  </definedNames>
  <calcPr calcId="191029" fullCalcOnLoad="1"/>
</workbook>
</file>

<file path=xl/calcChain.xml><?xml version="1.0" encoding="utf-8"?>
<calcChain xmlns="http://schemas.openxmlformats.org/spreadsheetml/2006/main">
  <c r="K21" i="46" l="1"/>
  <c r="C20" i="24"/>
  <c r="D20" i="24"/>
  <c r="C21" i="51"/>
  <c r="I20" i="3"/>
  <c r="G20" i="3"/>
  <c r="E20" i="3"/>
  <c r="C20" i="3"/>
  <c r="D20" i="3" s="1"/>
  <c r="C7" i="3"/>
  <c r="D7" i="3" s="1"/>
  <c r="H7" i="3"/>
  <c r="C8" i="3"/>
  <c r="D8" i="3" s="1"/>
  <c r="H8" i="3"/>
  <c r="C9" i="3"/>
  <c r="F9" i="3" s="1"/>
  <c r="C10" i="3"/>
  <c r="H10" i="3" s="1"/>
  <c r="C11" i="3"/>
  <c r="H11" i="3" s="1"/>
  <c r="D11" i="3"/>
  <c r="C12" i="3"/>
  <c r="F12" i="3"/>
  <c r="C13" i="3"/>
  <c r="D13" i="3"/>
  <c r="C14" i="3"/>
  <c r="F14" i="3" s="1"/>
  <c r="H14" i="3"/>
  <c r="C15" i="3"/>
  <c r="C16" i="3"/>
  <c r="H16" i="3"/>
  <c r="C17" i="3"/>
  <c r="H17" i="3"/>
  <c r="C18" i="3"/>
  <c r="D18" i="3"/>
  <c r="C6" i="3"/>
  <c r="F6" i="3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I21" i="23"/>
  <c r="J21" i="23"/>
  <c r="K21" i="23"/>
  <c r="L21" i="23"/>
  <c r="M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Q21" i="19"/>
  <c r="O21" i="19"/>
  <c r="M21" i="19"/>
  <c r="K21" i="19"/>
  <c r="I21" i="19"/>
  <c r="G21" i="19"/>
  <c r="E21" i="19"/>
  <c r="B21" i="19"/>
  <c r="M22" i="46"/>
  <c r="N22" i="46" s="1"/>
  <c r="L22" i="46"/>
  <c r="J22" i="46"/>
  <c r="H22" i="46"/>
  <c r="G22" i="46"/>
  <c r="I22" i="46"/>
  <c r="E22" i="46"/>
  <c r="C22" i="46" s="1"/>
  <c r="D22" i="46"/>
  <c r="Q22" i="20"/>
  <c r="O22" i="20"/>
  <c r="M22" i="20"/>
  <c r="K22" i="20"/>
  <c r="I22" i="20"/>
  <c r="G22" i="20"/>
  <c r="H22" i="20" s="1"/>
  <c r="C22" i="20"/>
  <c r="N22" i="20" s="1"/>
  <c r="E22" i="20"/>
  <c r="D22" i="20"/>
  <c r="Q21" i="21"/>
  <c r="R21" i="21" s="1"/>
  <c r="O21" i="21"/>
  <c r="M21" i="21"/>
  <c r="K21" i="21"/>
  <c r="I21" i="21"/>
  <c r="D21" i="21"/>
  <c r="E21" i="21"/>
  <c r="P21" i="21" s="1"/>
  <c r="F21" i="21"/>
  <c r="G21" i="21"/>
  <c r="C21" i="21"/>
  <c r="J21" i="21" s="1"/>
  <c r="L20" i="22"/>
  <c r="J20" i="22"/>
  <c r="H20" i="22"/>
  <c r="F20" i="22"/>
  <c r="D20" i="22"/>
  <c r="D20" i="4"/>
  <c r="E20" i="4"/>
  <c r="C20" i="4"/>
  <c r="C21" i="19" s="1"/>
  <c r="N19" i="11"/>
  <c r="O19" i="11"/>
  <c r="P19" i="11"/>
  <c r="M19" i="11"/>
  <c r="K19" i="11"/>
  <c r="I19" i="11"/>
  <c r="G19" i="11"/>
  <c r="E19" i="11"/>
  <c r="C19" i="11"/>
  <c r="L19" i="11" s="1"/>
  <c r="K19" i="12"/>
  <c r="I19" i="12"/>
  <c r="J19" i="12" s="1"/>
  <c r="G19" i="12"/>
  <c r="H19" i="12" s="1"/>
  <c r="E19" i="12"/>
  <c r="C19" i="12"/>
  <c r="N19" i="12" s="1"/>
  <c r="D19" i="12"/>
  <c r="K19" i="13"/>
  <c r="L19" i="13" s="1"/>
  <c r="I19" i="13"/>
  <c r="G19" i="13"/>
  <c r="E19" i="13"/>
  <c r="F19" i="13"/>
  <c r="C19" i="13"/>
  <c r="G19" i="14"/>
  <c r="H19" i="14"/>
  <c r="E19" i="14"/>
  <c r="F19" i="14" s="1"/>
  <c r="C19" i="14"/>
  <c r="D19" i="14"/>
  <c r="G19" i="15"/>
  <c r="H19" i="15" s="1"/>
  <c r="E19" i="15"/>
  <c r="F19" i="15" s="1"/>
  <c r="C19" i="15"/>
  <c r="D19" i="15" s="1"/>
  <c r="T21" i="49"/>
  <c r="R21" i="49"/>
  <c r="P21" i="49"/>
  <c r="N21" i="49"/>
  <c r="L21" i="49"/>
  <c r="J21" i="49"/>
  <c r="H21" i="49"/>
  <c r="F21" i="49"/>
  <c r="D21" i="49"/>
  <c r="T21" i="8"/>
  <c r="U21" i="8" s="1"/>
  <c r="R21" i="8"/>
  <c r="S21" i="8" s="1"/>
  <c r="P21" i="8"/>
  <c r="Q21" i="8" s="1"/>
  <c r="N21" i="8"/>
  <c r="L21" i="8"/>
  <c r="J21" i="8"/>
  <c r="H21" i="8"/>
  <c r="F21" i="8"/>
  <c r="D21" i="8"/>
  <c r="B21" i="8" s="1"/>
  <c r="Y21" i="8" s="1"/>
  <c r="M19" i="9"/>
  <c r="K19" i="9"/>
  <c r="L19" i="9" s="1"/>
  <c r="I19" i="9"/>
  <c r="J19" i="9"/>
  <c r="G19" i="9"/>
  <c r="H19" i="9" s="1"/>
  <c r="E19" i="9"/>
  <c r="F19" i="9" s="1"/>
  <c r="C19" i="9"/>
  <c r="M19" i="10"/>
  <c r="K19" i="10"/>
  <c r="I19" i="10"/>
  <c r="J19" i="10" s="1"/>
  <c r="G19" i="10"/>
  <c r="E19" i="10"/>
  <c r="C19" i="10"/>
  <c r="P19" i="10" s="1"/>
  <c r="E19" i="5"/>
  <c r="F19" i="5"/>
  <c r="C19" i="5"/>
  <c r="I19" i="5" s="1"/>
  <c r="D19" i="5"/>
  <c r="E19" i="6"/>
  <c r="F19" i="6" s="1"/>
  <c r="C19" i="6"/>
  <c r="L21" i="47"/>
  <c r="M21" i="47"/>
  <c r="K21" i="47"/>
  <c r="H21" i="47"/>
  <c r="D21" i="47" s="1"/>
  <c r="I21" i="47"/>
  <c r="E21" i="47"/>
  <c r="G21" i="47"/>
  <c r="C21" i="47" s="1"/>
  <c r="J21" i="47"/>
  <c r="P21" i="1"/>
  <c r="Q21" i="1"/>
  <c r="O21" i="1"/>
  <c r="L21" i="1"/>
  <c r="M21" i="1"/>
  <c r="K21" i="1"/>
  <c r="H21" i="1"/>
  <c r="D21" i="1" s="1"/>
  <c r="F21" i="1" s="1"/>
  <c r="I21" i="1"/>
  <c r="E21" i="1" s="1"/>
  <c r="G21" i="1"/>
  <c r="J21" i="1"/>
  <c r="C21" i="1"/>
  <c r="T21" i="17"/>
  <c r="E21" i="18"/>
  <c r="C21" i="18" s="1"/>
  <c r="F21" i="18"/>
  <c r="G21" i="18"/>
  <c r="H21" i="18"/>
  <c r="I21" i="18"/>
  <c r="J21" i="18"/>
  <c r="K21" i="18"/>
  <c r="D21" i="18"/>
  <c r="B21" i="18" s="1"/>
  <c r="P21" i="46"/>
  <c r="C9" i="46"/>
  <c r="P9" i="46"/>
  <c r="K9" i="46"/>
  <c r="C10" i="46"/>
  <c r="C11" i="46"/>
  <c r="P11" i="46" s="1"/>
  <c r="K11" i="46"/>
  <c r="C12" i="46"/>
  <c r="P12" i="46" s="1"/>
  <c r="Q12" i="46"/>
  <c r="C13" i="46"/>
  <c r="P13" i="46" s="1"/>
  <c r="K13" i="46" s="1"/>
  <c r="C14" i="46"/>
  <c r="P14" i="46"/>
  <c r="K14" i="46"/>
  <c r="C15" i="46"/>
  <c r="C16" i="46"/>
  <c r="P16" i="46"/>
  <c r="K16" i="46" s="1"/>
  <c r="C17" i="46"/>
  <c r="P17" i="46"/>
  <c r="K17" i="46" s="1"/>
  <c r="C18" i="46"/>
  <c r="P18" i="46"/>
  <c r="K18" i="46"/>
  <c r="C19" i="46"/>
  <c r="P19" i="46"/>
  <c r="K19" i="46"/>
  <c r="C20" i="46"/>
  <c r="Q20" i="46"/>
  <c r="P20" i="46"/>
  <c r="K20" i="46"/>
  <c r="C8" i="46"/>
  <c r="P8" i="46" s="1"/>
  <c r="K8" i="46" s="1"/>
  <c r="C7" i="22"/>
  <c r="M7" i="22"/>
  <c r="C8" i="22"/>
  <c r="M8" i="22"/>
  <c r="C9" i="22"/>
  <c r="M9" i="22" s="1"/>
  <c r="E9" i="22"/>
  <c r="C10" i="22"/>
  <c r="M10" i="22" s="1"/>
  <c r="C11" i="22"/>
  <c r="M11" i="22" s="1"/>
  <c r="E11" i="22"/>
  <c r="C12" i="22"/>
  <c r="E12" i="22" s="1"/>
  <c r="M12" i="22"/>
  <c r="C13" i="22"/>
  <c r="M13" i="22"/>
  <c r="C14" i="22"/>
  <c r="E14" i="22" s="1"/>
  <c r="M14" i="22"/>
  <c r="C15" i="22"/>
  <c r="E15" i="22" s="1"/>
  <c r="M15" i="22"/>
  <c r="C16" i="22"/>
  <c r="M16" i="22"/>
  <c r="C17" i="22"/>
  <c r="C18" i="22"/>
  <c r="C19" i="22"/>
  <c r="E19" i="22"/>
  <c r="C6" i="22"/>
  <c r="E6" i="22"/>
  <c r="M6" i="22"/>
  <c r="B7" i="8"/>
  <c r="Y7" i="8" s="1"/>
  <c r="G7" i="8"/>
  <c r="E8" i="17"/>
  <c r="R8" i="17" s="1"/>
  <c r="E9" i="17"/>
  <c r="N9" i="17"/>
  <c r="E10" i="17"/>
  <c r="E11" i="17"/>
  <c r="E12" i="17"/>
  <c r="R12" i="17" s="1"/>
  <c r="J12" i="17"/>
  <c r="E13" i="17"/>
  <c r="R13" i="17" s="1"/>
  <c r="F13" i="17"/>
  <c r="E14" i="17"/>
  <c r="R14" i="17" s="1"/>
  <c r="F14" i="17"/>
  <c r="E15" i="17"/>
  <c r="E16" i="17"/>
  <c r="R16" i="17"/>
  <c r="E17" i="17"/>
  <c r="N17" i="17" s="1"/>
  <c r="E18" i="17"/>
  <c r="R18" i="17" s="1"/>
  <c r="N18" i="17"/>
  <c r="E19" i="17"/>
  <c r="R19" i="17" s="1"/>
  <c r="F19" i="17"/>
  <c r="J19" i="17"/>
  <c r="E20" i="17"/>
  <c r="F20" i="17" s="1"/>
  <c r="R20" i="17"/>
  <c r="C8" i="17"/>
  <c r="C9" i="17"/>
  <c r="P9" i="17"/>
  <c r="C10" i="17"/>
  <c r="D10" i="17"/>
  <c r="C11" i="17"/>
  <c r="H11" i="17" s="1"/>
  <c r="P11" i="17"/>
  <c r="C12" i="17"/>
  <c r="H12" i="17" s="1"/>
  <c r="P12" i="17"/>
  <c r="C13" i="17"/>
  <c r="P13" i="17" s="1"/>
  <c r="C14" i="17"/>
  <c r="C15" i="17"/>
  <c r="H15" i="17"/>
  <c r="C16" i="17"/>
  <c r="H16" i="17"/>
  <c r="C17" i="17"/>
  <c r="L17" i="17" s="1"/>
  <c r="P17" i="17"/>
  <c r="C18" i="17"/>
  <c r="L18" i="17" s="1"/>
  <c r="P18" i="17"/>
  <c r="C19" i="17"/>
  <c r="C20" i="17"/>
  <c r="L20" i="17"/>
  <c r="D8" i="19"/>
  <c r="R8" i="19" s="1"/>
  <c r="D9" i="19"/>
  <c r="H9" i="19" s="1"/>
  <c r="R9" i="19"/>
  <c r="D10" i="19"/>
  <c r="R10" i="19" s="1"/>
  <c r="F10" i="19"/>
  <c r="D11" i="19"/>
  <c r="H11" i="19"/>
  <c r="D12" i="19"/>
  <c r="N12" i="19" s="1"/>
  <c r="D13" i="19"/>
  <c r="H13" i="19"/>
  <c r="J13" i="19"/>
  <c r="D14" i="19"/>
  <c r="R14" i="19"/>
  <c r="D15" i="19"/>
  <c r="N15" i="19"/>
  <c r="D16" i="19"/>
  <c r="N16" i="19" s="1"/>
  <c r="F16" i="19"/>
  <c r="D17" i="19"/>
  <c r="P17" i="19" s="1"/>
  <c r="D18" i="19"/>
  <c r="L18" i="19" s="1"/>
  <c r="D19" i="19"/>
  <c r="H19" i="19"/>
  <c r="D20" i="19"/>
  <c r="H20" i="19" s="1"/>
  <c r="L20" i="19"/>
  <c r="B7" i="49"/>
  <c r="W7" i="49"/>
  <c r="X7" i="49"/>
  <c r="B9" i="49"/>
  <c r="E9" i="49" s="1"/>
  <c r="I9" i="49"/>
  <c r="B10" i="49"/>
  <c r="C10" i="49" s="1"/>
  <c r="M10" i="49"/>
  <c r="B11" i="49"/>
  <c r="W11" i="49"/>
  <c r="B12" i="49"/>
  <c r="Q12" i="49" s="1"/>
  <c r="X12" i="49"/>
  <c r="B13" i="49"/>
  <c r="X13" i="49"/>
  <c r="B14" i="49"/>
  <c r="Y14" i="49"/>
  <c r="B15" i="49"/>
  <c r="B16" i="49"/>
  <c r="K16" i="49"/>
  <c r="B17" i="49"/>
  <c r="B18" i="49"/>
  <c r="Y18" i="49"/>
  <c r="B19" i="49"/>
  <c r="B20" i="49"/>
  <c r="O20" i="49"/>
  <c r="I20" i="49"/>
  <c r="X20" i="49"/>
  <c r="B8" i="8"/>
  <c r="Q8" i="8"/>
  <c r="B9" i="8"/>
  <c r="Y9" i="8" s="1"/>
  <c r="O9" i="8"/>
  <c r="B10" i="8"/>
  <c r="B11" i="8"/>
  <c r="S11" i="8"/>
  <c r="B12" i="8"/>
  <c r="B13" i="8"/>
  <c r="Y13" i="8"/>
  <c r="B14" i="8"/>
  <c r="K14" i="8" s="1"/>
  <c r="I14" i="8"/>
  <c r="B15" i="8"/>
  <c r="G15" i="8" s="1"/>
  <c r="I15" i="8"/>
  <c r="B16" i="8"/>
  <c r="M16" i="8" s="1"/>
  <c r="I16" i="8"/>
  <c r="B17" i="8"/>
  <c r="I17" i="8" s="1"/>
  <c r="B18" i="8"/>
  <c r="Z18" i="8" s="1"/>
  <c r="B19" i="8"/>
  <c r="Y19" i="8"/>
  <c r="B20" i="8"/>
  <c r="Y20" i="8" s="1"/>
  <c r="Z20" i="8"/>
  <c r="M20" i="8"/>
  <c r="H12" i="3"/>
  <c r="H15" i="3"/>
  <c r="F11" i="3"/>
  <c r="F15" i="3"/>
  <c r="D15" i="3"/>
  <c r="D9" i="3"/>
  <c r="C9" i="51"/>
  <c r="D9" i="51"/>
  <c r="C10" i="51"/>
  <c r="D10" i="51" s="1"/>
  <c r="C11" i="51"/>
  <c r="D11" i="51"/>
  <c r="C12" i="51"/>
  <c r="D12" i="51"/>
  <c r="C13" i="51"/>
  <c r="D13" i="51" s="1"/>
  <c r="C14" i="51"/>
  <c r="D14" i="51" s="1"/>
  <c r="C15" i="51"/>
  <c r="D15" i="51"/>
  <c r="C16" i="51"/>
  <c r="D16" i="51"/>
  <c r="C17" i="51"/>
  <c r="D17" i="51" s="1"/>
  <c r="C18" i="51"/>
  <c r="D18" i="51"/>
  <c r="C19" i="51"/>
  <c r="D19" i="51" s="1"/>
  <c r="C20" i="51"/>
  <c r="D20" i="51" s="1"/>
  <c r="D21" i="51"/>
  <c r="C8" i="51"/>
  <c r="D8" i="51"/>
  <c r="C7" i="23"/>
  <c r="G7" i="23" s="1"/>
  <c r="C8" i="23"/>
  <c r="P8" i="23"/>
  <c r="C9" i="23"/>
  <c r="P9" i="23" s="1"/>
  <c r="C10" i="23"/>
  <c r="C11" i="23"/>
  <c r="D11" i="23" s="1"/>
  <c r="C12" i="23"/>
  <c r="D12" i="23"/>
  <c r="P12" i="23"/>
  <c r="C13" i="23"/>
  <c r="P13" i="23" s="1"/>
  <c r="D13" i="23"/>
  <c r="C14" i="23"/>
  <c r="P14" i="23" s="1"/>
  <c r="C15" i="23"/>
  <c r="C16" i="23"/>
  <c r="P16" i="23"/>
  <c r="C17" i="23"/>
  <c r="P17" i="23"/>
  <c r="C18" i="23"/>
  <c r="P18" i="23"/>
  <c r="D18" i="23"/>
  <c r="C19" i="23"/>
  <c r="D19" i="23" s="1"/>
  <c r="P19" i="23"/>
  <c r="C20" i="23"/>
  <c r="G20" i="23" s="1"/>
  <c r="C8" i="24"/>
  <c r="D8" i="24" s="1"/>
  <c r="C9" i="24"/>
  <c r="D9" i="24" s="1"/>
  <c r="C10" i="24"/>
  <c r="D10" i="24"/>
  <c r="C11" i="24"/>
  <c r="D11" i="24"/>
  <c r="C12" i="24"/>
  <c r="D12" i="24"/>
  <c r="C13" i="24"/>
  <c r="D13" i="24"/>
  <c r="C14" i="24"/>
  <c r="D14" i="24" s="1"/>
  <c r="C15" i="24"/>
  <c r="C16" i="24"/>
  <c r="D16" i="24"/>
  <c r="C17" i="24"/>
  <c r="D17" i="24"/>
  <c r="C18" i="24"/>
  <c r="D18" i="24"/>
  <c r="C19" i="24"/>
  <c r="D19" i="24"/>
  <c r="D15" i="24"/>
  <c r="C7" i="24"/>
  <c r="D7" i="24" s="1"/>
  <c r="R10" i="17"/>
  <c r="N10" i="17"/>
  <c r="L15" i="17"/>
  <c r="J10" i="17"/>
  <c r="F10" i="17"/>
  <c r="E7" i="17"/>
  <c r="R7" i="17" s="1"/>
  <c r="C7" i="17"/>
  <c r="H7" i="17" s="1"/>
  <c r="D7" i="17"/>
  <c r="C8" i="18"/>
  <c r="M8" i="18" s="1"/>
  <c r="C9" i="18"/>
  <c r="M9" i="18"/>
  <c r="C10" i="18"/>
  <c r="M10" i="18"/>
  <c r="C11" i="18"/>
  <c r="M11" i="18" s="1"/>
  <c r="C12" i="18"/>
  <c r="M12" i="18"/>
  <c r="C13" i="18"/>
  <c r="M13" i="18"/>
  <c r="C14" i="18"/>
  <c r="M14" i="18"/>
  <c r="C15" i="18"/>
  <c r="M15" i="18"/>
  <c r="C16" i="18"/>
  <c r="M16" i="18" s="1"/>
  <c r="C17" i="18"/>
  <c r="M17" i="18" s="1"/>
  <c r="C18" i="18"/>
  <c r="M18" i="18"/>
  <c r="C19" i="18"/>
  <c r="M19" i="18"/>
  <c r="C20" i="18"/>
  <c r="M20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C7" i="18"/>
  <c r="M7" i="18"/>
  <c r="B7" i="18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7" i="19"/>
  <c r="R13" i="19"/>
  <c r="P8" i="19"/>
  <c r="P10" i="19"/>
  <c r="P16" i="19"/>
  <c r="N14" i="19"/>
  <c r="D7" i="19"/>
  <c r="J7" i="19" s="1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C9" i="20"/>
  <c r="H9" i="20" s="1"/>
  <c r="P9" i="20"/>
  <c r="C10" i="20"/>
  <c r="J10" i="20"/>
  <c r="C11" i="20"/>
  <c r="P11" i="20" s="1"/>
  <c r="C12" i="20"/>
  <c r="P12" i="20" s="1"/>
  <c r="H12" i="20"/>
  <c r="C13" i="20"/>
  <c r="N13" i="20"/>
  <c r="C14" i="20"/>
  <c r="R14" i="20" s="1"/>
  <c r="C15" i="20"/>
  <c r="L15" i="20" s="1"/>
  <c r="R15" i="20"/>
  <c r="C16" i="20"/>
  <c r="P16" i="20" s="1"/>
  <c r="C17" i="20"/>
  <c r="L17" i="20"/>
  <c r="C18" i="20"/>
  <c r="J18" i="20" s="1"/>
  <c r="C19" i="20"/>
  <c r="F19" i="20" s="1"/>
  <c r="J19" i="20"/>
  <c r="C20" i="20"/>
  <c r="J20" i="20"/>
  <c r="C21" i="20"/>
  <c r="R21" i="20" s="1"/>
  <c r="J21" i="20"/>
  <c r="C8" i="20"/>
  <c r="R8" i="20" s="1"/>
  <c r="J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W15" i="49"/>
  <c r="W16" i="4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5" i="9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K6" i="22"/>
  <c r="I6" i="22"/>
  <c r="G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F6" i="11"/>
  <c r="C7" i="11"/>
  <c r="J7" i="11"/>
  <c r="C8" i="11"/>
  <c r="D8" i="11"/>
  <c r="L8" i="11"/>
  <c r="J8" i="11"/>
  <c r="C9" i="11"/>
  <c r="L9" i="11" s="1"/>
  <c r="F9" i="11"/>
  <c r="C10" i="11"/>
  <c r="D10" i="11" s="1"/>
  <c r="C11" i="11"/>
  <c r="H11" i="11" s="1"/>
  <c r="F11" i="11"/>
  <c r="C12" i="11"/>
  <c r="F12" i="11"/>
  <c r="C13" i="11"/>
  <c r="J13" i="11" s="1"/>
  <c r="F13" i="11"/>
  <c r="C14" i="11"/>
  <c r="D14" i="11" s="1"/>
  <c r="H14" i="11"/>
  <c r="C15" i="11"/>
  <c r="F15" i="11" s="1"/>
  <c r="C16" i="11"/>
  <c r="H16" i="11"/>
  <c r="C17" i="11"/>
  <c r="F17" i="11"/>
  <c r="H17" i="11"/>
  <c r="C18" i="11"/>
  <c r="F18" i="11"/>
  <c r="C5" i="11"/>
  <c r="F5" i="11"/>
  <c r="B8" i="49"/>
  <c r="Y8" i="49" s="1"/>
  <c r="G8" i="49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N10" i="47"/>
  <c r="C11" i="47"/>
  <c r="N11" i="47"/>
  <c r="C12" i="47"/>
  <c r="F12" i="47" s="1"/>
  <c r="N12" i="47"/>
  <c r="C13" i="47"/>
  <c r="N13" i="47"/>
  <c r="C14" i="47"/>
  <c r="N14" i="47" s="1"/>
  <c r="C15" i="47"/>
  <c r="N15" i="47" s="1"/>
  <c r="C16" i="47"/>
  <c r="N16" i="47" s="1"/>
  <c r="C17" i="47"/>
  <c r="C18" i="47"/>
  <c r="N18" i="47"/>
  <c r="C19" i="47"/>
  <c r="N19" i="47"/>
  <c r="C20" i="47"/>
  <c r="N20" i="47" s="1"/>
  <c r="X10" i="8"/>
  <c r="X11" i="8"/>
  <c r="K13" i="8"/>
  <c r="X17" i="8"/>
  <c r="X19" i="8"/>
  <c r="C8" i="47"/>
  <c r="N8" i="47"/>
  <c r="C9" i="47"/>
  <c r="N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D10" i="47"/>
  <c r="F10" i="47"/>
  <c r="D11" i="47"/>
  <c r="D12" i="47"/>
  <c r="D13" i="47"/>
  <c r="D14" i="47"/>
  <c r="F14" i="47"/>
  <c r="D15" i="47"/>
  <c r="F15" i="47" s="1"/>
  <c r="D16" i="47"/>
  <c r="D17" i="47"/>
  <c r="F17" i="47" s="1"/>
  <c r="D18" i="47"/>
  <c r="F18" i="47" s="1"/>
  <c r="D19" i="47"/>
  <c r="F19" i="47"/>
  <c r="D20" i="47"/>
  <c r="C10" i="1"/>
  <c r="F10" i="1" s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 s="1"/>
  <c r="D9" i="1"/>
  <c r="R9" i="1" s="1"/>
  <c r="F9" i="1"/>
  <c r="D10" i="1"/>
  <c r="D11" i="1"/>
  <c r="D12" i="1"/>
  <c r="R12" i="1" s="1"/>
  <c r="D13" i="1"/>
  <c r="R13" i="1" s="1"/>
  <c r="F13" i="1"/>
  <c r="D14" i="1"/>
  <c r="F14" i="1" s="1"/>
  <c r="D15" i="1"/>
  <c r="R15" i="1" s="1"/>
  <c r="F15" i="1"/>
  <c r="D16" i="1"/>
  <c r="F16" i="1" s="1"/>
  <c r="D17" i="1"/>
  <c r="D18" i="1"/>
  <c r="R18" i="1" s="1"/>
  <c r="D19" i="1"/>
  <c r="D20" i="1"/>
  <c r="R20" i="1" s="1"/>
  <c r="F20" i="1"/>
  <c r="C11" i="1"/>
  <c r="C15" i="1"/>
  <c r="C19" i="1"/>
  <c r="F19" i="1" s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S11" i="49"/>
  <c r="S12" i="49"/>
  <c r="S18" i="49"/>
  <c r="S20" i="49"/>
  <c r="Q11" i="49"/>
  <c r="Q18" i="49"/>
  <c r="Q19" i="49"/>
  <c r="O10" i="49"/>
  <c r="O11" i="49"/>
  <c r="O12" i="49"/>
  <c r="O18" i="49"/>
  <c r="O19" i="49"/>
  <c r="M17" i="49"/>
  <c r="M18" i="49"/>
  <c r="M19" i="49"/>
  <c r="U7" i="49"/>
  <c r="S7" i="49"/>
  <c r="K9" i="49"/>
  <c r="K18" i="49"/>
  <c r="I12" i="49"/>
  <c r="I17" i="49"/>
  <c r="I18" i="49"/>
  <c r="I19" i="49"/>
  <c r="G9" i="49"/>
  <c r="G12" i="49"/>
  <c r="G14" i="49"/>
  <c r="G15" i="49"/>
  <c r="G18" i="49"/>
  <c r="E11" i="49"/>
  <c r="E18" i="49"/>
  <c r="C12" i="49"/>
  <c r="C17" i="49"/>
  <c r="C18" i="49"/>
  <c r="C19" i="49"/>
  <c r="Q11" i="8"/>
  <c r="O11" i="8"/>
  <c r="M19" i="8"/>
  <c r="K11" i="8"/>
  <c r="I19" i="8"/>
  <c r="G13" i="8"/>
  <c r="G19" i="8"/>
  <c r="E11" i="8"/>
  <c r="U7" i="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G7" i="49"/>
  <c r="E7" i="49"/>
  <c r="M7" i="49"/>
  <c r="C7" i="49"/>
  <c r="C12" i="8"/>
  <c r="G12" i="8"/>
  <c r="I18" i="8"/>
  <c r="C7" i="47"/>
  <c r="N7" i="47" s="1"/>
  <c r="C14" i="1"/>
  <c r="C20" i="1"/>
  <c r="C16" i="1"/>
  <c r="C12" i="1"/>
  <c r="C8" i="1"/>
  <c r="C13" i="1"/>
  <c r="C9" i="1"/>
  <c r="C17" i="1"/>
  <c r="F17" i="1" s="1"/>
  <c r="J20" i="1"/>
  <c r="I10" i="8"/>
  <c r="G10" i="8"/>
  <c r="K17" i="8"/>
  <c r="Q13" i="8"/>
  <c r="S16" i="8"/>
  <c r="S9" i="8"/>
  <c r="E10" i="8"/>
  <c r="C19" i="8"/>
  <c r="C13" i="8"/>
  <c r="Q19" i="8"/>
  <c r="Q10" i="8"/>
  <c r="K10" i="8"/>
  <c r="C11" i="8"/>
  <c r="G18" i="8"/>
  <c r="I11" i="8"/>
  <c r="M17" i="8"/>
  <c r="S19" i="8"/>
  <c r="X16" i="8"/>
  <c r="E18" i="8"/>
  <c r="E19" i="8"/>
  <c r="G11" i="8"/>
  <c r="K18" i="8"/>
  <c r="M11" i="8"/>
  <c r="O19" i="8"/>
  <c r="Q17" i="8"/>
  <c r="S18" i="8"/>
  <c r="S14" i="8"/>
  <c r="S10" i="8"/>
  <c r="H6" i="3"/>
  <c r="D7" i="23"/>
  <c r="J7" i="17"/>
  <c r="N7" i="17"/>
  <c r="F7" i="17"/>
  <c r="F17" i="17"/>
  <c r="H14" i="19"/>
  <c r="J14" i="19"/>
  <c r="H5" i="11"/>
  <c r="J5" i="11"/>
  <c r="L7" i="19"/>
  <c r="X19" i="49"/>
  <c r="W19" i="49"/>
  <c r="W18" i="49"/>
  <c r="X18" i="49"/>
  <c r="Y12" i="49"/>
  <c r="M8" i="8"/>
  <c r="X8" i="8"/>
  <c r="Y18" i="8"/>
  <c r="Y10" i="8"/>
  <c r="Z11" i="8"/>
  <c r="E12" i="8"/>
  <c r="Y12" i="8"/>
  <c r="S12" i="8"/>
  <c r="X12" i="8"/>
  <c r="L15" i="19"/>
  <c r="N8" i="19"/>
  <c r="K17" i="49"/>
  <c r="Q10" i="49"/>
  <c r="H18" i="20"/>
  <c r="L14" i="19"/>
  <c r="D9" i="23"/>
  <c r="H10" i="17"/>
  <c r="X17" i="49"/>
  <c r="I14" i="49"/>
  <c r="K7" i="8"/>
  <c r="H9" i="11"/>
  <c r="J17" i="20"/>
  <c r="L10" i="17"/>
  <c r="D10" i="3"/>
  <c r="F18" i="20"/>
  <c r="N18" i="20"/>
  <c r="L8" i="19"/>
  <c r="O17" i="49"/>
  <c r="H14" i="20"/>
  <c r="R19" i="19"/>
  <c r="D17" i="23"/>
  <c r="D12" i="3"/>
  <c r="F10" i="11"/>
  <c r="Q17" i="49"/>
  <c r="W17" i="49"/>
  <c r="H15" i="19"/>
  <c r="R15" i="17"/>
  <c r="Y17" i="49"/>
  <c r="F16" i="11"/>
  <c r="J12" i="20"/>
  <c r="J8" i="19"/>
  <c r="P14" i="19"/>
  <c r="J15" i="17"/>
  <c r="G15" i="23"/>
  <c r="P7" i="17"/>
  <c r="E17" i="49"/>
  <c r="F10" i="3"/>
  <c r="G9" i="8"/>
  <c r="L10" i="20"/>
  <c r="H8" i="19"/>
  <c r="D20" i="17"/>
  <c r="F8" i="47"/>
  <c r="P10" i="23"/>
  <c r="G10" i="23"/>
  <c r="D10" i="23"/>
  <c r="E7" i="22"/>
  <c r="B21" i="49"/>
  <c r="W21" i="49" s="1"/>
  <c r="C21" i="49"/>
  <c r="P8" i="20"/>
  <c r="P16" i="17"/>
  <c r="D16" i="17"/>
  <c r="D9" i="17"/>
  <c r="F8" i="17"/>
  <c r="M19" i="22"/>
  <c r="F13" i="3"/>
  <c r="H13" i="3"/>
  <c r="G18" i="23"/>
  <c r="N8" i="20"/>
  <c r="I20" i="22"/>
  <c r="H19" i="3"/>
  <c r="G9" i="23"/>
  <c r="C21" i="23"/>
  <c r="D21" i="23" s="1"/>
  <c r="P21" i="23"/>
  <c r="G16" i="23"/>
  <c r="N9" i="19"/>
  <c r="F11" i="17"/>
  <c r="D8" i="17"/>
  <c r="F17" i="3"/>
  <c r="D17" i="3"/>
  <c r="E8" i="49"/>
  <c r="M8" i="49"/>
  <c r="I8" i="49"/>
  <c r="Q8" i="49"/>
  <c r="O8" i="49"/>
  <c r="F17" i="20"/>
  <c r="H11" i="20"/>
  <c r="D16" i="11"/>
  <c r="L16" i="11"/>
  <c r="P7" i="19"/>
  <c r="F7" i="19"/>
  <c r="P15" i="17"/>
  <c r="G17" i="23"/>
  <c r="J14" i="17"/>
  <c r="E13" i="22"/>
  <c r="E8" i="22"/>
  <c r="D15" i="17"/>
  <c r="L13" i="11"/>
  <c r="F10" i="20"/>
  <c r="P10" i="20"/>
  <c r="Y11" i="49"/>
  <c r="N12" i="20"/>
  <c r="F8" i="19"/>
  <c r="D8" i="23"/>
  <c r="P11" i="23"/>
  <c r="G11" i="23"/>
  <c r="Q11" i="46"/>
  <c r="L19" i="20"/>
  <c r="H7" i="19"/>
  <c r="L20" i="20"/>
  <c r="D11" i="17"/>
  <c r="H17" i="17"/>
  <c r="J18" i="11"/>
  <c r="P18" i="20"/>
  <c r="P19" i="19"/>
  <c r="L18" i="20"/>
  <c r="Q18" i="46"/>
  <c r="F9" i="17"/>
  <c r="D6" i="3"/>
  <c r="H6" i="11"/>
  <c r="Q18" i="8"/>
  <c r="M18" i="8"/>
  <c r="C18" i="8"/>
  <c r="O18" i="8"/>
  <c r="X18" i="8"/>
  <c r="R18" i="20"/>
  <c r="H15" i="20"/>
  <c r="F17" i="19"/>
  <c r="J9" i="17"/>
  <c r="J17" i="17"/>
  <c r="R17" i="17"/>
  <c r="U21" i="49"/>
  <c r="F19" i="12"/>
  <c r="L19" i="12"/>
  <c r="E20" i="8"/>
  <c r="C20" i="8"/>
  <c r="X20" i="8"/>
  <c r="O20" i="8"/>
  <c r="D19" i="10"/>
  <c r="F19" i="10"/>
  <c r="H19" i="10"/>
  <c r="L19" i="10"/>
  <c r="H19" i="13"/>
  <c r="N21" i="1"/>
  <c r="F11" i="1"/>
  <c r="R11" i="1"/>
  <c r="L14" i="17"/>
  <c r="P14" i="17"/>
  <c r="N11" i="17"/>
  <c r="J11" i="17"/>
  <c r="J17" i="11"/>
  <c r="D14" i="17"/>
  <c r="H14" i="17"/>
  <c r="R19" i="1"/>
  <c r="R17" i="20"/>
  <c r="R11" i="17"/>
  <c r="L17" i="11"/>
  <c r="N8" i="17"/>
  <c r="D16" i="23"/>
  <c r="L5" i="11"/>
  <c r="D5" i="11"/>
  <c r="J10" i="19"/>
  <c r="K16" i="8"/>
  <c r="C16" i="8"/>
  <c r="G16" i="8"/>
  <c r="Z12" i="8"/>
  <c r="I12" i="8"/>
  <c r="O12" i="8"/>
  <c r="K12" i="8"/>
  <c r="M12" i="8"/>
  <c r="Q12" i="8"/>
  <c r="Z10" i="8"/>
  <c r="O10" i="8"/>
  <c r="M10" i="8"/>
  <c r="C10" i="8"/>
  <c r="Y19" i="49"/>
  <c r="S19" i="49"/>
  <c r="K19" i="49"/>
  <c r="G19" i="49"/>
  <c r="E19" i="49"/>
  <c r="G17" i="49"/>
  <c r="S17" i="49"/>
  <c r="Y15" i="49"/>
  <c r="S15" i="49"/>
  <c r="Q15" i="49"/>
  <c r="X11" i="49"/>
  <c r="M11" i="49"/>
  <c r="K11" i="49"/>
  <c r="I11" i="49"/>
  <c r="G11" i="49"/>
  <c r="C11" i="49"/>
  <c r="F19" i="19"/>
  <c r="J19" i="13"/>
  <c r="Q19" i="11"/>
  <c r="H21" i="21"/>
  <c r="R12" i="20"/>
  <c r="F12" i="20"/>
  <c r="F14" i="19"/>
  <c r="P10" i="17"/>
  <c r="F7" i="3"/>
  <c r="D12" i="17"/>
  <c r="L12" i="20"/>
  <c r="L16" i="19"/>
  <c r="N14" i="17"/>
  <c r="D16" i="3"/>
  <c r="I21" i="8"/>
  <c r="K21" i="8"/>
  <c r="E21" i="8"/>
  <c r="O21" i="8"/>
  <c r="Z21" i="8"/>
  <c r="F20" i="47"/>
  <c r="J16" i="11"/>
  <c r="G21" i="23"/>
  <c r="F20" i="19"/>
  <c r="F13" i="19"/>
  <c r="H10" i="11"/>
  <c r="F20" i="3"/>
  <c r="N10" i="20"/>
  <c r="J10" i="11"/>
  <c r="H9" i="3"/>
  <c r="W12" i="49"/>
  <c r="L10" i="11"/>
  <c r="N20" i="19"/>
  <c r="M12" i="49"/>
  <c r="F16" i="3"/>
  <c r="R9" i="17"/>
  <c r="J11" i="11"/>
  <c r="K12" i="49"/>
  <c r="L11" i="11"/>
  <c r="Y11" i="8"/>
  <c r="J19" i="11"/>
  <c r="F19" i="11"/>
  <c r="H19" i="11"/>
  <c r="D19" i="11"/>
  <c r="J22" i="20"/>
  <c r="F22" i="20"/>
  <c r="P22" i="20"/>
  <c r="R22" i="20"/>
  <c r="O17" i="8"/>
  <c r="E17" i="8"/>
  <c r="D14" i="3"/>
  <c r="Z15" i="8"/>
  <c r="M16" i="49"/>
  <c r="N20" i="17"/>
  <c r="G8" i="23"/>
  <c r="J20" i="17"/>
  <c r="H19" i="20"/>
  <c r="J16" i="17"/>
  <c r="G12" i="23"/>
  <c r="R19" i="20"/>
  <c r="F9" i="47"/>
  <c r="P13" i="20"/>
  <c r="D11" i="11"/>
  <c r="D17" i="11"/>
  <c r="L6" i="11"/>
  <c r="E20" i="49"/>
  <c r="F14" i="11"/>
  <c r="E16" i="22"/>
  <c r="L7" i="11"/>
  <c r="L7" i="17"/>
  <c r="N16" i="17"/>
  <c r="R13" i="20"/>
  <c r="D7" i="11"/>
  <c r="L13" i="20"/>
  <c r="Q20" i="8"/>
  <c r="Y21" i="49"/>
  <c r="K20" i="8"/>
  <c r="J19" i="19"/>
  <c r="N19" i="19"/>
  <c r="P19" i="20"/>
  <c r="X14" i="8"/>
  <c r="Y13" i="49"/>
  <c r="Y20" i="49"/>
  <c r="F7" i="47"/>
  <c r="E13" i="49"/>
  <c r="O9" i="49"/>
  <c r="J12" i="11"/>
  <c r="D12" i="11"/>
  <c r="M20" i="49"/>
  <c r="O13" i="49"/>
  <c r="G20" i="49"/>
  <c r="F9" i="19"/>
  <c r="J20" i="19"/>
  <c r="K12" i="46"/>
  <c r="Y17" i="8"/>
  <c r="L19" i="19"/>
  <c r="I20" i="8"/>
  <c r="Q19" i="46"/>
  <c r="R10" i="1"/>
  <c r="F13" i="20"/>
  <c r="G17" i="8"/>
  <c r="C17" i="8"/>
  <c r="R17" i="1"/>
  <c r="Q20" i="49"/>
  <c r="W20" i="49"/>
  <c r="Z17" i="8"/>
  <c r="L16" i="17"/>
  <c r="F16" i="17"/>
  <c r="J13" i="20"/>
  <c r="X15" i="8"/>
  <c r="P10" i="46"/>
  <c r="K10" i="46"/>
  <c r="P20" i="19"/>
  <c r="N13" i="19"/>
  <c r="O14" i="8"/>
  <c r="G20" i="8"/>
  <c r="H9" i="17"/>
  <c r="L14" i="11"/>
  <c r="J6" i="11"/>
  <c r="H13" i="20"/>
  <c r="S17" i="8"/>
  <c r="K20" i="49"/>
  <c r="Q13" i="46"/>
  <c r="M14" i="8"/>
  <c r="N17" i="47"/>
  <c r="Q14" i="8"/>
  <c r="F11" i="47"/>
  <c r="P13" i="19"/>
  <c r="P20" i="17"/>
  <c r="I13" i="49"/>
  <c r="L13" i="19"/>
  <c r="F18" i="1"/>
  <c r="S20" i="8"/>
  <c r="L9" i="17"/>
  <c r="C20" i="49"/>
  <c r="R20" i="19"/>
  <c r="J9" i="19"/>
  <c r="N19" i="20"/>
  <c r="H20" i="17"/>
  <c r="Q13" i="49"/>
  <c r="P22" i="46" l="1"/>
  <c r="Q22" i="46"/>
  <c r="K22" i="46"/>
  <c r="R21" i="1"/>
  <c r="N21" i="47"/>
  <c r="F21" i="47"/>
  <c r="M20" i="22"/>
  <c r="I16" i="49"/>
  <c r="Q16" i="49"/>
  <c r="C16" i="49"/>
  <c r="P15" i="20"/>
  <c r="Z9" i="8"/>
  <c r="M15" i="49"/>
  <c r="I15" i="49"/>
  <c r="L22" i="20"/>
  <c r="F15" i="20"/>
  <c r="E8" i="8"/>
  <c r="S8" i="8"/>
  <c r="C8" i="8"/>
  <c r="Q7" i="8"/>
  <c r="F18" i="17"/>
  <c r="H16" i="20"/>
  <c r="R14" i="1"/>
  <c r="K10" i="49"/>
  <c r="X9" i="8"/>
  <c r="F8" i="11"/>
  <c r="H8" i="11"/>
  <c r="H20" i="20"/>
  <c r="N20" i="20"/>
  <c r="Q14" i="49"/>
  <c r="C14" i="49"/>
  <c r="X14" i="49"/>
  <c r="C7" i="8"/>
  <c r="R16" i="19"/>
  <c r="R20" i="20"/>
  <c r="N14" i="20"/>
  <c r="K7" i="49"/>
  <c r="O7" i="49"/>
  <c r="Q7" i="49"/>
  <c r="I7" i="49"/>
  <c r="H20" i="3"/>
  <c r="D9" i="11"/>
  <c r="C21" i="8"/>
  <c r="J15" i="20"/>
  <c r="R9" i="20"/>
  <c r="R16" i="20"/>
  <c r="J14" i="20"/>
  <c r="Y7" i="49"/>
  <c r="G13" i="23"/>
  <c r="P14" i="20"/>
  <c r="Y10" i="49"/>
  <c r="F20" i="20"/>
  <c r="F18" i="19"/>
  <c r="I7" i="8"/>
  <c r="H7" i="11"/>
  <c r="F7" i="11"/>
  <c r="C13" i="49"/>
  <c r="M13" i="49"/>
  <c r="K13" i="49"/>
  <c r="S13" i="49"/>
  <c r="G13" i="49"/>
  <c r="W13" i="49"/>
  <c r="E18" i="22"/>
  <c r="M18" i="22"/>
  <c r="G21" i="8"/>
  <c r="M21" i="49"/>
  <c r="C21" i="17"/>
  <c r="F22" i="46"/>
  <c r="D15" i="11"/>
  <c r="L15" i="11"/>
  <c r="P15" i="46"/>
  <c r="K15" i="46" s="1"/>
  <c r="Q15" i="46"/>
  <c r="G21" i="49"/>
  <c r="F9" i="20"/>
  <c r="G19" i="23"/>
  <c r="C9" i="49"/>
  <c r="M9" i="49"/>
  <c r="X9" i="49"/>
  <c r="W9" i="49"/>
  <c r="Q9" i="49"/>
  <c r="W8" i="49"/>
  <c r="C8" i="49"/>
  <c r="K8" i="49"/>
  <c r="E15" i="8"/>
  <c r="M15" i="8"/>
  <c r="O15" i="8"/>
  <c r="K15" i="8"/>
  <c r="L10" i="19"/>
  <c r="H10" i="19"/>
  <c r="L12" i="19"/>
  <c r="I21" i="49"/>
  <c r="C15" i="8"/>
  <c r="X8" i="49"/>
  <c r="D17" i="17"/>
  <c r="F15" i="19"/>
  <c r="P15" i="19"/>
  <c r="J15" i="19"/>
  <c r="R15" i="19"/>
  <c r="X21" i="49"/>
  <c r="S9" i="49"/>
  <c r="E21" i="49"/>
  <c r="K21" i="49"/>
  <c r="N10" i="19"/>
  <c r="S8" i="49"/>
  <c r="X15" i="49"/>
  <c r="W14" i="49"/>
  <c r="E7" i="8"/>
  <c r="P9" i="19"/>
  <c r="L9" i="19"/>
  <c r="E21" i="17"/>
  <c r="F21" i="17" s="1"/>
  <c r="J21" i="17"/>
  <c r="Q21" i="49"/>
  <c r="G16" i="49"/>
  <c r="O21" i="49"/>
  <c r="O7" i="8"/>
  <c r="J9" i="11"/>
  <c r="Q16" i="8"/>
  <c r="J15" i="11"/>
  <c r="M21" i="8"/>
  <c r="N12" i="17"/>
  <c r="F12" i="19"/>
  <c r="X10" i="49"/>
  <c r="O8" i="8"/>
  <c r="E15" i="49"/>
  <c r="I10" i="49"/>
  <c r="L18" i="11"/>
  <c r="H18" i="11"/>
  <c r="D18" i="11"/>
  <c r="L12" i="11"/>
  <c r="H12" i="11"/>
  <c r="X13" i="8"/>
  <c r="E13" i="8"/>
  <c r="Z13" i="8"/>
  <c r="S13" i="8"/>
  <c r="I13" i="8"/>
  <c r="M13" i="8"/>
  <c r="O13" i="8"/>
  <c r="F15" i="17"/>
  <c r="N15" i="17"/>
  <c r="J8" i="17"/>
  <c r="E17" i="22"/>
  <c r="M17" i="22"/>
  <c r="N19" i="13"/>
  <c r="D19" i="13"/>
  <c r="C20" i="22"/>
  <c r="G20" i="22"/>
  <c r="E20" i="22"/>
  <c r="L21" i="21"/>
  <c r="D21" i="19"/>
  <c r="F21" i="19"/>
  <c r="N21" i="17"/>
  <c r="F18" i="3"/>
  <c r="H18" i="3"/>
  <c r="H19" i="17"/>
  <c r="P19" i="17"/>
  <c r="H13" i="17"/>
  <c r="N16" i="20"/>
  <c r="L17" i="19"/>
  <c r="E10" i="49"/>
  <c r="Y16" i="8"/>
  <c r="E16" i="8"/>
  <c r="Z16" i="8"/>
  <c r="L11" i="19"/>
  <c r="R11" i="19"/>
  <c r="J11" i="19"/>
  <c r="N11" i="19"/>
  <c r="N17" i="19"/>
  <c r="F21" i="20"/>
  <c r="H21" i="20"/>
  <c r="E16" i="49"/>
  <c r="H15" i="11"/>
  <c r="C9" i="8"/>
  <c r="C22" i="51"/>
  <c r="D22" i="51" s="1"/>
  <c r="P12" i="19"/>
  <c r="I8" i="8"/>
  <c r="M7" i="8"/>
  <c r="C15" i="49"/>
  <c r="F16" i="47"/>
  <c r="N15" i="20"/>
  <c r="M14" i="49"/>
  <c r="J12" i="19"/>
  <c r="Y15" i="8"/>
  <c r="O16" i="49"/>
  <c r="P11" i="19"/>
  <c r="J16" i="19"/>
  <c r="H13" i="11"/>
  <c r="L8" i="20"/>
  <c r="Y9" i="49"/>
  <c r="Y8" i="8"/>
  <c r="K8" i="8"/>
  <c r="E14" i="49"/>
  <c r="O14" i="49"/>
  <c r="S10" i="49"/>
  <c r="F13" i="47"/>
  <c r="J11" i="20"/>
  <c r="L11" i="20"/>
  <c r="N11" i="20"/>
  <c r="R11" i="20"/>
  <c r="F11" i="20"/>
  <c r="R7" i="19"/>
  <c r="N7" i="19"/>
  <c r="L12" i="17"/>
  <c r="L8" i="17"/>
  <c r="P8" i="17"/>
  <c r="H8" i="17"/>
  <c r="M21" i="18"/>
  <c r="X21" i="8"/>
  <c r="Q16" i="46"/>
  <c r="T21" i="21"/>
  <c r="N21" i="21"/>
  <c r="E10" i="22"/>
  <c r="S7" i="8"/>
  <c r="X7" i="8"/>
  <c r="Q9" i="8"/>
  <c r="L14" i="20"/>
  <c r="F14" i="20"/>
  <c r="S16" i="49"/>
  <c r="F11" i="19"/>
  <c r="W10" i="49"/>
  <c r="F8" i="3"/>
  <c r="Q14" i="46"/>
  <c r="J18" i="19"/>
  <c r="X16" i="49"/>
  <c r="J9" i="20"/>
  <c r="S14" i="49"/>
  <c r="J18" i="17"/>
  <c r="Y14" i="8"/>
  <c r="Z14" i="8"/>
  <c r="Q15" i="8"/>
  <c r="Q8" i="46"/>
  <c r="S21" i="49"/>
  <c r="N19" i="17"/>
  <c r="L13" i="17"/>
  <c r="C14" i="8"/>
  <c r="D14" i="23"/>
  <c r="L9" i="20"/>
  <c r="D13" i="11"/>
  <c r="P20" i="20"/>
  <c r="N9" i="20"/>
  <c r="K15" i="49"/>
  <c r="N17" i="20"/>
  <c r="P17" i="20"/>
  <c r="H17" i="20"/>
  <c r="H16" i="19"/>
  <c r="D15" i="23"/>
  <c r="P15" i="23"/>
  <c r="Z19" i="8"/>
  <c r="K19" i="8"/>
  <c r="D19" i="17"/>
  <c r="D13" i="17"/>
  <c r="Z7" i="8"/>
  <c r="Q17" i="46"/>
  <c r="T21" i="19"/>
  <c r="R21" i="17"/>
  <c r="R18" i="19"/>
  <c r="H18" i="19"/>
  <c r="R17" i="19"/>
  <c r="H17" i="19"/>
  <c r="J17" i="19"/>
  <c r="K9" i="8"/>
  <c r="E9" i="8"/>
  <c r="I9" i="8"/>
  <c r="H18" i="17"/>
  <c r="D18" i="17"/>
  <c r="Q9" i="46"/>
  <c r="G10" i="49"/>
  <c r="Y16" i="49"/>
  <c r="O16" i="8"/>
  <c r="L16" i="20"/>
  <c r="L21" i="20"/>
  <c r="J14" i="11"/>
  <c r="S15" i="8"/>
  <c r="F8" i="20"/>
  <c r="G8" i="8"/>
  <c r="Q21" i="46"/>
  <c r="E14" i="8"/>
  <c r="N13" i="17"/>
  <c r="H8" i="20"/>
  <c r="O15" i="49"/>
  <c r="Z8" i="8"/>
  <c r="G14" i="8"/>
  <c r="R12" i="19"/>
  <c r="L11" i="17"/>
  <c r="F16" i="20"/>
  <c r="D20" i="23"/>
  <c r="P21" i="20"/>
  <c r="F12" i="17"/>
  <c r="N18" i="19"/>
  <c r="N21" i="20"/>
  <c r="F12" i="1"/>
  <c r="M9" i="8"/>
  <c r="K14" i="49"/>
  <c r="R16" i="1"/>
  <c r="F8" i="1"/>
  <c r="J16" i="20"/>
  <c r="Q10" i="46"/>
  <c r="R10" i="20"/>
  <c r="H10" i="20"/>
  <c r="P20" i="23"/>
  <c r="G14" i="23"/>
  <c r="P7" i="23"/>
  <c r="P18" i="19"/>
  <c r="H12" i="19"/>
  <c r="L19" i="17"/>
  <c r="J13" i="17"/>
  <c r="I19" i="6"/>
  <c r="D19" i="9"/>
  <c r="P19" i="9"/>
  <c r="K20" i="22"/>
  <c r="C21" i="24"/>
  <c r="D21" i="24" s="1"/>
  <c r="F7" i="1"/>
  <c r="E12" i="49"/>
  <c r="R21" i="19" l="1"/>
  <c r="J21" i="19"/>
  <c r="L21" i="19"/>
  <c r="N21" i="19"/>
  <c r="H21" i="19"/>
  <c r="H21" i="17"/>
  <c r="D21" i="17"/>
  <c r="P21" i="17"/>
  <c r="L21" i="17"/>
  <c r="P2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Жуков Андрей Александрович</author>
  </authors>
  <commentList>
    <comment ref="F20" authorId="0" shapeId="0" xr:uid="{8B1B5A63-6E41-46D3-BCE4-012E90B8D107}">
      <text>
        <r>
          <rPr>
            <b/>
            <sz val="9"/>
            <color indexed="81"/>
            <rFont val="Tahoma"/>
            <charset val="1"/>
          </rPr>
          <t>Жуков Андрей Александрович:</t>
        </r>
        <r>
          <rPr>
            <sz val="9"/>
            <color indexed="81"/>
            <rFont val="Tahoma"/>
            <charset val="1"/>
          </rPr>
          <t xml:space="preserve">
в 1 полугодии цифра 14 была укзана ошибочно</t>
        </r>
      </text>
    </comment>
  </commentList>
</comments>
</file>

<file path=xl/sharedStrings.xml><?xml version="1.0" encoding="utf-8"?>
<sst xmlns="http://schemas.openxmlformats.org/spreadsheetml/2006/main" count="840" uniqueCount="225">
  <si>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</si>
  <si>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</si>
  <si>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</si>
  <si>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</si>
  <si>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</si>
  <si>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</si>
  <si>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</si>
  <si>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</si>
  <si>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</si>
  <si>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</si>
  <si>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</si>
  <si>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</si>
  <si>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</si>
  <si>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</si>
  <si>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</si>
  <si>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</si>
  <si>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</si>
  <si>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</si>
  <si>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</si>
  <si>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</si>
  <si>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</si>
  <si>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</si>
  <si>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</si>
  <si>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</si>
  <si>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</si>
  <si>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</si>
  <si>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</si>
  <si>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</si>
  <si>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</si>
  <si>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</si>
  <si>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</si>
  <si>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</si>
  <si>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</si>
  <si>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</si>
  <si>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</si>
  <si>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</si>
  <si>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</si>
  <si>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</si>
  <si>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</si>
  <si>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</si>
  <si>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</si>
  <si>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</si>
  <si>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</si>
  <si>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</si>
  <si>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</si>
  <si>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</si>
  <si>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</si>
  <si>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</si>
  <si>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</si>
  <si>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</si>
  <si>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</si>
  <si>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</si>
  <si>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</si>
  <si>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</si>
  <si>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</si>
  <si>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</si>
  <si>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</si>
  <si>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</si>
  <si>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</si>
  <si>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</si>
  <si>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</si>
  <si>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</si>
  <si>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</si>
  <si>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</si>
  <si>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по истечению срока срочного служебного контракта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</si>
  <si>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</si>
  <si>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</si>
  <si>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</si>
  <si>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</si>
  <si>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</si>
  <si>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</si>
  <si>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</si>
  <si>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</si>
  <si>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</si>
  <si>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</si>
  <si>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</si>
  <si>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</si>
  <si>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</si>
  <si>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</si>
  <si>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</si>
  <si>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</si>
  <si>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</si>
  <si>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</si>
  <si>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</si>
  <si>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</si>
  <si>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</si>
  <si>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</si>
  <si>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</si>
  <si>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</si>
  <si>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</si>
  <si>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</si>
  <si>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</si>
  <si>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</si>
  <si>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</si>
  <si>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</si>
  <si>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</si>
  <si>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</si>
  <si>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</si>
  <si>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</si>
  <si>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</si>
  <si>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</si>
  <si>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</si>
  <si>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</si>
  <si>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</si>
  <si>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</si>
  <si>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</si>
  <si>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</si>
  <si>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</si>
  <si>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</si>
  <si>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</si>
  <si>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</si>
  <si>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</si>
  <si>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</si>
  <si>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</si>
  <si>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</si>
  <si>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</si>
  <si>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</si>
  <si>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</si>
  <si>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</si>
  <si>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</si>
  <si>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</si>
  <si>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</si>
  <si>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</si>
  <si>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</si>
  <si>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</si>
  <si>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</si>
  <si>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</si>
  <si>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</si>
  <si>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</si>
  <si>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</si>
  <si>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Объём финансирования (тыс. руб.)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</si>
  <si>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</si>
  <si>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</si>
  <si>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</si>
  <si>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</si>
  <si>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</si>
  <si>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</si>
  <si>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</si>
  <si>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</si>
  <si>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</si>
  <si>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</si>
  <si>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</si>
  <si>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</si>
  <si>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</si>
  <si>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</si>
  <si>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</si>
  <si>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</si>
  <si>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</si>
  <si>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</si>
  <si>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</si>
  <si>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</si>
  <si>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</si>
  <si>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</si>
  <si>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</si>
  <si>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</si>
  <si>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</si>
  <si>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</si>
  <si>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</si>
  <si>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</si>
  <si>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</si>
  <si>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</si>
  <si>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</si>
  <si>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</si>
  <si>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</si>
  <si>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</si>
  <si>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</si>
  <si>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</si>
  <si>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</si>
  <si>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Общее количество конкурсов</t>
  </si>
  <si>
    <t>Доля конкурсов на замещение вакантных должностей, %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</si>
  <si>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</si>
  <si>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</si>
  <si>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</si>
  <si>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</si>
  <si>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 xml:space="preserve">Количество лиц, в отношении которых установлено наставничество 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</si>
  <si>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</si>
  <si>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</si>
  <si>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</si>
  <si>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</si>
  <si>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</si>
  <si>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</si>
  <si>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</si>
  <si>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</si>
  <si>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</si>
  <si>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</si>
  <si>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</si>
  <si>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</si>
  <si>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</si>
  <si>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</si>
  <si>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</si>
  <si>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</si>
  <si>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</si>
  <si>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</si>
  <si>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</si>
  <si>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</si>
  <si>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</si>
  <si>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</si>
  <si>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</si>
  <si>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</si>
  <si>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</si>
  <si>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</si>
  <si>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</si>
  <si>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</si>
  <si>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</si>
  <si>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</si>
  <si>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</si>
  <si>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</si>
  <si>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</si>
  <si>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</si>
  <si>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</si>
  <si>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</si>
  <si>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</si>
  <si>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</si>
  <si>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</si>
  <si>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</si>
  <si>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</si>
  <si>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</si>
  <si>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</si>
  <si>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</si>
  <si>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</si>
  <si>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</si>
  <si>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</si>
  <si>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* Служащие, прошедшие обучение более одного раза, учитываются по числу мероприятий, в которых приняли участие</t>
  </si>
  <si>
    <r>
      <t xml:space="preserve">* 113 </t>
    </r>
    <r>
      <rPr>
        <sz val="10"/>
        <rFont val="Arial Cyr"/>
        <charset val="204"/>
      </rPr>
      <t>из которых, прошли обучение в рамках самообразования, по собственной инициативе (соответствующая графа отсутствует)</t>
    </r>
  </si>
  <si>
    <t>* количество указано не в соответствии с разд. 2 Положения о порядке выплаты ежемесячной надбавки к должностному окладу за особые условия государственной гражданской службы, премий за выполнение особо важных и сложных заданий, материальной помощи и единовременного поощрения государственным гражданским служащим в Правительстве Ульяновской области и государственным гражданским служащим Ульяновской области, замещающим должности руководителей исполнительных органов государственной власти Ульяновской области, утвержденного поставновлением Губернатора Ульяновской области от 22 апреля 2014 года № 45.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</si>
</sst>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_-* #,##0.00_р_._-;\-* #,##0.00_р_._-;_-* &quot;-&quot;??_р_._-;_-@_-"/>
    <numFmt numFmtId="178" formatCode="0.0"/>
    <numFmt numFmtId="182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04"/>
      <scheme val="minor"/>
    </font>
    <font>
      <sz val="14"/>
      <color theme="0" tint="-0.1499984740745262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320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2" borderId="2" xfId="0" applyNumberFormat="1" applyFont="1" applyFill="1" applyBorder="1" applyAlignment="1" applyProtection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82" fontId="4" fillId="5" borderId="2" xfId="0" applyNumberFormat="1" applyFont="1" applyFill="1" applyBorder="1" applyAlignment="1" applyProtection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78" fontId="0" fillId="0" borderId="0" xfId="0" applyNumberFormat="1" applyProtection="1">
      <protection locked="0"/>
    </xf>
    <xf numFmtId="1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4" fillId="5" borderId="2" xfId="0" applyFont="1" applyFill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8" fillId="6" borderId="2" xfId="1" applyFont="1" applyFill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" fontId="3" fillId="0" borderId="2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Border="1" applyAlignment="1" applyProtection="1">
      <alignment horizontal="right" vertical="top"/>
      <protection locked="0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82" fontId="0" fillId="0" borderId="0" xfId="0" applyNumberForma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3" fontId="6" fillId="0" borderId="1" xfId="1" applyNumberFormat="1" applyFont="1" applyFill="1" applyBorder="1" applyAlignment="1" applyProtection="1">
      <alignment horizontal="center" vertical="center"/>
    </xf>
    <xf numFmtId="182" fontId="20" fillId="5" borderId="1" xfId="2" applyNumberFormat="1" applyFont="1" applyFill="1" applyBorder="1" applyAlignment="1" applyProtection="1">
      <alignment horizontal="center" vertical="center"/>
    </xf>
    <xf numFmtId="1" fontId="20" fillId="4" borderId="1" xfId="1" applyNumberFormat="1" applyFont="1" applyFill="1" applyBorder="1" applyAlignment="1" applyProtection="1">
      <alignment horizontal="center" vertical="center"/>
      <protection locked="0"/>
    </xf>
    <xf numFmtId="182" fontId="20" fillId="5" borderId="1" xfId="1" applyNumberFormat="1" applyFont="1" applyFill="1" applyBorder="1" applyAlignment="1" applyProtection="1">
      <alignment horizontal="center" vertical="center"/>
    </xf>
    <xf numFmtId="3" fontId="6" fillId="0" borderId="1" xfId="1" applyNumberFormat="1" applyFont="1" applyFill="1" applyBorder="1" applyAlignment="1" applyProtection="1">
      <alignment horizontal="center" vertical="center"/>
      <protection locked="0"/>
    </xf>
    <xf numFmtId="3" fontId="6" fillId="0" borderId="2" xfId="1" applyNumberFormat="1" applyFont="1" applyFill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Border="1" applyAlignment="1" applyProtection="1">
      <alignment horizontal="center" vertical="center" textRotation="90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4" xfId="0" applyFont="1" applyFill="1" applyBorder="1" applyProtection="1"/>
    <xf numFmtId="1" fontId="21" fillId="0" borderId="2" xfId="1" applyNumberFormat="1" applyFont="1" applyBorder="1" applyAlignment="1" applyProtection="1">
      <alignment horizontal="center" vertical="center"/>
    </xf>
    <xf numFmtId="1" fontId="21" fillId="0" borderId="2" xfId="1" applyNumberFormat="1" applyFont="1" applyBorder="1" applyAlignment="1" applyProtection="1">
      <alignment horizontal="center" vertical="center" wrapText="1"/>
      <protection locked="0"/>
    </xf>
    <xf numFmtId="182" fontId="25" fillId="5" borderId="2" xfId="1" applyNumberFormat="1" applyFont="1" applyFill="1" applyBorder="1" applyAlignment="1" applyProtection="1">
      <alignment horizontal="center" vertical="center" wrapText="1"/>
    </xf>
    <xf numFmtId="1" fontId="25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182" fontId="21" fillId="5" borderId="2" xfId="1" applyNumberFormat="1" applyFont="1" applyFill="1" applyBorder="1" applyAlignment="1" applyProtection="1">
      <alignment horizontal="center" vertical="center" wrapText="1"/>
    </xf>
    <xf numFmtId="1" fontId="21" fillId="0" borderId="2" xfId="1" applyNumberFormat="1" applyFont="1" applyFill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textRotation="90" wrapText="1"/>
    </xf>
    <xf numFmtId="0" fontId="3" fillId="5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0" fontId="14" fillId="3" borderId="2" xfId="0" applyFont="1" applyFill="1" applyBorder="1" applyAlignment="1" applyProtection="1">
      <alignment horizontal="center" vertical="center" textRotation="90" wrapText="1"/>
    </xf>
    <xf numFmtId="0" fontId="15" fillId="5" borderId="2" xfId="0" applyFont="1" applyFill="1" applyBorder="1" applyAlignment="1" applyProtection="1">
      <alignment horizontal="center" vertical="center" textRotation="90" wrapText="1"/>
    </xf>
    <xf numFmtId="0" fontId="15" fillId="2" borderId="2" xfId="0" applyFont="1" applyFill="1" applyBorder="1" applyAlignment="1" applyProtection="1">
      <alignment horizontal="center" vertical="center" textRotation="90" wrapText="1"/>
    </xf>
    <xf numFmtId="0" fontId="14" fillId="4" borderId="2" xfId="0" applyFont="1" applyFill="1" applyBorder="1" applyAlignment="1" applyProtection="1">
      <alignment horizontal="center" vertical="center" textRotation="90" wrapText="1"/>
    </xf>
    <xf numFmtId="0" fontId="14" fillId="0" borderId="2" xfId="0" applyFont="1" applyBorder="1" applyAlignment="1" applyProtection="1">
      <alignment horizontal="center" vertical="center" textRotation="90" wrapText="1"/>
    </xf>
    <xf numFmtId="1" fontId="8" fillId="0" borderId="2" xfId="0" applyNumberFormat="1" applyFont="1" applyFill="1" applyBorder="1" applyAlignment="1" applyProtection="1">
      <alignment horizontal="center" vertical="center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</xf>
    <xf numFmtId="1" fontId="8" fillId="4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1" fontId="3" fillId="5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4" xfId="0" applyNumberFormat="1" applyFont="1" applyFill="1" applyBorder="1" applyProtection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Fill="1" applyBorder="1" applyAlignment="1" applyProtection="1">
      <alignment horizontal="left" vertical="top"/>
      <protection locked="0"/>
    </xf>
    <xf numFmtId="1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" xfId="0" applyNumberFormat="1" applyFont="1" applyFill="1" applyBorder="1" applyAlignment="1" applyProtection="1">
      <alignment horizontal="center" vertical="center" wrapText="1"/>
    </xf>
    <xf numFmtId="1" fontId="3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15" fillId="5" borderId="2" xfId="0" applyNumberFormat="1" applyFont="1" applyFill="1" applyBorder="1" applyAlignment="1" applyProtection="1">
      <alignment horizontal="center" vertical="center" textRotation="90" wrapText="1"/>
    </xf>
    <xf numFmtId="0" fontId="14" fillId="4" borderId="2" xfId="0" applyNumberFormat="1" applyFont="1" applyFill="1" applyBorder="1" applyAlignment="1" applyProtection="1">
      <alignment horizontal="center" vertical="center" textRotation="90" wrapText="1"/>
    </xf>
    <xf numFmtId="1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left" vertical="top"/>
      <protection locked="0"/>
    </xf>
    <xf numFmtId="1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182" fontId="5" fillId="5" borderId="2" xfId="0" applyNumberFormat="1" applyFont="1" applyFill="1" applyBorder="1" applyAlignment="1" applyProtection="1">
      <alignment horizontal="center" vertical="center"/>
    </xf>
    <xf numFmtId="182" fontId="5" fillId="2" borderId="2" xfId="0" applyNumberFormat="1" applyFont="1" applyFill="1" applyBorder="1" applyAlignment="1" applyProtection="1">
      <alignment horizontal="center" vertical="center" wrapText="1"/>
    </xf>
    <xf numFmtId="3" fontId="21" fillId="4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 applyProtection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NumberFormat="1" applyFont="1" applyBorder="1" applyAlignment="1" applyProtection="1">
      <alignment horizontal="center" vertical="center" wrapText="1"/>
      <protection locked="0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NumberFormat="1" applyFont="1" applyFill="1" applyBorder="1" applyAlignment="1" applyProtection="1">
      <alignment horizontal="center" vertical="center"/>
      <protection locked="0"/>
    </xf>
    <xf numFmtId="0" fontId="8" fillId="5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10" xfId="0" applyNumberFormat="1" applyFont="1" applyFill="1" applyBorder="1" applyAlignment="1" applyProtection="1">
      <alignment horizontal="center" vertical="center"/>
    </xf>
    <xf numFmtId="1" fontId="2" fillId="5" borderId="11" xfId="0" applyNumberFormat="1" applyFont="1" applyFill="1" applyBorder="1" applyAlignment="1" applyProtection="1">
      <alignment horizontal="center" vertical="center"/>
    </xf>
    <xf numFmtId="1" fontId="2" fillId="5" borderId="12" xfId="0" applyNumberFormat="1" applyFont="1" applyFill="1" applyBorder="1" applyAlignment="1" applyProtection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13" xfId="0" applyNumberFormat="1" applyFont="1" applyFill="1" applyBorder="1" applyAlignment="1" applyProtection="1">
      <alignment horizontal="center" vertical="center"/>
    </xf>
    <xf numFmtId="1" fontId="6" fillId="4" borderId="2" xfId="0" applyNumberFormat="1" applyFont="1" applyFill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82" fontId="3" fillId="0" borderId="0" xfId="0" applyNumberFormat="1" applyFont="1" applyBorder="1" applyAlignment="1" applyProtection="1">
      <alignment horizontal="center"/>
      <protection locked="0"/>
    </xf>
    <xf numFmtId="1" fontId="3" fillId="4" borderId="0" xfId="0" applyNumberFormat="1" applyFont="1" applyFill="1" applyBorder="1" applyAlignment="1" applyProtection="1">
      <alignment horizontal="center"/>
      <protection locked="0"/>
    </xf>
    <xf numFmtId="182" fontId="3" fillId="4" borderId="0" xfId="0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 applyProtection="1">
      <alignment horizontal="center" wrapText="1"/>
    </xf>
    <xf numFmtId="182" fontId="9" fillId="2" borderId="2" xfId="0" applyNumberFormat="1" applyFont="1" applyFill="1" applyBorder="1" applyAlignment="1" applyProtection="1">
      <alignment horizontal="center" vertical="center" wrapText="1"/>
    </xf>
    <xf numFmtId="3" fontId="7" fillId="5" borderId="1" xfId="1" applyNumberFormat="1" applyFont="1" applyFill="1" applyBorder="1" applyAlignment="1" applyProtection="1">
      <alignment horizontal="center" vertical="center"/>
    </xf>
    <xf numFmtId="182" fontId="19" fillId="5" borderId="1" xfId="2" applyNumberFormat="1" applyFont="1" applyFill="1" applyBorder="1" applyAlignment="1" applyProtection="1">
      <alignment horizontal="center" vertical="center"/>
    </xf>
    <xf numFmtId="182" fontId="19" fillId="5" borderId="1" xfId="1" applyNumberFormat="1" applyFont="1" applyFill="1" applyBorder="1" applyAlignment="1" applyProtection="1">
      <alignment horizontal="center" vertical="center"/>
    </xf>
    <xf numFmtId="182" fontId="10" fillId="2" borderId="2" xfId="0" applyNumberFormat="1" applyFont="1" applyFill="1" applyBorder="1" applyAlignment="1" applyProtection="1">
      <alignment horizontal="center" vertical="center" wrapText="1"/>
    </xf>
    <xf numFmtId="3" fontId="22" fillId="5" borderId="2" xfId="0" applyNumberFormat="1" applyFont="1" applyFill="1" applyBorder="1" applyAlignment="1" applyProtection="1">
      <alignment horizontal="center" vertical="center" wrapText="1"/>
    </xf>
    <xf numFmtId="182" fontId="10" fillId="5" borderId="2" xfId="0" applyNumberFormat="1" applyFont="1" applyFill="1" applyBorder="1" applyAlignment="1" applyProtection="1">
      <alignment horizontal="center" vertical="center" wrapText="1"/>
    </xf>
    <xf numFmtId="182" fontId="9" fillId="5" borderId="2" xfId="0" applyNumberFormat="1" applyFont="1" applyFill="1" applyBorder="1" applyAlignment="1" applyProtection="1">
      <alignment horizontal="center" vertical="center" wrapText="1"/>
    </xf>
    <xf numFmtId="1" fontId="22" fillId="5" borderId="2" xfId="1" applyNumberFormat="1" applyFont="1" applyFill="1" applyBorder="1" applyAlignment="1" applyProtection="1">
      <alignment horizontal="center" vertical="center"/>
    </xf>
    <xf numFmtId="182" fontId="26" fillId="5" borderId="2" xfId="1" applyNumberFormat="1" applyFont="1" applyFill="1" applyBorder="1" applyAlignment="1" applyProtection="1">
      <alignment horizontal="center" vertical="center" wrapText="1"/>
    </xf>
    <xf numFmtId="182" fontId="22" fillId="5" borderId="2" xfId="1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 wrapText="1"/>
    </xf>
    <xf numFmtId="1" fontId="7" fillId="5" borderId="2" xfId="0" applyNumberFormat="1" applyFont="1" applyFill="1" applyBorder="1" applyAlignment="1" applyProtection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/>
      <protection locked="0"/>
    </xf>
    <xf numFmtId="182" fontId="9" fillId="5" borderId="2" xfId="0" applyNumberFormat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vertical="center" textRotation="90" wrapText="1"/>
    </xf>
    <xf numFmtId="182" fontId="3" fillId="4" borderId="2" xfId="0" applyNumberFormat="1" applyFont="1" applyFill="1" applyBorder="1" applyAlignment="1" applyProtection="1">
      <alignment horizontal="center" vertical="center"/>
    </xf>
    <xf numFmtId="182" fontId="8" fillId="4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182" fontId="3" fillId="0" borderId="2" xfId="0" applyNumberFormat="1" applyFont="1" applyBorder="1" applyAlignment="1" applyProtection="1">
      <alignment horizontal="center" vertical="center"/>
      <protection locked="0"/>
    </xf>
    <xf numFmtId="182" fontId="8" fillId="0" borderId="2" xfId="0" applyNumberFormat="1" applyFont="1" applyBorder="1" applyAlignment="1" applyProtection="1">
      <alignment horizontal="center" vertical="center"/>
      <protection locked="0"/>
    </xf>
    <xf numFmtId="1" fontId="23" fillId="5" borderId="2" xfId="0" applyNumberFormat="1" applyFont="1" applyFill="1" applyBorder="1" applyAlignment="1" applyProtection="1">
      <alignment horizontal="center" vertical="center" wrapText="1"/>
    </xf>
    <xf numFmtId="0" fontId="23" fillId="0" borderId="2" xfId="0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1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9" fillId="5" borderId="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2" xfId="0" applyNumberFormat="1" applyFont="1" applyFill="1" applyBorder="1" applyProtection="1">
      <protection locked="0"/>
    </xf>
    <xf numFmtId="182" fontId="9" fillId="5" borderId="2" xfId="0" applyNumberFormat="1" applyFont="1" applyFill="1" applyBorder="1" applyProtection="1">
      <protection locked="0"/>
    </xf>
    <xf numFmtId="0" fontId="4" fillId="5" borderId="7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 applyProtection="1">
      <alignment horizontal="center" vertical="center" wrapText="1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82" fontId="20" fillId="5" borderId="2" xfId="0" applyNumberFormat="1" applyFont="1" applyFill="1" applyBorder="1" applyAlignment="1" applyProtection="1">
      <alignment horizontal="center" vertical="center" wrapText="1"/>
    </xf>
    <xf numFmtId="182" fontId="19" fillId="5" borderId="2" xfId="0" applyNumberFormat="1" applyFont="1" applyFill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 applyProtection="1">
      <alignment horizontal="left" vertical="center" wrapText="1"/>
    </xf>
    <xf numFmtId="0" fontId="7" fillId="2" borderId="2" xfId="0" applyFont="1" applyFill="1" applyBorder="1" applyAlignment="1" applyProtection="1">
      <alignment horizontal="left" vertical="center" wrapText="1"/>
    </xf>
    <xf numFmtId="0" fontId="7" fillId="5" borderId="2" xfId="0" applyFont="1" applyFill="1" applyBorder="1" applyAlignment="1" applyProtection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</xf>
    <xf numFmtId="3" fontId="7" fillId="5" borderId="2" xfId="0" applyNumberFormat="1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 applyProtection="1">
      <alignment vertical="center"/>
      <protection locked="0"/>
    </xf>
    <xf numFmtId="0" fontId="3" fillId="5" borderId="2" xfId="0" applyFont="1" applyFill="1" applyBorder="1" applyAlignment="1" applyProtection="1">
      <alignment vertical="center"/>
      <protection locked="0"/>
    </xf>
    <xf numFmtId="1" fontId="31" fillId="5" borderId="2" xfId="0" applyNumberFormat="1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10" fontId="5" fillId="5" borderId="2" xfId="0" applyNumberFormat="1" applyFont="1" applyFill="1" applyBorder="1" applyAlignment="1" applyProtection="1">
      <alignment horizontal="center" vertical="center" wrapText="1"/>
    </xf>
    <xf numFmtId="10" fontId="9" fillId="5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90" wrapText="1"/>
    </xf>
    <xf numFmtId="0" fontId="2" fillId="0" borderId="1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73" fontId="3" fillId="0" borderId="9" xfId="3" applyFont="1" applyBorder="1" applyAlignment="1" applyProtection="1">
      <alignment horizontal="center" vertical="center" wrapText="1"/>
    </xf>
    <xf numFmtId="173" fontId="3" fillId="0" borderId="15" xfId="3" applyFont="1" applyBorder="1" applyAlignment="1" applyProtection="1">
      <alignment horizontal="center" vertical="center" wrapText="1"/>
    </xf>
    <xf numFmtId="173" fontId="3" fillId="0" borderId="1" xfId="3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textRotation="90" wrapText="1"/>
    </xf>
    <xf numFmtId="0" fontId="4" fillId="2" borderId="9" xfId="0" applyFont="1" applyFill="1" applyBorder="1" applyAlignment="1" applyProtection="1">
      <alignment horizontal="center" vertical="center" textRotation="90" wrapText="1"/>
    </xf>
    <xf numFmtId="0" fontId="4" fillId="2" borderId="15" xfId="0" applyFont="1" applyFill="1" applyBorder="1" applyAlignment="1" applyProtection="1">
      <alignment horizontal="center" vertical="center" textRotation="90" wrapText="1"/>
    </xf>
    <xf numFmtId="0" fontId="4" fillId="2" borderId="1" xfId="0" applyFont="1" applyFill="1" applyBorder="1" applyAlignment="1" applyProtection="1">
      <alignment horizontal="center" vertical="center" textRotation="90" wrapText="1"/>
    </xf>
    <xf numFmtId="0" fontId="3" fillId="4" borderId="9" xfId="0" applyFont="1" applyFill="1" applyBorder="1" applyAlignment="1" applyProtection="1">
      <alignment horizontal="center" vertical="center" wrapText="1"/>
    </xf>
    <xf numFmtId="0" fontId="3" fillId="4" borderId="15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textRotation="90" wrapText="1"/>
    </xf>
    <xf numFmtId="0" fontId="4" fillId="2" borderId="2" xfId="0" applyFont="1" applyFill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right" vertical="top"/>
      <protection locked="0"/>
    </xf>
    <xf numFmtId="0" fontId="2" fillId="5" borderId="9" xfId="0" applyFont="1" applyFill="1" applyBorder="1" applyAlignment="1" applyProtection="1">
      <alignment horizontal="center" vertical="center" textRotation="90" wrapText="1"/>
    </xf>
    <xf numFmtId="0" fontId="2" fillId="5" borderId="1" xfId="0" applyFont="1" applyFill="1" applyBorder="1" applyAlignment="1" applyProtection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9" xfId="0" applyFont="1" applyFill="1" applyBorder="1" applyAlignment="1" applyProtection="1">
      <alignment horizontal="center" vertical="center" textRotation="90" wrapText="1"/>
    </xf>
    <xf numFmtId="0" fontId="2" fillId="3" borderId="1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textRotation="90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textRotation="90" wrapText="1"/>
    </xf>
    <xf numFmtId="0" fontId="4" fillId="5" borderId="1" xfId="0" applyFont="1" applyFill="1" applyBorder="1" applyAlignment="1" applyProtection="1">
      <alignment horizontal="center" vertical="center" textRotation="90" wrapText="1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</xf>
    <xf numFmtId="0" fontId="14" fillId="4" borderId="16" xfId="0" applyFont="1" applyFill="1" applyBorder="1" applyAlignment="1" applyProtection="1">
      <alignment horizontal="center" vertical="center" wrapText="1"/>
    </xf>
    <xf numFmtId="0" fontId="14" fillId="4" borderId="18" xfId="0" applyFon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textRotation="90" wrapText="1"/>
    </xf>
    <xf numFmtId="0" fontId="14" fillId="0" borderId="7" xfId="0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4" fillId="4" borderId="7" xfId="0" applyFont="1" applyFill="1" applyBorder="1" applyAlignment="1" applyProtection="1">
      <alignment horizontal="center" vertical="center" wrapText="1"/>
    </xf>
    <xf numFmtId="0" fontId="14" fillId="4" borderId="14" xfId="0" applyFont="1" applyFill="1" applyBorder="1" applyAlignment="1" applyProtection="1">
      <alignment horizontal="center" vertical="center" wrapText="1"/>
    </xf>
    <xf numFmtId="0" fontId="14" fillId="4" borderId="8" xfId="0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 applyProtection="1">
      <alignment horizontal="center" vertical="center" wrapText="1"/>
    </xf>
    <xf numFmtId="0" fontId="32" fillId="0" borderId="8" xfId="0" applyFont="1" applyBorder="1" applyAlignment="1" applyProtection="1">
      <alignment horizontal="center" vertical="center" wrapText="1"/>
    </xf>
    <xf numFmtId="0" fontId="32" fillId="4" borderId="8" xfId="0" applyFont="1" applyFill="1" applyBorder="1" applyAlignment="1" applyProtection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 textRotation="90" wrapText="1"/>
    </xf>
    <xf numFmtId="0" fontId="2" fillId="4" borderId="15" xfId="0" applyFont="1" applyFill="1" applyBorder="1" applyAlignment="1" applyProtection="1">
      <alignment horizontal="center" vertical="center" textRotation="90" wrapText="1"/>
    </xf>
    <xf numFmtId="0" fontId="2" fillId="4" borderId="1" xfId="0" applyFont="1" applyFill="1" applyBorder="1" applyAlignment="1" applyProtection="1">
      <alignment horizontal="center" vertical="center" textRotation="90" wrapText="1"/>
    </xf>
    <xf numFmtId="178" fontId="2" fillId="0" borderId="9" xfId="0" applyNumberFormat="1" applyFont="1" applyFill="1" applyBorder="1" applyAlignment="1" applyProtection="1">
      <alignment horizontal="center" vertical="center" textRotation="90" wrapText="1"/>
    </xf>
    <xf numFmtId="178" fontId="33" fillId="0" borderId="15" xfId="0" applyNumberFormat="1" applyFont="1" applyFill="1" applyBorder="1" applyAlignment="1" applyProtection="1">
      <alignment horizontal="center" vertical="center" textRotation="90" wrapText="1"/>
    </xf>
    <xf numFmtId="178" fontId="33" fillId="0" borderId="1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</xf>
    <xf numFmtId="0" fontId="34" fillId="0" borderId="15" xfId="0" applyFont="1" applyBorder="1" applyAlignment="1" applyProtection="1">
      <alignment horizontal="center" vertical="center" textRotation="90" wrapText="1"/>
    </xf>
    <xf numFmtId="0" fontId="34" fillId="0" borderId="1" xfId="0" applyFont="1" applyBorder="1" applyAlignment="1" applyProtection="1">
      <alignment horizontal="center" vertical="center" textRotation="90" wrapText="1"/>
    </xf>
    <xf numFmtId="0" fontId="33" fillId="5" borderId="15" xfId="0" applyFont="1" applyFill="1" applyBorder="1" applyAlignment="1" applyProtection="1">
      <alignment horizontal="center" vertical="center" textRotation="90" wrapText="1"/>
    </xf>
    <xf numFmtId="0" fontId="33" fillId="5" borderId="1" xfId="0" applyFont="1" applyFill="1" applyBorder="1" applyAlignment="1" applyProtection="1">
      <alignment horizontal="center" vertical="center" textRotation="90" wrapText="1"/>
    </xf>
    <xf numFmtId="0" fontId="2" fillId="0" borderId="9" xfId="0" applyFont="1" applyFill="1" applyBorder="1" applyAlignment="1" applyProtection="1">
      <alignment horizontal="center" vertical="center" textRotation="90" wrapText="1"/>
    </xf>
    <xf numFmtId="0" fontId="34" fillId="0" borderId="15" xfId="0" applyFont="1" applyFill="1" applyBorder="1" applyAlignment="1" applyProtection="1">
      <alignment horizontal="center" vertical="center" textRotation="90" wrapText="1"/>
    </xf>
    <xf numFmtId="0" fontId="34" fillId="0" borderId="1" xfId="0" applyFont="1" applyFill="1" applyBorder="1" applyAlignment="1" applyProtection="1">
      <alignment horizontal="center" vertical="center" textRotation="90" wrapText="1"/>
    </xf>
    <xf numFmtId="0" fontId="34" fillId="0" borderId="8" xfId="0" applyFont="1" applyBorder="1" applyAlignment="1" applyProtection="1">
      <alignment horizontal="center" vertical="center"/>
    </xf>
    <xf numFmtId="0" fontId="33" fillId="2" borderId="15" xfId="0" applyFont="1" applyFill="1" applyBorder="1" applyAlignment="1" applyProtection="1">
      <alignment horizontal="center" vertical="center" textRotation="90" wrapText="1"/>
    </xf>
    <xf numFmtId="0" fontId="33" fillId="2" borderId="1" xfId="0" applyFont="1" applyFill="1" applyBorder="1" applyAlignment="1" applyProtection="1">
      <alignment horizontal="center" vertical="center" textRotation="90" wrapText="1"/>
    </xf>
    <xf numFmtId="0" fontId="24" fillId="0" borderId="2" xfId="0" applyFont="1" applyBorder="1" applyProtection="1"/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center" vertical="center" wrapText="1"/>
    </xf>
    <xf numFmtId="0" fontId="2" fillId="4" borderId="8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 applyProtection="1">
      <alignment horizontal="center" vertical="center" textRotation="90" wrapText="1"/>
    </xf>
    <xf numFmtId="0" fontId="2" fillId="4" borderId="19" xfId="0" applyFont="1" applyFill="1" applyBorder="1" applyAlignment="1" applyProtection="1">
      <alignment horizontal="center" vertical="center" textRotation="90" wrapText="1"/>
    </xf>
    <xf numFmtId="0" fontId="2" fillId="4" borderId="9" xfId="0" applyNumberFormat="1" applyFont="1" applyFill="1" applyBorder="1" applyAlignment="1" applyProtection="1">
      <alignment horizontal="center" vertical="center" textRotation="90" wrapText="1"/>
    </xf>
    <xf numFmtId="0" fontId="2" fillId="4" borderId="1" xfId="0" applyNumberFormat="1" applyFont="1" applyFill="1" applyBorder="1" applyAlignment="1" applyProtection="1">
      <alignment horizontal="center" vertical="center" textRotation="90" wrapText="1"/>
    </xf>
    <xf numFmtId="0" fontId="2" fillId="4" borderId="16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 wrapText="1"/>
    </xf>
    <xf numFmtId="0" fontId="2" fillId="4" borderId="19" xfId="0" applyFont="1" applyFill="1" applyBorder="1" applyAlignment="1" applyProtection="1">
      <alignment horizontal="center" vertical="center" wrapText="1"/>
    </xf>
    <xf numFmtId="0" fontId="2" fillId="4" borderId="20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4" fillId="5" borderId="9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 xr:uid="{4EC00AD3-E9B7-4300-B3F4-2FF4F1CB685B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92FB-2EE9-4653-B6E2-A32E9C909983}">
  <sheetPr>
    <pageSetUpPr fitToPage="1"/>
  </sheetPr>
  <dimension ref="B2:R21"/>
  <sheetViews>
    <sheetView view="pageBreakPreview" topLeftCell="A4" zoomScale="80" zoomScaleNormal="90" zoomScaleSheetLayoutView="80" workbookViewId="0">
      <selection activeCell="K19" sqref="K19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210" t="s">
        <v>17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</row>
    <row r="4" spans="2:18" ht="62.25" customHeight="1" x14ac:dyDescent="0.2">
      <c r="B4" s="211" t="s">
        <v>14</v>
      </c>
      <c r="C4" s="205" t="s">
        <v>157</v>
      </c>
      <c r="D4" s="206"/>
      <c r="E4" s="206"/>
      <c r="F4" s="207"/>
      <c r="G4" s="205" t="s">
        <v>155</v>
      </c>
      <c r="H4" s="206"/>
      <c r="I4" s="206"/>
      <c r="J4" s="207"/>
      <c r="K4" s="205" t="s">
        <v>20</v>
      </c>
      <c r="L4" s="206"/>
      <c r="M4" s="206"/>
      <c r="N4" s="207"/>
      <c r="O4" s="205" t="s">
        <v>171</v>
      </c>
      <c r="P4" s="206"/>
      <c r="Q4" s="206"/>
      <c r="R4" s="207"/>
    </row>
    <row r="5" spans="2:18" ht="22.5" customHeight="1" x14ac:dyDescent="0.2">
      <c r="B5" s="212"/>
      <c r="C5" s="208" t="s">
        <v>110</v>
      </c>
      <c r="D5" s="205" t="s">
        <v>58</v>
      </c>
      <c r="E5" s="206"/>
      <c r="F5" s="207"/>
      <c r="G5" s="208" t="s">
        <v>110</v>
      </c>
      <c r="H5" s="205" t="s">
        <v>58</v>
      </c>
      <c r="I5" s="206"/>
      <c r="J5" s="207"/>
      <c r="K5" s="208" t="s">
        <v>150</v>
      </c>
      <c r="L5" s="205" t="s">
        <v>58</v>
      </c>
      <c r="M5" s="206"/>
      <c r="N5" s="207"/>
      <c r="O5" s="208" t="s">
        <v>150</v>
      </c>
      <c r="P5" s="205" t="s">
        <v>58</v>
      </c>
      <c r="Q5" s="206"/>
      <c r="R5" s="207"/>
    </row>
    <row r="6" spans="2:18" ht="147" customHeight="1" x14ac:dyDescent="0.2">
      <c r="B6" s="213"/>
      <c r="C6" s="209"/>
      <c r="D6" s="31" t="s">
        <v>158</v>
      </c>
      <c r="E6" s="31" t="s">
        <v>156</v>
      </c>
      <c r="F6" s="5" t="s">
        <v>159</v>
      </c>
      <c r="G6" s="209"/>
      <c r="H6" s="31" t="s">
        <v>158</v>
      </c>
      <c r="I6" s="31" t="s">
        <v>156</v>
      </c>
      <c r="J6" s="6" t="s">
        <v>160</v>
      </c>
      <c r="K6" s="209"/>
      <c r="L6" s="31" t="s">
        <v>154</v>
      </c>
      <c r="M6" s="31" t="s">
        <v>152</v>
      </c>
      <c r="N6" s="7" t="s">
        <v>160</v>
      </c>
      <c r="O6" s="209"/>
      <c r="P6" s="31" t="s">
        <v>153</v>
      </c>
      <c r="Q6" s="31" t="s">
        <v>151</v>
      </c>
      <c r="R6" s="7" t="s">
        <v>160</v>
      </c>
    </row>
    <row r="7" spans="2:18" ht="30" customHeight="1" x14ac:dyDescent="0.2">
      <c r="B7" s="189" t="s">
        <v>0</v>
      </c>
      <c r="C7" s="52">
        <f>G7+K7+O7</f>
        <v>0</v>
      </c>
      <c r="D7" s="52">
        <f>H7+L7+P7</f>
        <v>0</v>
      </c>
      <c r="E7" s="52">
        <f>I7+M7+Q7</f>
        <v>0</v>
      </c>
      <c r="F7" s="53" t="e">
        <f>D7/C7</f>
        <v>#DIV/0!</v>
      </c>
      <c r="G7" s="54"/>
      <c r="H7" s="54"/>
      <c r="I7" s="54"/>
      <c r="J7" s="55" t="e">
        <f>H7/G7</f>
        <v>#DIV/0!</v>
      </c>
      <c r="K7" s="56"/>
      <c r="L7" s="56"/>
      <c r="M7" s="56"/>
      <c r="N7" s="55" t="e">
        <f>L7/K7</f>
        <v>#DIV/0!</v>
      </c>
      <c r="O7" s="56"/>
      <c r="P7" s="56"/>
      <c r="Q7" s="56"/>
      <c r="R7" s="53" t="e">
        <f>P7/D7</f>
        <v>#DIV/0!</v>
      </c>
    </row>
    <row r="8" spans="2:18" ht="30" customHeight="1" x14ac:dyDescent="0.2">
      <c r="B8" s="189" t="s">
        <v>1</v>
      </c>
      <c r="C8" s="52">
        <f t="shared" ref="C8:C21" si="0">G8+K8+O8</f>
        <v>0</v>
      </c>
      <c r="D8" s="52">
        <f t="shared" ref="D8:D21" si="1">H8+L8+P8</f>
        <v>0</v>
      </c>
      <c r="E8" s="52">
        <f t="shared" ref="E8:E21" si="2">I8+M8+Q8</f>
        <v>0</v>
      </c>
      <c r="F8" s="53" t="e">
        <f t="shared" ref="F8:F21" si="3">D8/C8</f>
        <v>#DIV/0!</v>
      </c>
      <c r="G8" s="54"/>
      <c r="H8" s="54"/>
      <c r="I8" s="54"/>
      <c r="J8" s="55" t="e">
        <f t="shared" ref="J8:J21" si="4">H8/G8</f>
        <v>#DIV/0!</v>
      </c>
      <c r="K8" s="56"/>
      <c r="L8" s="57"/>
      <c r="M8" s="56"/>
      <c r="N8" s="55" t="e">
        <f t="shared" ref="N8:N21" si="5">L8/K8</f>
        <v>#DIV/0!</v>
      </c>
      <c r="O8" s="56"/>
      <c r="P8" s="57"/>
      <c r="Q8" s="57"/>
      <c r="R8" s="55" t="e">
        <f t="shared" ref="R8:R21" si="6">P8/D8</f>
        <v>#DIV/0!</v>
      </c>
    </row>
    <row r="9" spans="2:18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3" t="e">
        <f t="shared" si="3"/>
        <v>#DIV/0!</v>
      </c>
      <c r="G9" s="54"/>
      <c r="H9" s="54"/>
      <c r="I9" s="54"/>
      <c r="J9" s="55" t="e">
        <f t="shared" si="4"/>
        <v>#DIV/0!</v>
      </c>
      <c r="K9" s="56"/>
      <c r="L9" s="57"/>
      <c r="M9" s="56"/>
      <c r="N9" s="55" t="e">
        <f t="shared" si="5"/>
        <v>#DIV/0!</v>
      </c>
      <c r="O9" s="56"/>
      <c r="P9" s="57"/>
      <c r="Q9" s="57"/>
      <c r="R9" s="55" t="e">
        <f t="shared" si="6"/>
        <v>#DIV/0!</v>
      </c>
    </row>
    <row r="10" spans="2:18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3" t="e">
        <f t="shared" si="3"/>
        <v>#DIV/0!</v>
      </c>
      <c r="G10" s="54"/>
      <c r="H10" s="54"/>
      <c r="I10" s="54"/>
      <c r="J10" s="55" t="e">
        <f t="shared" si="4"/>
        <v>#DIV/0!</v>
      </c>
      <c r="K10" s="56"/>
      <c r="L10" s="57"/>
      <c r="M10" s="56"/>
      <c r="N10" s="55" t="e">
        <f t="shared" si="5"/>
        <v>#DIV/0!</v>
      </c>
      <c r="O10" s="56"/>
      <c r="P10" s="57"/>
      <c r="Q10" s="57"/>
      <c r="R10" s="55" t="e">
        <f t="shared" si="6"/>
        <v>#DIV/0!</v>
      </c>
    </row>
    <row r="11" spans="2:18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3" t="e">
        <f t="shared" si="3"/>
        <v>#DIV/0!</v>
      </c>
      <c r="G11" s="54"/>
      <c r="H11" s="54"/>
      <c r="I11" s="54"/>
      <c r="J11" s="55" t="e">
        <f t="shared" si="4"/>
        <v>#DIV/0!</v>
      </c>
      <c r="K11" s="56"/>
      <c r="L11" s="57"/>
      <c r="M11" s="56"/>
      <c r="N11" s="55" t="e">
        <f t="shared" si="5"/>
        <v>#DIV/0!</v>
      </c>
      <c r="O11" s="56"/>
      <c r="P11" s="57"/>
      <c r="Q11" s="57"/>
      <c r="R11" s="55" t="e">
        <f t="shared" si="6"/>
        <v>#DIV/0!</v>
      </c>
    </row>
    <row r="12" spans="2:18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3" t="e">
        <f t="shared" si="3"/>
        <v>#DIV/0!</v>
      </c>
      <c r="G12" s="54"/>
      <c r="H12" s="54"/>
      <c r="I12" s="54"/>
      <c r="J12" s="55" t="e">
        <f t="shared" si="4"/>
        <v>#DIV/0!</v>
      </c>
      <c r="K12" s="56"/>
      <c r="L12" s="57"/>
      <c r="M12" s="56"/>
      <c r="N12" s="55" t="e">
        <f t="shared" si="5"/>
        <v>#DIV/0!</v>
      </c>
      <c r="O12" s="56"/>
      <c r="P12" s="57"/>
      <c r="Q12" s="57"/>
      <c r="R12" s="55" t="e">
        <f t="shared" si="6"/>
        <v>#DIV/0!</v>
      </c>
    </row>
    <row r="13" spans="2:18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3" t="e">
        <f t="shared" si="3"/>
        <v>#DIV/0!</v>
      </c>
      <c r="G13" s="54"/>
      <c r="H13" s="54"/>
      <c r="I13" s="54"/>
      <c r="J13" s="55" t="e">
        <f t="shared" si="4"/>
        <v>#DIV/0!</v>
      </c>
      <c r="K13" s="56"/>
      <c r="L13" s="57"/>
      <c r="M13" s="56"/>
      <c r="N13" s="55" t="e">
        <f t="shared" si="5"/>
        <v>#DIV/0!</v>
      </c>
      <c r="O13" s="56"/>
      <c r="P13" s="57"/>
      <c r="Q13" s="57"/>
      <c r="R13" s="55" t="e">
        <f t="shared" si="6"/>
        <v>#DIV/0!</v>
      </c>
    </row>
    <row r="14" spans="2:18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3" t="e">
        <f t="shared" si="3"/>
        <v>#DIV/0!</v>
      </c>
      <c r="G14" s="54"/>
      <c r="H14" s="54"/>
      <c r="I14" s="54"/>
      <c r="J14" s="55" t="e">
        <f t="shared" si="4"/>
        <v>#DIV/0!</v>
      </c>
      <c r="K14" s="56"/>
      <c r="L14" s="57"/>
      <c r="M14" s="56"/>
      <c r="N14" s="55" t="e">
        <f t="shared" si="5"/>
        <v>#DIV/0!</v>
      </c>
      <c r="O14" s="56"/>
      <c r="P14" s="57"/>
      <c r="Q14" s="57"/>
      <c r="R14" s="55" t="e">
        <f t="shared" si="6"/>
        <v>#DIV/0!</v>
      </c>
    </row>
    <row r="15" spans="2:18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3" t="e">
        <f t="shared" si="3"/>
        <v>#DIV/0!</v>
      </c>
      <c r="G15" s="54"/>
      <c r="H15" s="54"/>
      <c r="I15" s="54"/>
      <c r="J15" s="55" t="e">
        <f t="shared" si="4"/>
        <v>#DIV/0!</v>
      </c>
      <c r="K15" s="56"/>
      <c r="L15" s="57"/>
      <c r="M15" s="56"/>
      <c r="N15" s="55" t="e">
        <f t="shared" si="5"/>
        <v>#DIV/0!</v>
      </c>
      <c r="O15" s="56"/>
      <c r="P15" s="57"/>
      <c r="Q15" s="57"/>
      <c r="R15" s="55" t="e">
        <f t="shared" si="6"/>
        <v>#DIV/0!</v>
      </c>
    </row>
    <row r="16" spans="2:18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3" t="e">
        <f t="shared" si="3"/>
        <v>#DIV/0!</v>
      </c>
      <c r="G16" s="54"/>
      <c r="H16" s="54"/>
      <c r="I16" s="54"/>
      <c r="J16" s="55" t="e">
        <f t="shared" si="4"/>
        <v>#DIV/0!</v>
      </c>
      <c r="K16" s="56"/>
      <c r="L16" s="57"/>
      <c r="M16" s="56"/>
      <c r="N16" s="55" t="e">
        <f t="shared" si="5"/>
        <v>#DIV/0!</v>
      </c>
      <c r="O16" s="56"/>
      <c r="P16" s="57"/>
      <c r="Q16" s="57"/>
      <c r="R16" s="55" t="e">
        <f t="shared" si="6"/>
        <v>#DIV/0!</v>
      </c>
    </row>
    <row r="17" spans="2:18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3" t="e">
        <f t="shared" si="3"/>
        <v>#DIV/0!</v>
      </c>
      <c r="G17" s="54"/>
      <c r="H17" s="54"/>
      <c r="I17" s="54"/>
      <c r="J17" s="55" t="e">
        <f t="shared" si="4"/>
        <v>#DIV/0!</v>
      </c>
      <c r="K17" s="56"/>
      <c r="L17" s="57"/>
      <c r="M17" s="56"/>
      <c r="N17" s="55" t="e">
        <f t="shared" si="5"/>
        <v>#DIV/0!</v>
      </c>
      <c r="O17" s="56"/>
      <c r="P17" s="57"/>
      <c r="Q17" s="57"/>
      <c r="R17" s="55" t="e">
        <f t="shared" si="6"/>
        <v>#DIV/0!</v>
      </c>
    </row>
    <row r="18" spans="2:18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3" t="e">
        <f t="shared" si="3"/>
        <v>#DIV/0!</v>
      </c>
      <c r="G18" s="54"/>
      <c r="H18" s="54"/>
      <c r="I18" s="54"/>
      <c r="J18" s="55" t="e">
        <f t="shared" si="4"/>
        <v>#DIV/0!</v>
      </c>
      <c r="K18" s="56"/>
      <c r="L18" s="57"/>
      <c r="M18" s="56"/>
      <c r="N18" s="55" t="e">
        <f t="shared" si="5"/>
        <v>#DIV/0!</v>
      </c>
      <c r="O18" s="56"/>
      <c r="P18" s="57"/>
      <c r="Q18" s="57"/>
      <c r="R18" s="55" t="e">
        <f t="shared" si="6"/>
        <v>#DIV/0!</v>
      </c>
    </row>
    <row r="19" spans="2:18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3" t="e">
        <f t="shared" si="3"/>
        <v>#DIV/0!</v>
      </c>
      <c r="G19" s="54"/>
      <c r="H19" s="54"/>
      <c r="I19" s="54"/>
      <c r="J19" s="55" t="e">
        <f t="shared" si="4"/>
        <v>#DIV/0!</v>
      </c>
      <c r="K19" s="56"/>
      <c r="L19" s="57"/>
      <c r="M19" s="56"/>
      <c r="N19" s="55" t="e">
        <f t="shared" si="5"/>
        <v>#DIV/0!</v>
      </c>
      <c r="O19" s="56"/>
      <c r="P19" s="57"/>
      <c r="Q19" s="57"/>
      <c r="R19" s="55" t="e">
        <f t="shared" si="6"/>
        <v>#DIV/0!</v>
      </c>
    </row>
    <row r="20" spans="2:18" ht="30" customHeight="1" x14ac:dyDescent="0.2">
      <c r="B20" s="189" t="s">
        <v>13</v>
      </c>
      <c r="C20" s="52">
        <f t="shared" si="0"/>
        <v>1786</v>
      </c>
      <c r="D20" s="52">
        <f t="shared" si="1"/>
        <v>1637</v>
      </c>
      <c r="E20" s="52">
        <f t="shared" si="2"/>
        <v>133</v>
      </c>
      <c r="F20" s="53">
        <f t="shared" si="3"/>
        <v>0.91657334826427772</v>
      </c>
      <c r="G20" s="54">
        <v>83</v>
      </c>
      <c r="H20" s="54">
        <v>71</v>
      </c>
      <c r="I20" s="54">
        <v>0</v>
      </c>
      <c r="J20" s="55">
        <f t="shared" si="4"/>
        <v>0.85542168674698793</v>
      </c>
      <c r="K20" s="56">
        <v>1452</v>
      </c>
      <c r="L20" s="57">
        <v>1338</v>
      </c>
      <c r="M20" s="56">
        <v>118</v>
      </c>
      <c r="N20" s="55">
        <f t="shared" si="5"/>
        <v>0.92148760330578516</v>
      </c>
      <c r="O20" s="56">
        <v>251</v>
      </c>
      <c r="P20" s="57">
        <v>228</v>
      </c>
      <c r="Q20" s="57">
        <v>15</v>
      </c>
      <c r="R20" s="55">
        <f t="shared" si="6"/>
        <v>0.13927916921197311</v>
      </c>
    </row>
    <row r="21" spans="2:18" ht="30" customHeight="1" x14ac:dyDescent="0.2">
      <c r="B21" s="32" t="s">
        <v>98</v>
      </c>
      <c r="C21" s="152">
        <f t="shared" si="0"/>
        <v>1786</v>
      </c>
      <c r="D21" s="152">
        <f t="shared" si="1"/>
        <v>1637</v>
      </c>
      <c r="E21" s="152">
        <f t="shared" si="2"/>
        <v>133</v>
      </c>
      <c r="F21" s="153">
        <f t="shared" si="3"/>
        <v>0.91657334826427772</v>
      </c>
      <c r="G21" s="174">
        <f>SUM(G7:G20)</f>
        <v>83</v>
      </c>
      <c r="H21" s="174">
        <f>SUM(H7:H20)</f>
        <v>71</v>
      </c>
      <c r="I21" s="174">
        <f>SUM(I7:I20)</f>
        <v>0</v>
      </c>
      <c r="J21" s="154">
        <f t="shared" si="4"/>
        <v>0.85542168674698793</v>
      </c>
      <c r="K21" s="58">
        <f>SUM(K7:K20)</f>
        <v>1452</v>
      </c>
      <c r="L21" s="58">
        <f>SUM(L7:L20)</f>
        <v>1338</v>
      </c>
      <c r="M21" s="58">
        <f>SUM(M7:M20)</f>
        <v>118</v>
      </c>
      <c r="N21" s="154">
        <f t="shared" si="5"/>
        <v>0.92148760330578516</v>
      </c>
      <c r="O21" s="58">
        <f>SUM(O7:O20)</f>
        <v>251</v>
      </c>
      <c r="P21" s="58">
        <f>SUM(P7:P20)</f>
        <v>228</v>
      </c>
      <c r="Q21" s="58">
        <f>SUM(Q7:Q20)</f>
        <v>15</v>
      </c>
      <c r="R21" s="154">
        <f t="shared" si="6"/>
        <v>0.13927916921197311</v>
      </c>
    </row>
  </sheetData>
  <sheetProtection formatCells="0" formatColumns="0" formatRows="0" selectLockedCells="1"/>
  <mergeCells count="14">
    <mergeCell ref="C5:C6"/>
    <mergeCell ref="G4:J4"/>
    <mergeCell ref="G5:G6"/>
    <mergeCell ref="D5:F5"/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0986-12FE-46F4-A0A7-E55027192E8F}">
  <dimension ref="A2:H19"/>
  <sheetViews>
    <sheetView view="pageBreakPreview" topLeftCell="A13" zoomScaleNormal="100" zoomScaleSheetLayoutView="100" workbookViewId="0">
      <selection activeCell="C19" sqref="C19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32" t="s">
        <v>48</v>
      </c>
      <c r="C2" s="232"/>
      <c r="D2" s="232"/>
      <c r="E2" s="232"/>
      <c r="F2" s="232"/>
      <c r="G2" s="232"/>
      <c r="H2" s="232"/>
    </row>
    <row r="3" spans="1:8" ht="15.75" x14ac:dyDescent="0.2">
      <c r="H3" s="8"/>
    </row>
    <row r="4" spans="1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1:8" ht="24.95" customHeight="1" x14ac:dyDescent="0.2">
      <c r="B5" s="189" t="s">
        <v>0</v>
      </c>
      <c r="C5" s="12"/>
      <c r="D5" s="121" t="e">
        <f>C5/'1.2. Кол-во МС'!H7</f>
        <v>#DIV/0!</v>
      </c>
      <c r="E5" s="38"/>
      <c r="F5" s="121" t="e">
        <f>E5/'1.2. Кол-во МС'!H7</f>
        <v>#DIV/0!</v>
      </c>
      <c r="G5" s="38"/>
      <c r="H5" s="86" t="e">
        <f>G5/'1.2. Кол-во МС'!H7</f>
        <v>#DIV/0!</v>
      </c>
    </row>
    <row r="6" spans="1:8" ht="24.95" customHeight="1" x14ac:dyDescent="0.2">
      <c r="B6" s="189" t="s">
        <v>1</v>
      </c>
      <c r="C6" s="12"/>
      <c r="D6" s="121" t="e">
        <f>C6/'1.2. Кол-во МС'!H8</f>
        <v>#DIV/0!</v>
      </c>
      <c r="E6" s="39"/>
      <c r="F6" s="121" t="e">
        <f>E6/'1.2. Кол-во МС'!H8</f>
        <v>#DIV/0!</v>
      </c>
      <c r="G6" s="39"/>
      <c r="H6" s="86" t="e">
        <f>G6/'1.2. Кол-во МС'!H8</f>
        <v>#DIV/0!</v>
      </c>
    </row>
    <row r="7" spans="1:8" ht="24.95" customHeight="1" x14ac:dyDescent="0.2">
      <c r="A7" s="16"/>
      <c r="B7" s="189" t="s">
        <v>2</v>
      </c>
      <c r="C7" s="12"/>
      <c r="D7" s="121" t="e">
        <f>C7/'1.2. Кол-во МС'!H9</f>
        <v>#DIV/0!</v>
      </c>
      <c r="E7" s="39"/>
      <c r="F7" s="121" t="e">
        <f>E7/'1.2. Кол-во МС'!H9</f>
        <v>#DIV/0!</v>
      </c>
      <c r="G7" s="39"/>
      <c r="H7" s="86" t="e">
        <f>G7/'1.2. Кол-во МС'!H9</f>
        <v>#DIV/0!</v>
      </c>
    </row>
    <row r="8" spans="1:8" ht="24.95" customHeight="1" x14ac:dyDescent="0.2">
      <c r="B8" s="189" t="s">
        <v>3</v>
      </c>
      <c r="C8" s="12"/>
      <c r="D8" s="121" t="e">
        <f>C8/'1.2. Кол-во МС'!H10</f>
        <v>#DIV/0!</v>
      </c>
      <c r="E8" s="38"/>
      <c r="F8" s="121" t="e">
        <f>E8/'1.2. Кол-во МС'!H10</f>
        <v>#DIV/0!</v>
      </c>
      <c r="G8" s="38"/>
      <c r="H8" s="86" t="e">
        <f>G8/'1.2. Кол-во МС'!H10</f>
        <v>#DIV/0!</v>
      </c>
    </row>
    <row r="9" spans="1:8" ht="24.95" customHeight="1" x14ac:dyDescent="0.2">
      <c r="B9" s="189" t="s">
        <v>4</v>
      </c>
      <c r="C9" s="12"/>
      <c r="D9" s="121" t="e">
        <f>C9/'1.2. Кол-во МС'!H11</f>
        <v>#DIV/0!</v>
      </c>
      <c r="E9" s="39"/>
      <c r="F9" s="121" t="e">
        <f>E9/'1.2. Кол-во МС'!H11</f>
        <v>#DIV/0!</v>
      </c>
      <c r="G9" s="39"/>
      <c r="H9" s="86" t="e">
        <f>G9/'1.2. Кол-во МС'!H11</f>
        <v>#DIV/0!</v>
      </c>
    </row>
    <row r="10" spans="1:8" ht="24.95" customHeight="1" x14ac:dyDescent="0.2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9"/>
      <c r="H10" s="86" t="e">
        <f>G10/'1.2. Кол-во МС'!H12</f>
        <v>#DIV/0!</v>
      </c>
    </row>
    <row r="11" spans="1:8" ht="24.95" customHeight="1" x14ac:dyDescent="0.2">
      <c r="B11" s="189" t="s">
        <v>6</v>
      </c>
      <c r="C11" s="12"/>
      <c r="D11" s="121" t="e">
        <f>C11/'1.2. Кол-во МС'!H13</f>
        <v>#DIV/0!</v>
      </c>
      <c r="E11" s="39"/>
      <c r="F11" s="121" t="e">
        <f>E11/'1.2. Кол-во МС'!H13</f>
        <v>#DIV/0!</v>
      </c>
      <c r="G11" s="39"/>
      <c r="H11" s="86" t="e">
        <f>G11/'1.2. Кол-во МС'!H13</f>
        <v>#DIV/0!</v>
      </c>
    </row>
    <row r="12" spans="1:8" ht="24.95" customHeight="1" x14ac:dyDescent="0.2">
      <c r="B12" s="189" t="s">
        <v>7</v>
      </c>
      <c r="C12" s="12"/>
      <c r="D12" s="121" t="e">
        <f>C12/'1.2. Кол-во МС'!H14</f>
        <v>#DIV/0!</v>
      </c>
      <c r="E12" s="39"/>
      <c r="F12" s="121" t="e">
        <f>E12/'1.2. Кол-во МС'!H14</f>
        <v>#DIV/0!</v>
      </c>
      <c r="G12" s="39"/>
      <c r="H12" s="86" t="e">
        <f>G12/'1.2. Кол-во МС'!H14</f>
        <v>#DIV/0!</v>
      </c>
    </row>
    <row r="13" spans="1:8" ht="24.95" customHeight="1" x14ac:dyDescent="0.2">
      <c r="B13" s="189" t="s">
        <v>8</v>
      </c>
      <c r="C13" s="12"/>
      <c r="D13" s="121" t="e">
        <f>C13/'1.2. Кол-во МС'!H15</f>
        <v>#DIV/0!</v>
      </c>
      <c r="E13" s="39"/>
      <c r="F13" s="121" t="e">
        <f>E13/'1.2. Кол-во МС'!H15</f>
        <v>#DIV/0!</v>
      </c>
      <c r="G13" s="39"/>
      <c r="H13" s="86" t="e">
        <f>G13/'1.2. Кол-во МС'!H15</f>
        <v>#DIV/0!</v>
      </c>
    </row>
    <row r="14" spans="1:8" ht="24.95" customHeight="1" x14ac:dyDescent="0.2">
      <c r="B14" s="189" t="s">
        <v>9</v>
      </c>
      <c r="C14" s="12"/>
      <c r="D14" s="121" t="e">
        <f>C14/'1.2. Кол-во МС'!H16</f>
        <v>#DIV/0!</v>
      </c>
      <c r="E14" s="39"/>
      <c r="F14" s="121" t="e">
        <f>E14/'1.2. Кол-во МС'!H16</f>
        <v>#DIV/0!</v>
      </c>
      <c r="G14" s="39"/>
      <c r="H14" s="86" t="e">
        <f>G14/'1.2. Кол-во МС'!H16</f>
        <v>#DIV/0!</v>
      </c>
    </row>
    <row r="15" spans="1:8" ht="24.95" customHeight="1" x14ac:dyDescent="0.2">
      <c r="A15" s="16"/>
      <c r="B15" s="189" t="s">
        <v>10</v>
      </c>
      <c r="C15" s="12"/>
      <c r="D15" s="121" t="e">
        <f>C15/'1.2. Кол-во МС'!H17</f>
        <v>#DIV/0!</v>
      </c>
      <c r="E15" s="39"/>
      <c r="F15" s="121" t="e">
        <f>E15/'1.2. Кол-во МС'!H17</f>
        <v>#DIV/0!</v>
      </c>
      <c r="G15" s="39"/>
      <c r="H15" s="86" t="e">
        <f>G15/'1.2. Кол-во МС'!H17</f>
        <v>#DIV/0!</v>
      </c>
    </row>
    <row r="16" spans="1:8" ht="24.95" customHeight="1" x14ac:dyDescent="0.2">
      <c r="B16" s="189" t="s">
        <v>11</v>
      </c>
      <c r="C16" s="12"/>
      <c r="D16" s="121" t="e">
        <f>C16/'1.2. Кол-во МС'!H18</f>
        <v>#DIV/0!</v>
      </c>
      <c r="E16" s="39"/>
      <c r="F16" s="121" t="e">
        <f>E16/'1.2. Кол-во МС'!H18</f>
        <v>#DIV/0!</v>
      </c>
      <c r="G16" s="39"/>
      <c r="H16" s="86" t="e">
        <f>G16/'1.2. Кол-во МС'!H18</f>
        <v>#DIV/0!</v>
      </c>
    </row>
    <row r="17" spans="2:8" ht="24.95" customHeight="1" x14ac:dyDescent="0.2">
      <c r="B17" s="189" t="s">
        <v>12</v>
      </c>
      <c r="C17" s="12"/>
      <c r="D17" s="121" t="e">
        <f>C17/'1.2. Кол-во МС'!H19</f>
        <v>#DIV/0!</v>
      </c>
      <c r="E17" s="39"/>
      <c r="F17" s="121" t="e">
        <f>E17/'1.2. Кол-во МС'!H19</f>
        <v>#DIV/0!</v>
      </c>
      <c r="G17" s="39"/>
      <c r="H17" s="86" t="e">
        <f>G17/'1.2. Кол-во МС'!H19</f>
        <v>#DIV/0!</v>
      </c>
    </row>
    <row r="18" spans="2:8" ht="24.95" customHeight="1" x14ac:dyDescent="0.2">
      <c r="B18" s="189" t="s">
        <v>13</v>
      </c>
      <c r="C18" s="12">
        <v>209</v>
      </c>
      <c r="D18" s="121">
        <f>C18/'1.2. Кол-во МС'!H20</f>
        <v>0.11081654294803818</v>
      </c>
      <c r="E18" s="39">
        <v>7</v>
      </c>
      <c r="F18" s="121">
        <f>E18/'1.2. Кол-во МС'!H20</f>
        <v>3.711558854718982E-3</v>
      </c>
      <c r="G18" s="39">
        <v>0</v>
      </c>
      <c r="H18" s="86">
        <f>G18/'1.2. Кол-во МС'!H20</f>
        <v>0</v>
      </c>
    </row>
    <row r="19" spans="2:8" ht="24.95" customHeight="1" x14ac:dyDescent="0.2">
      <c r="B19" s="190" t="s">
        <v>16</v>
      </c>
      <c r="C19" s="11">
        <f>SUM(C5:C18)</f>
        <v>209</v>
      </c>
      <c r="D19" s="151">
        <f>C19/'1.2. Кол-во МС'!H21</f>
        <v>0.11081654294803818</v>
      </c>
      <c r="E19" s="11">
        <f>SUM(E5:E18)</f>
        <v>7</v>
      </c>
      <c r="F19" s="151">
        <f>E19/'1.2. Кол-во МС'!H21</f>
        <v>3.711558854718982E-3</v>
      </c>
      <c r="G19" s="11">
        <f>SUM(G5:G18)</f>
        <v>0</v>
      </c>
      <c r="H19" s="158">
        <f>G19/'1.2. Кол-во МС'!H21</f>
        <v>0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5A9-1BD3-4D10-8A4A-3C9C236628AD}">
  <sheetPr>
    <pageSetUpPr fitToPage="1"/>
  </sheetPr>
  <dimension ref="B2:N19"/>
  <sheetViews>
    <sheetView view="pageBreakPreview" topLeftCell="A7" zoomScaleNormal="100" zoomScaleSheetLayoutView="100" workbookViewId="0">
      <selection activeCell="K19" sqref="K19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32" t="s">
        <v>55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</row>
    <row r="3" spans="2:14" ht="15.75" x14ac:dyDescent="0.2">
      <c r="K3" s="8"/>
    </row>
    <row r="4" spans="2:14" ht="110.25" customHeight="1" thickBot="1" x14ac:dyDescent="0.3">
      <c r="B4" s="33" t="s">
        <v>14</v>
      </c>
      <c r="C4" s="33" t="s">
        <v>53</v>
      </c>
      <c r="D4" s="124" t="s">
        <v>36</v>
      </c>
      <c r="E4" s="33" t="s">
        <v>54</v>
      </c>
      <c r="F4" s="124" t="s">
        <v>36</v>
      </c>
      <c r="G4" s="33" t="s">
        <v>50</v>
      </c>
      <c r="H4" s="124" t="s">
        <v>36</v>
      </c>
      <c r="I4" s="33" t="s">
        <v>51</v>
      </c>
      <c r="J4" s="124" t="s">
        <v>36</v>
      </c>
      <c r="K4" s="33" t="s">
        <v>52</v>
      </c>
      <c r="L4" s="124" t="s">
        <v>36</v>
      </c>
      <c r="M4" s="125"/>
      <c r="N4" s="125"/>
    </row>
    <row r="5" spans="2:14" ht="24.95" customHeight="1" thickBot="1" x14ac:dyDescent="0.25">
      <c r="B5" s="189" t="s">
        <v>0</v>
      </c>
      <c r="C5" s="12"/>
      <c r="D5" s="121" t="e">
        <f>C5/'1.1. Кол-во ГС'!L7</f>
        <v>#DIV/0!</v>
      </c>
      <c r="E5" s="12"/>
      <c r="F5" s="121" t="e">
        <f>E5/'1.1. Кол-во ГС'!L7</f>
        <v>#DIV/0!</v>
      </c>
      <c r="G5" s="13"/>
      <c r="H5" s="121" t="e">
        <f>G5/'1.1. Кол-во ГС'!L7</f>
        <v>#DIV/0!</v>
      </c>
      <c r="I5" s="13"/>
      <c r="J5" s="121" t="e">
        <f>I5/'1.1. Кол-во ГС'!L7</f>
        <v>#DIV/0!</v>
      </c>
      <c r="K5" s="13"/>
      <c r="L5" s="121" t="e">
        <f>K5/'1.1. Кол-во ГС'!L7</f>
        <v>#DIV/0!</v>
      </c>
      <c r="M5" s="126"/>
      <c r="N5" s="127" t="b">
        <f>C5+E5+G5+I5+K5='1.1. Кол-во ГС'!L7</f>
        <v>1</v>
      </c>
    </row>
    <row r="6" spans="2:14" ht="24.95" customHeight="1" thickBot="1" x14ac:dyDescent="0.25">
      <c r="B6" s="189" t="s">
        <v>1</v>
      </c>
      <c r="C6" s="12"/>
      <c r="D6" s="121" t="e">
        <f>C6/'1.1. Кол-во ГС'!L8</f>
        <v>#DIV/0!</v>
      </c>
      <c r="E6" s="12"/>
      <c r="F6" s="121" t="e">
        <f>E6/'1.1. Кол-во ГС'!L8</f>
        <v>#DIV/0!</v>
      </c>
      <c r="G6" s="13"/>
      <c r="H6" s="121" t="e">
        <f>G6/'1.1. Кол-во ГС'!L8</f>
        <v>#DIV/0!</v>
      </c>
      <c r="I6" s="13"/>
      <c r="J6" s="121" t="e">
        <f>I6/'1.1. Кол-во ГС'!L8</f>
        <v>#DIV/0!</v>
      </c>
      <c r="K6" s="13"/>
      <c r="L6" s="121" t="e">
        <f>K6/'1.1. Кол-во ГС'!L8</f>
        <v>#DIV/0!</v>
      </c>
      <c r="M6" s="126"/>
      <c r="N6" s="127" t="b">
        <f>C6+E6+G6+I6+K6='1.1. Кол-во ГС'!L8</f>
        <v>1</v>
      </c>
    </row>
    <row r="7" spans="2:14" ht="24.95" customHeight="1" thickBot="1" x14ac:dyDescent="0.25">
      <c r="B7" s="189" t="s">
        <v>2</v>
      </c>
      <c r="C7" s="12"/>
      <c r="D7" s="121" t="e">
        <f>C7/'1.1. Кол-во ГС'!L9</f>
        <v>#DIV/0!</v>
      </c>
      <c r="E7" s="12"/>
      <c r="F7" s="121" t="e">
        <f>E7/'1.1. Кол-во ГС'!L9</f>
        <v>#DIV/0!</v>
      </c>
      <c r="G7" s="13"/>
      <c r="H7" s="121" t="e">
        <f>G7/'1.1. Кол-во ГС'!L9</f>
        <v>#DIV/0!</v>
      </c>
      <c r="I7" s="13"/>
      <c r="J7" s="121" t="e">
        <f>I7/'1.1. Кол-во ГС'!L9</f>
        <v>#DIV/0!</v>
      </c>
      <c r="K7" s="13"/>
      <c r="L7" s="121" t="e">
        <f>K7/'1.1. Кол-во ГС'!L9</f>
        <v>#DIV/0!</v>
      </c>
      <c r="M7" s="126"/>
      <c r="N7" s="127" t="b">
        <f>C7+E7+G7+I7+K7='1.1. Кол-во ГС'!L9</f>
        <v>1</v>
      </c>
    </row>
    <row r="8" spans="2:14" ht="24.95" customHeight="1" thickBot="1" x14ac:dyDescent="0.25">
      <c r="B8" s="189" t="s">
        <v>3</v>
      </c>
      <c r="C8" s="12"/>
      <c r="D8" s="121" t="e">
        <f>C8/'1.1. Кол-во ГС'!L10</f>
        <v>#DIV/0!</v>
      </c>
      <c r="E8" s="12"/>
      <c r="F8" s="121" t="e">
        <f>E8/'1.1. Кол-во ГС'!L10</f>
        <v>#DIV/0!</v>
      </c>
      <c r="G8" s="13"/>
      <c r="H8" s="121" t="e">
        <f>G8/'1.1. Кол-во ГС'!L10</f>
        <v>#DIV/0!</v>
      </c>
      <c r="I8" s="13"/>
      <c r="J8" s="121" t="e">
        <f>I8/'1.1. Кол-во ГС'!L10</f>
        <v>#DIV/0!</v>
      </c>
      <c r="K8" s="13"/>
      <c r="L8" s="121" t="e">
        <f>K8/'1.1. Кол-во ГС'!L10</f>
        <v>#DIV/0!</v>
      </c>
      <c r="M8" s="126"/>
      <c r="N8" s="127" t="b">
        <f>C8+E8+G8+I8+K8='1.1. Кол-во ГС'!L10</f>
        <v>1</v>
      </c>
    </row>
    <row r="9" spans="2:14" ht="24.95" customHeight="1" thickBot="1" x14ac:dyDescent="0.25">
      <c r="B9" s="189" t="s">
        <v>4</v>
      </c>
      <c r="C9" s="12"/>
      <c r="D9" s="121" t="e">
        <f>C9/'1.1. Кол-во ГС'!L11</f>
        <v>#DIV/0!</v>
      </c>
      <c r="E9" s="12"/>
      <c r="F9" s="121" t="e">
        <f>E9/'1.1. Кол-во ГС'!L11</f>
        <v>#DIV/0!</v>
      </c>
      <c r="G9" s="13"/>
      <c r="H9" s="121" t="e">
        <f>G9/'1.1. Кол-во ГС'!L11</f>
        <v>#DIV/0!</v>
      </c>
      <c r="I9" s="13"/>
      <c r="J9" s="121" t="e">
        <f>I9/'1.1. Кол-во ГС'!L11</f>
        <v>#DIV/0!</v>
      </c>
      <c r="K9" s="13"/>
      <c r="L9" s="121" t="e">
        <f>K9/'1.1. Кол-во ГС'!L11</f>
        <v>#DIV/0!</v>
      </c>
      <c r="M9" s="126"/>
      <c r="N9" s="127" t="b">
        <f>C9+E9+G9+I9+K9='1.1. Кол-во ГС'!L11</f>
        <v>1</v>
      </c>
    </row>
    <row r="10" spans="2:14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26"/>
      <c r="N10" s="127" t="b">
        <f>C10+E10+G10+I10+K10='1.1. Кол-во ГС'!L12</f>
        <v>1</v>
      </c>
    </row>
    <row r="11" spans="2:14" ht="24.95" customHeight="1" thickBot="1" x14ac:dyDescent="0.25">
      <c r="B11" s="189" t="s">
        <v>6</v>
      </c>
      <c r="C11" s="12"/>
      <c r="D11" s="121" t="e">
        <f>C11/'1.1. Кол-во ГС'!L13</f>
        <v>#DIV/0!</v>
      </c>
      <c r="E11" s="12"/>
      <c r="F11" s="121" t="e">
        <f>E11/'1.1. Кол-во ГС'!L13</f>
        <v>#DIV/0!</v>
      </c>
      <c r="G11" s="13"/>
      <c r="H11" s="121" t="e">
        <f>G11/'1.1. Кол-во ГС'!L13</f>
        <v>#DIV/0!</v>
      </c>
      <c r="I11" s="13"/>
      <c r="J11" s="121" t="e">
        <f>I11/'1.1. Кол-во ГС'!L13</f>
        <v>#DIV/0!</v>
      </c>
      <c r="K11" s="13"/>
      <c r="L11" s="121" t="e">
        <f>K11/'1.1. Кол-во ГС'!L13</f>
        <v>#DIV/0!</v>
      </c>
      <c r="M11" s="126"/>
      <c r="N11" s="127" t="b">
        <f>C11+E11+G11+I11+K11='1.1. Кол-во ГС'!L13</f>
        <v>1</v>
      </c>
    </row>
    <row r="12" spans="2:14" ht="24.95" customHeight="1" thickBot="1" x14ac:dyDescent="0.25">
      <c r="B12" s="189" t="s">
        <v>7</v>
      </c>
      <c r="C12" s="12"/>
      <c r="D12" s="121" t="e">
        <f>C12/'1.1. Кол-во ГС'!L14</f>
        <v>#DIV/0!</v>
      </c>
      <c r="E12" s="12"/>
      <c r="F12" s="121" t="e">
        <f>E12/'1.1. Кол-во ГС'!L14</f>
        <v>#DIV/0!</v>
      </c>
      <c r="G12" s="13"/>
      <c r="H12" s="121" t="e">
        <f>G12/'1.1. Кол-во ГС'!L14</f>
        <v>#DIV/0!</v>
      </c>
      <c r="I12" s="13"/>
      <c r="J12" s="121" t="e">
        <f>I12/'1.1. Кол-во ГС'!L14</f>
        <v>#DIV/0!</v>
      </c>
      <c r="K12" s="13"/>
      <c r="L12" s="121" t="e">
        <f>K12/'1.1. Кол-во ГС'!L14</f>
        <v>#DIV/0!</v>
      </c>
      <c r="M12" s="126"/>
      <c r="N12" s="127" t="b">
        <f>C12+E12+G12+I12+K12='1.1. Кол-во ГС'!L14</f>
        <v>1</v>
      </c>
    </row>
    <row r="13" spans="2:14" ht="24.95" customHeight="1" thickBot="1" x14ac:dyDescent="0.25">
      <c r="B13" s="189" t="s">
        <v>8</v>
      </c>
      <c r="C13" s="12"/>
      <c r="D13" s="121" t="e">
        <f>C13/'1.1. Кол-во ГС'!L15</f>
        <v>#DIV/0!</v>
      </c>
      <c r="E13" s="12"/>
      <c r="F13" s="121" t="e">
        <f>E13/'1.1. Кол-во ГС'!L15</f>
        <v>#DIV/0!</v>
      </c>
      <c r="G13" s="13"/>
      <c r="H13" s="121" t="e">
        <f>G13/'1.1. Кол-во ГС'!L15</f>
        <v>#DIV/0!</v>
      </c>
      <c r="I13" s="13"/>
      <c r="J13" s="121" t="e">
        <f>I13/'1.1. Кол-во ГС'!L15</f>
        <v>#DIV/0!</v>
      </c>
      <c r="K13" s="13"/>
      <c r="L13" s="121" t="e">
        <f>K13/'1.1. Кол-во ГС'!L15</f>
        <v>#DIV/0!</v>
      </c>
      <c r="M13" s="126"/>
      <c r="N13" s="127" t="b">
        <f>C13+E13+G13+I13+K13='1.1. Кол-во ГС'!L15</f>
        <v>1</v>
      </c>
    </row>
    <row r="14" spans="2:14" ht="24.95" customHeight="1" thickBot="1" x14ac:dyDescent="0.25">
      <c r="B14" s="189" t="s">
        <v>9</v>
      </c>
      <c r="C14" s="12"/>
      <c r="D14" s="121" t="e">
        <f>C14/'1.1. Кол-во ГС'!L16</f>
        <v>#DIV/0!</v>
      </c>
      <c r="E14" s="12"/>
      <c r="F14" s="121" t="e">
        <f>E14/'1.1. Кол-во ГС'!L16</f>
        <v>#DIV/0!</v>
      </c>
      <c r="G14" s="13"/>
      <c r="H14" s="121" t="e">
        <f>G14/'1.1. Кол-во ГС'!L16</f>
        <v>#DIV/0!</v>
      </c>
      <c r="I14" s="13"/>
      <c r="J14" s="121" t="e">
        <f>I14/'1.1. Кол-во ГС'!L16</f>
        <v>#DIV/0!</v>
      </c>
      <c r="K14" s="13"/>
      <c r="L14" s="121" t="e">
        <f>K14/'1.1. Кол-во ГС'!L16</f>
        <v>#DIV/0!</v>
      </c>
      <c r="M14" s="126"/>
      <c r="N14" s="127" t="b">
        <f>C14+E14+G14+I14+K14='1.1. Кол-во ГС'!L16</f>
        <v>1</v>
      </c>
    </row>
    <row r="15" spans="2:14" ht="24.95" customHeight="1" thickBot="1" x14ac:dyDescent="0.25">
      <c r="B15" s="189" t="s">
        <v>10</v>
      </c>
      <c r="C15" s="12"/>
      <c r="D15" s="121" t="e">
        <f>C15/'1.1. Кол-во ГС'!L17</f>
        <v>#DIV/0!</v>
      </c>
      <c r="E15" s="12"/>
      <c r="F15" s="121" t="e">
        <f>E15/'1.1. Кол-во ГС'!L17</f>
        <v>#DIV/0!</v>
      </c>
      <c r="G15" s="13"/>
      <c r="H15" s="121" t="e">
        <f>G15/'1.1. Кол-во ГС'!L17</f>
        <v>#DIV/0!</v>
      </c>
      <c r="I15" s="13"/>
      <c r="J15" s="121" t="e">
        <f>I15/'1.1. Кол-во ГС'!L17</f>
        <v>#DIV/0!</v>
      </c>
      <c r="K15" s="13"/>
      <c r="L15" s="121" t="e">
        <f>K15/'1.1. Кол-во ГС'!L17</f>
        <v>#DIV/0!</v>
      </c>
      <c r="M15" s="126"/>
      <c r="N15" s="127" t="b">
        <f>C15+E15+G15+I15+K15='1.1. Кол-во ГС'!L17</f>
        <v>1</v>
      </c>
    </row>
    <row r="16" spans="2:14" ht="24.95" customHeight="1" thickBot="1" x14ac:dyDescent="0.25">
      <c r="B16" s="189" t="s">
        <v>11</v>
      </c>
      <c r="C16" s="12"/>
      <c r="D16" s="121" t="e">
        <f>C16/'1.1. Кол-во ГС'!L18</f>
        <v>#DIV/0!</v>
      </c>
      <c r="E16" s="12"/>
      <c r="F16" s="121" t="e">
        <f>E16/'1.1. Кол-во ГС'!L18</f>
        <v>#DIV/0!</v>
      </c>
      <c r="G16" s="13"/>
      <c r="H16" s="121" t="e">
        <f>G16/'1.1. Кол-во ГС'!L18</f>
        <v>#DIV/0!</v>
      </c>
      <c r="I16" s="13"/>
      <c r="J16" s="121" t="e">
        <f>I16/'1.1. Кол-во ГС'!L18</f>
        <v>#DIV/0!</v>
      </c>
      <c r="K16" s="13"/>
      <c r="L16" s="121" t="e">
        <f>K16/'1.1. Кол-во ГС'!L18</f>
        <v>#DIV/0!</v>
      </c>
      <c r="M16" s="126"/>
      <c r="N16" s="127" t="b">
        <f>C16+E16+G16+I16+K16='1.1. Кол-во ГС'!L18</f>
        <v>1</v>
      </c>
    </row>
    <row r="17" spans="2:14" ht="24.95" customHeight="1" thickBot="1" x14ac:dyDescent="0.25">
      <c r="B17" s="189" t="s">
        <v>12</v>
      </c>
      <c r="C17" s="12"/>
      <c r="D17" s="121" t="e">
        <f>C17/'1.1. Кол-во ГС'!L19</f>
        <v>#DIV/0!</v>
      </c>
      <c r="E17" s="12"/>
      <c r="F17" s="121" t="e">
        <f>E17/'1.1. Кол-во ГС'!L19</f>
        <v>#DIV/0!</v>
      </c>
      <c r="G17" s="13"/>
      <c r="H17" s="121" t="e">
        <f>G17/'1.1. Кол-во ГС'!L19</f>
        <v>#DIV/0!</v>
      </c>
      <c r="I17" s="13"/>
      <c r="J17" s="121" t="e">
        <f>I17/'1.1. Кол-во ГС'!L19</f>
        <v>#DIV/0!</v>
      </c>
      <c r="K17" s="13"/>
      <c r="L17" s="121" t="e">
        <f>K17/'1.1. Кол-во ГС'!L19</f>
        <v>#DIV/0!</v>
      </c>
      <c r="M17" s="126"/>
      <c r="N17" s="127" t="b">
        <f>C17+E17+G17+I17+K17='1.1. Кол-во ГС'!L19</f>
        <v>1</v>
      </c>
    </row>
    <row r="18" spans="2:14" ht="24.95" customHeight="1" thickBot="1" x14ac:dyDescent="0.25">
      <c r="B18" s="189" t="s">
        <v>13</v>
      </c>
      <c r="C18" s="12">
        <v>69</v>
      </c>
      <c r="D18" s="121">
        <f>C18/'1.1. Кол-во ГС'!L20</f>
        <v>5.1569506726457402E-2</v>
      </c>
      <c r="E18" s="12">
        <v>152</v>
      </c>
      <c r="F18" s="121">
        <f>E18/'1.1. Кол-во ГС'!L20</f>
        <v>0.11360239162929746</v>
      </c>
      <c r="G18" s="13">
        <v>204</v>
      </c>
      <c r="H18" s="121">
        <f>G18/'1.1. Кол-во ГС'!L20</f>
        <v>0.15246636771300448</v>
      </c>
      <c r="I18" s="13">
        <v>303</v>
      </c>
      <c r="J18" s="121">
        <f>I18/'1.1. Кол-во ГС'!L20</f>
        <v>0.226457399103139</v>
      </c>
      <c r="K18" s="13">
        <v>610</v>
      </c>
      <c r="L18" s="121">
        <f>K18/'1.1. Кол-во ГС'!L20</f>
        <v>0.45590433482810166</v>
      </c>
      <c r="M18" s="126"/>
      <c r="N18" s="127" t="b">
        <f>C18+E18+G18+I18+K18='1.1. Кол-во ГС'!L20</f>
        <v>1</v>
      </c>
    </row>
    <row r="19" spans="2:14" ht="24.95" customHeight="1" thickBot="1" x14ac:dyDescent="0.25">
      <c r="B19" s="190" t="s">
        <v>16</v>
      </c>
      <c r="C19" s="11">
        <f>SUM(C5:C18)</f>
        <v>69</v>
      </c>
      <c r="D19" s="151">
        <f>C19/'1.1. Кол-во ГС'!L21</f>
        <v>5.1569506726457402E-2</v>
      </c>
      <c r="E19" s="11">
        <f>SUM(E5:E18)</f>
        <v>152</v>
      </c>
      <c r="F19" s="151">
        <f>E19/'1.1. Кол-во ГС'!L21</f>
        <v>0.11360239162929746</v>
      </c>
      <c r="G19" s="11">
        <f>SUM(G5:G18)</f>
        <v>204</v>
      </c>
      <c r="H19" s="151">
        <f>G19/'1.1. Кол-во ГС'!L21</f>
        <v>0.15246636771300448</v>
      </c>
      <c r="I19" s="11">
        <f>SUM(I5:I18)</f>
        <v>303</v>
      </c>
      <c r="J19" s="151">
        <f>I19/'1.1. Кол-во ГС'!L21</f>
        <v>0.226457399103139</v>
      </c>
      <c r="K19" s="11">
        <f>SUM(K5:K18)</f>
        <v>610</v>
      </c>
      <c r="L19" s="151">
        <f>K19/'1.1. Кол-во ГС'!L21</f>
        <v>0.45590433482810166</v>
      </c>
      <c r="M19" s="126"/>
      <c r="N19" s="127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7FCE-5D9A-4853-B19F-93E65FB65E44}">
  <sheetPr>
    <pageSetUpPr fitToPage="1"/>
  </sheetPr>
  <dimension ref="B2:N22"/>
  <sheetViews>
    <sheetView view="pageBreakPreview" topLeftCell="A7" zoomScaleNormal="100" zoomScaleSheetLayoutView="100" workbookViewId="0">
      <selection activeCell="C19" sqref="C19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210" t="s">
        <v>56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2:14" ht="15.75" x14ac:dyDescent="0.2">
      <c r="K3" s="8"/>
    </row>
    <row r="4" spans="2:14" ht="111" customHeight="1" thickBot="1" x14ac:dyDescent="0.3">
      <c r="B4" s="42" t="s">
        <v>14</v>
      </c>
      <c r="C4" s="42" t="s">
        <v>53</v>
      </c>
      <c r="D4" s="128" t="s">
        <v>36</v>
      </c>
      <c r="E4" s="42" t="s">
        <v>54</v>
      </c>
      <c r="F4" s="128" t="s">
        <v>36</v>
      </c>
      <c r="G4" s="42" t="s">
        <v>50</v>
      </c>
      <c r="H4" s="128" t="s">
        <v>36</v>
      </c>
      <c r="I4" s="42" t="s">
        <v>51</v>
      </c>
      <c r="J4" s="128" t="s">
        <v>36</v>
      </c>
      <c r="K4" s="42" t="s">
        <v>52</v>
      </c>
      <c r="L4" s="128" t="s">
        <v>36</v>
      </c>
      <c r="M4" s="125"/>
      <c r="N4" s="125"/>
    </row>
    <row r="5" spans="2:14" ht="24.95" customHeight="1" thickBot="1" x14ac:dyDescent="0.3">
      <c r="B5" s="189" t="s">
        <v>0</v>
      </c>
      <c r="C5" s="12"/>
      <c r="D5" s="121" t="e">
        <f>C5/'1.2. Кол-во МС'!H7</f>
        <v>#DIV/0!</v>
      </c>
      <c r="E5" s="12"/>
      <c r="F5" s="121" t="e">
        <f>E5/'1.2. Кол-во МС'!H7</f>
        <v>#DIV/0!</v>
      </c>
      <c r="G5" s="13"/>
      <c r="H5" s="121" t="e">
        <f>G5/'1.2. Кол-во МС'!H7</f>
        <v>#DIV/0!</v>
      </c>
      <c r="I5" s="13"/>
      <c r="J5" s="121" t="e">
        <f>I5/'1.2. Кол-во МС'!H7</f>
        <v>#DIV/0!</v>
      </c>
      <c r="K5" s="13"/>
      <c r="L5" s="121" t="e">
        <f>K5/'1.2. Кол-во МС'!H7</f>
        <v>#DIV/0!</v>
      </c>
      <c r="M5" s="125"/>
      <c r="N5" s="129" t="b">
        <f>C5+E5+G5+I5+K5='1.2. Кол-во МС'!H7</f>
        <v>1</v>
      </c>
    </row>
    <row r="6" spans="2:14" ht="24.95" customHeight="1" thickBot="1" x14ac:dyDescent="0.3">
      <c r="B6" s="189" t="s">
        <v>1</v>
      </c>
      <c r="C6" s="12"/>
      <c r="D6" s="121" t="e">
        <f>C6/'1.2. Кол-во МС'!H8</f>
        <v>#DIV/0!</v>
      </c>
      <c r="E6" s="12"/>
      <c r="F6" s="121" t="e">
        <f>E6/'1.2. Кол-во МС'!H8</f>
        <v>#DIV/0!</v>
      </c>
      <c r="G6" s="13"/>
      <c r="H6" s="121" t="e">
        <f>G6/'1.2. Кол-во МС'!H8</f>
        <v>#DIV/0!</v>
      </c>
      <c r="I6" s="13"/>
      <c r="J6" s="121" t="e">
        <f>I6/'1.2. Кол-во МС'!H8</f>
        <v>#DIV/0!</v>
      </c>
      <c r="K6" s="13"/>
      <c r="L6" s="121" t="e">
        <f>K6/'1.2. Кол-во МС'!H8</f>
        <v>#DIV/0!</v>
      </c>
      <c r="M6" s="125"/>
      <c r="N6" s="129" t="b">
        <f>C6+E6+G6+I6+K6='1.2. Кол-во МС'!H8</f>
        <v>1</v>
      </c>
    </row>
    <row r="7" spans="2:14" ht="24.95" customHeight="1" thickBot="1" x14ac:dyDescent="0.3">
      <c r="B7" s="189" t="s">
        <v>2</v>
      </c>
      <c r="C7" s="12"/>
      <c r="D7" s="121" t="e">
        <f>C7/'1.2. Кол-во МС'!H9</f>
        <v>#DIV/0!</v>
      </c>
      <c r="E7" s="12"/>
      <c r="F7" s="121" t="e">
        <f>E7/'1.2. Кол-во МС'!H9</f>
        <v>#DIV/0!</v>
      </c>
      <c r="G7" s="13"/>
      <c r="H7" s="121" t="e">
        <f>G7/'1.2. Кол-во МС'!H9</f>
        <v>#DIV/0!</v>
      </c>
      <c r="I7" s="13"/>
      <c r="J7" s="121" t="e">
        <f>I7/'1.2. Кол-во МС'!H9</f>
        <v>#DIV/0!</v>
      </c>
      <c r="K7" s="13"/>
      <c r="L7" s="121" t="e">
        <f>K7/'1.2. Кол-во МС'!H9</f>
        <v>#DIV/0!</v>
      </c>
      <c r="M7" s="125"/>
      <c r="N7" s="129" t="b">
        <f>C7+E7+G7+I7+K7='1.2. Кол-во МС'!H9</f>
        <v>1</v>
      </c>
    </row>
    <row r="8" spans="2:14" ht="24.95" customHeight="1" thickBot="1" x14ac:dyDescent="0.3">
      <c r="B8" s="189" t="s">
        <v>3</v>
      </c>
      <c r="C8" s="12"/>
      <c r="D8" s="121" t="e">
        <f>C8/'1.2. Кол-во МС'!H10</f>
        <v>#DIV/0!</v>
      </c>
      <c r="E8" s="12"/>
      <c r="F8" s="121" t="e">
        <f>E8/'1.2. Кол-во МС'!H10</f>
        <v>#DIV/0!</v>
      </c>
      <c r="G8" s="13"/>
      <c r="H8" s="121" t="e">
        <f>G8/'1.2. Кол-во МС'!H10</f>
        <v>#DIV/0!</v>
      </c>
      <c r="I8" s="13"/>
      <c r="J8" s="121" t="e">
        <f>I8/'1.2. Кол-во МС'!H10</f>
        <v>#DIV/0!</v>
      </c>
      <c r="K8" s="13"/>
      <c r="L8" s="121" t="e">
        <f>K8/'1.2. Кол-во МС'!H10</f>
        <v>#DIV/0!</v>
      </c>
      <c r="M8" s="125"/>
      <c r="N8" s="129" t="b">
        <f>C8+E8+G8+I8+K8='1.2. Кол-во МС'!H10</f>
        <v>1</v>
      </c>
    </row>
    <row r="9" spans="2:14" ht="24.95" customHeight="1" thickBot="1" x14ac:dyDescent="0.3">
      <c r="B9" s="189" t="s">
        <v>4</v>
      </c>
      <c r="C9" s="12"/>
      <c r="D9" s="121" t="e">
        <f>C9/'1.2. Кол-во МС'!H11</f>
        <v>#DIV/0!</v>
      </c>
      <c r="E9" s="12"/>
      <c r="F9" s="121" t="e">
        <f>E9/'1.2. Кол-во МС'!H11</f>
        <v>#DIV/0!</v>
      </c>
      <c r="G9" s="13"/>
      <c r="H9" s="121" t="e">
        <f>G9/'1.2. Кол-во МС'!H11</f>
        <v>#DIV/0!</v>
      </c>
      <c r="I9" s="13"/>
      <c r="J9" s="121" t="e">
        <f>I9/'1.2. Кол-во МС'!H11</f>
        <v>#DIV/0!</v>
      </c>
      <c r="K9" s="13"/>
      <c r="L9" s="121" t="e">
        <f>K9/'1.2. Кол-во МС'!H11</f>
        <v>#DIV/0!</v>
      </c>
      <c r="M9" s="125"/>
      <c r="N9" s="129" t="b">
        <f>C9+E9+G9+I9+K9='1.2. Кол-во МС'!H11</f>
        <v>1</v>
      </c>
    </row>
    <row r="10" spans="2:14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125"/>
      <c r="N10" s="129" t="b">
        <f>C10+E10+G10+I10+K10='1.2. Кол-во МС'!H12</f>
        <v>1</v>
      </c>
    </row>
    <row r="11" spans="2:14" ht="24.95" customHeight="1" thickBot="1" x14ac:dyDescent="0.3">
      <c r="B11" s="189" t="s">
        <v>6</v>
      </c>
      <c r="C11" s="12"/>
      <c r="D11" s="121" t="e">
        <f>C11/'1.2. Кол-во МС'!H13</f>
        <v>#DIV/0!</v>
      </c>
      <c r="E11" s="12"/>
      <c r="F11" s="121" t="e">
        <f>E11/'1.2. Кол-во МС'!H13</f>
        <v>#DIV/0!</v>
      </c>
      <c r="G11" s="13"/>
      <c r="H11" s="121" t="e">
        <f>G11/'1.2. Кол-во МС'!H13</f>
        <v>#DIV/0!</v>
      </c>
      <c r="I11" s="13"/>
      <c r="J11" s="121" t="e">
        <f>I11/'1.2. Кол-во МС'!H13</f>
        <v>#DIV/0!</v>
      </c>
      <c r="K11" s="13"/>
      <c r="L11" s="121" t="e">
        <f>K11/'1.2. Кол-во МС'!H13</f>
        <v>#DIV/0!</v>
      </c>
      <c r="M11" s="125"/>
      <c r="N11" s="129" t="b">
        <f>C11+E11+G11+I11+K11='1.2. Кол-во МС'!H13</f>
        <v>1</v>
      </c>
    </row>
    <row r="12" spans="2:14" ht="24.95" customHeight="1" thickBot="1" x14ac:dyDescent="0.3">
      <c r="B12" s="189" t="s">
        <v>7</v>
      </c>
      <c r="C12" s="12"/>
      <c r="D12" s="121" t="e">
        <f>C12/'1.2. Кол-во МС'!H14</f>
        <v>#DIV/0!</v>
      </c>
      <c r="E12" s="12"/>
      <c r="F12" s="121" t="e">
        <f>E12/'1.2. Кол-во МС'!H14</f>
        <v>#DIV/0!</v>
      </c>
      <c r="G12" s="13"/>
      <c r="H12" s="121" t="e">
        <f>G12/'1.2. Кол-во МС'!H14</f>
        <v>#DIV/0!</v>
      </c>
      <c r="I12" s="13"/>
      <c r="J12" s="121" t="e">
        <f>I12/'1.2. Кол-во МС'!H14</f>
        <v>#DIV/0!</v>
      </c>
      <c r="K12" s="13"/>
      <c r="L12" s="121" t="e">
        <f>K12/'1.2. Кол-во МС'!H14</f>
        <v>#DIV/0!</v>
      </c>
      <c r="M12" s="125"/>
      <c r="N12" s="129" t="b">
        <f>C12+E12+G12+I12+K12='1.2. Кол-во МС'!H14</f>
        <v>1</v>
      </c>
    </row>
    <row r="13" spans="2:14" ht="24.95" customHeight="1" thickBot="1" x14ac:dyDescent="0.3">
      <c r="B13" s="189" t="s">
        <v>8</v>
      </c>
      <c r="C13" s="12"/>
      <c r="D13" s="121" t="e">
        <f>C13/'1.2. Кол-во МС'!H15</f>
        <v>#DIV/0!</v>
      </c>
      <c r="E13" s="12"/>
      <c r="F13" s="121" t="e">
        <f>E13/'1.2. Кол-во МС'!H15</f>
        <v>#DIV/0!</v>
      </c>
      <c r="G13" s="13"/>
      <c r="H13" s="121" t="e">
        <f>G13/'1.2. Кол-во МС'!H15</f>
        <v>#DIV/0!</v>
      </c>
      <c r="I13" s="13"/>
      <c r="J13" s="121" t="e">
        <f>I13/'1.2. Кол-во МС'!H15</f>
        <v>#DIV/0!</v>
      </c>
      <c r="K13" s="13"/>
      <c r="L13" s="121" t="e">
        <f>K13/'1.2. Кол-во МС'!H15</f>
        <v>#DIV/0!</v>
      </c>
      <c r="M13" s="125"/>
      <c r="N13" s="129" t="b">
        <f>C13+E13+G13+I13+K13='1.2. Кол-во МС'!H15</f>
        <v>1</v>
      </c>
    </row>
    <row r="14" spans="2:14" ht="24.95" customHeight="1" thickBot="1" x14ac:dyDescent="0.3">
      <c r="B14" s="189" t="s">
        <v>9</v>
      </c>
      <c r="C14" s="12"/>
      <c r="D14" s="121" t="e">
        <f>C14/'1.2. Кол-во МС'!H16</f>
        <v>#DIV/0!</v>
      </c>
      <c r="E14" s="12"/>
      <c r="F14" s="121" t="e">
        <f>E14/'1.2. Кол-во МС'!H16</f>
        <v>#DIV/0!</v>
      </c>
      <c r="G14" s="13"/>
      <c r="H14" s="121" t="e">
        <f>G14/'1.2. Кол-во МС'!H16</f>
        <v>#DIV/0!</v>
      </c>
      <c r="I14" s="13"/>
      <c r="J14" s="121" t="e">
        <f>I14/'1.2. Кол-во МС'!H16</f>
        <v>#DIV/0!</v>
      </c>
      <c r="K14" s="13"/>
      <c r="L14" s="121" t="e">
        <f>K14/'1.2. Кол-во МС'!H16</f>
        <v>#DIV/0!</v>
      </c>
      <c r="M14" s="125"/>
      <c r="N14" s="129" t="b">
        <f>C14+E14+G14+I14+K14='1.2. Кол-во МС'!H16</f>
        <v>1</v>
      </c>
    </row>
    <row r="15" spans="2:14" ht="24.95" customHeight="1" thickBot="1" x14ac:dyDescent="0.3">
      <c r="B15" s="189" t="s">
        <v>10</v>
      </c>
      <c r="C15" s="12"/>
      <c r="D15" s="121" t="e">
        <f>C15/'1.2. Кол-во МС'!H17</f>
        <v>#DIV/0!</v>
      </c>
      <c r="E15" s="12"/>
      <c r="F15" s="121" t="e">
        <f>E15/'1.2. Кол-во МС'!H17</f>
        <v>#DIV/0!</v>
      </c>
      <c r="G15" s="13"/>
      <c r="H15" s="121" t="e">
        <f>G15/'1.2. Кол-во МС'!H17</f>
        <v>#DIV/0!</v>
      </c>
      <c r="I15" s="13"/>
      <c r="J15" s="121" t="e">
        <f>I15/'1.2. Кол-во МС'!H17</f>
        <v>#DIV/0!</v>
      </c>
      <c r="K15" s="13"/>
      <c r="L15" s="121" t="e">
        <f>K15/'1.2. Кол-во МС'!H17</f>
        <v>#DIV/0!</v>
      </c>
      <c r="M15" s="125"/>
      <c r="N15" s="129" t="b">
        <f>C15+E15+G15+I15+K15='1.2. Кол-во МС'!H17</f>
        <v>1</v>
      </c>
    </row>
    <row r="16" spans="2:14" ht="24.95" customHeight="1" thickBot="1" x14ac:dyDescent="0.3">
      <c r="B16" s="189" t="s">
        <v>11</v>
      </c>
      <c r="C16" s="12"/>
      <c r="D16" s="121" t="e">
        <f>C16/'1.2. Кол-во МС'!H18</f>
        <v>#DIV/0!</v>
      </c>
      <c r="E16" s="12"/>
      <c r="F16" s="121" t="e">
        <f>E16/'1.2. Кол-во МС'!H18</f>
        <v>#DIV/0!</v>
      </c>
      <c r="G16" s="13"/>
      <c r="H16" s="121" t="e">
        <f>G16/'1.2. Кол-во МС'!H18</f>
        <v>#DIV/0!</v>
      </c>
      <c r="I16" s="13"/>
      <c r="J16" s="121" t="e">
        <f>I16/'1.2. Кол-во МС'!H18</f>
        <v>#DIV/0!</v>
      </c>
      <c r="K16" s="13"/>
      <c r="L16" s="121" t="e">
        <f>K16/'1.2. Кол-во МС'!H18</f>
        <v>#DIV/0!</v>
      </c>
      <c r="M16" s="125"/>
      <c r="N16" s="129" t="b">
        <f>C16+E16+G16+I16+K16='1.2. Кол-во МС'!H18</f>
        <v>1</v>
      </c>
    </row>
    <row r="17" spans="2:14" ht="24.95" customHeight="1" thickBot="1" x14ac:dyDescent="0.3">
      <c r="B17" s="189" t="s">
        <v>12</v>
      </c>
      <c r="C17" s="12"/>
      <c r="D17" s="121" t="e">
        <f>C17/'1.2. Кол-во МС'!H19</f>
        <v>#DIV/0!</v>
      </c>
      <c r="E17" s="12"/>
      <c r="F17" s="121" t="e">
        <f>E17/'1.2. Кол-во МС'!H19</f>
        <v>#DIV/0!</v>
      </c>
      <c r="G17" s="13"/>
      <c r="H17" s="121" t="e">
        <f>G17/'1.2. Кол-во МС'!H19</f>
        <v>#DIV/0!</v>
      </c>
      <c r="I17" s="13"/>
      <c r="J17" s="121" t="e">
        <f>I17/'1.2. Кол-во МС'!H19</f>
        <v>#DIV/0!</v>
      </c>
      <c r="K17" s="13"/>
      <c r="L17" s="121" t="e">
        <f>K17/'1.2. Кол-во МС'!H19</f>
        <v>#DIV/0!</v>
      </c>
      <c r="M17" s="125"/>
      <c r="N17" s="129" t="b">
        <f>C17+E17+G17+I17+K17='1.2. Кол-во МС'!H19</f>
        <v>1</v>
      </c>
    </row>
    <row r="18" spans="2:14" ht="24.95" customHeight="1" thickBot="1" x14ac:dyDescent="0.3">
      <c r="B18" s="189" t="s">
        <v>13</v>
      </c>
      <c r="C18" s="12">
        <v>166</v>
      </c>
      <c r="D18" s="121">
        <f>C18/'1.2. Кол-во МС'!H20</f>
        <v>8.8016967126193002E-2</v>
      </c>
      <c r="E18" s="12">
        <v>339</v>
      </c>
      <c r="F18" s="121">
        <f>E18/'1.2. Кол-во МС'!H20</f>
        <v>0.179745493107105</v>
      </c>
      <c r="G18" s="13">
        <v>388</v>
      </c>
      <c r="H18" s="121">
        <f>G18/'1.2. Кол-во МС'!H20</f>
        <v>0.20572640509013787</v>
      </c>
      <c r="I18" s="13">
        <v>397</v>
      </c>
      <c r="J18" s="121">
        <f>I18/'1.2. Кол-во МС'!H20</f>
        <v>0.21049840933191941</v>
      </c>
      <c r="K18" s="13">
        <v>596</v>
      </c>
      <c r="L18" s="121">
        <f>K18/'1.2. Кол-во МС'!H20</f>
        <v>0.31601272534464475</v>
      </c>
      <c r="M18" s="125"/>
      <c r="N18" s="129" t="b">
        <f>C18+E18+G18+I18+K18='1.2. Кол-во МС'!H20</f>
        <v>1</v>
      </c>
    </row>
    <row r="19" spans="2:14" ht="24.95" customHeight="1" thickBot="1" x14ac:dyDescent="0.3">
      <c r="B19" s="190" t="s">
        <v>16</v>
      </c>
      <c r="C19" s="11">
        <f>SUM(C5:C18)</f>
        <v>166</v>
      </c>
      <c r="D19" s="151">
        <f>C19/'1.2. Кол-во МС'!H21</f>
        <v>8.8016967126193002E-2</v>
      </c>
      <c r="E19" s="11">
        <f>SUM(E5:E18)</f>
        <v>339</v>
      </c>
      <c r="F19" s="151">
        <f>E19/'1.2. Кол-во МС'!H21</f>
        <v>0.179745493107105</v>
      </c>
      <c r="G19" s="11">
        <f>SUM(G5:G18)</f>
        <v>388</v>
      </c>
      <c r="H19" s="151">
        <f>G19/'1.2. Кол-во МС'!H21</f>
        <v>0.20572640509013787</v>
      </c>
      <c r="I19" s="11">
        <f>SUM(I5:I18)</f>
        <v>397</v>
      </c>
      <c r="J19" s="151">
        <f>I19/'1.2. Кол-во МС'!H21</f>
        <v>0.21049840933191941</v>
      </c>
      <c r="K19" s="11">
        <f>SUM(K5:K18)</f>
        <v>596</v>
      </c>
      <c r="L19" s="151">
        <f>K19/'1.2. Кол-во МС'!H21</f>
        <v>0.31601272534464475</v>
      </c>
      <c r="M19" s="125"/>
      <c r="N19" s="129" t="b">
        <f>C19+E19+G19+I19+K19='1.2. Кол-во МС'!H21</f>
        <v>1</v>
      </c>
    </row>
    <row r="22" spans="2:14" x14ac:dyDescent="0.2">
      <c r="G22" s="22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2E39-0EBC-4AE2-82B1-D965501AC351}">
  <dimension ref="B1:S19"/>
  <sheetViews>
    <sheetView view="pageBreakPreview" topLeftCell="A7" zoomScale="90" zoomScaleNormal="100" zoomScaleSheetLayoutView="90" workbookViewId="0">
      <selection activeCell="O19" sqref="O19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32" t="s">
        <v>65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1"/>
    </row>
    <row r="2" spans="2:19" ht="15.75" x14ac:dyDescent="0.2">
      <c r="N2" s="233"/>
      <c r="O2" s="233"/>
      <c r="P2" s="233"/>
      <c r="Q2" s="44"/>
    </row>
    <row r="3" spans="2:19" ht="18" customHeight="1" x14ac:dyDescent="0.2">
      <c r="B3" s="227" t="s">
        <v>14</v>
      </c>
      <c r="C3" s="230" t="s">
        <v>57</v>
      </c>
      <c r="D3" s="231" t="s">
        <v>36</v>
      </c>
      <c r="E3" s="205" t="s">
        <v>58</v>
      </c>
      <c r="F3" s="206"/>
      <c r="G3" s="206"/>
      <c r="H3" s="206"/>
      <c r="I3" s="206"/>
      <c r="J3" s="206"/>
      <c r="K3" s="206"/>
      <c r="L3" s="207"/>
      <c r="M3" s="230" t="s">
        <v>59</v>
      </c>
      <c r="N3" s="230" t="s">
        <v>60</v>
      </c>
      <c r="O3" s="230" t="s">
        <v>180</v>
      </c>
      <c r="P3" s="230" t="s">
        <v>61</v>
      </c>
      <c r="Q3" s="234" t="s">
        <v>166</v>
      </c>
    </row>
    <row r="4" spans="2:19" ht="216" customHeight="1" x14ac:dyDescent="0.2">
      <c r="B4" s="229"/>
      <c r="C4" s="230"/>
      <c r="D4" s="231"/>
      <c r="E4" s="40" t="s">
        <v>62</v>
      </c>
      <c r="F4" s="29" t="s">
        <v>27</v>
      </c>
      <c r="G4" s="40" t="s">
        <v>63</v>
      </c>
      <c r="H4" s="29" t="s">
        <v>27</v>
      </c>
      <c r="I4" s="40" t="s">
        <v>64</v>
      </c>
      <c r="J4" s="45" t="s">
        <v>27</v>
      </c>
      <c r="K4" s="46" t="s">
        <v>99</v>
      </c>
      <c r="L4" s="45" t="s">
        <v>27</v>
      </c>
      <c r="M4" s="230"/>
      <c r="N4" s="230"/>
      <c r="O4" s="230"/>
      <c r="P4" s="230"/>
      <c r="Q4" s="235"/>
    </row>
    <row r="5" spans="2:19" ht="24.95" customHeight="1" x14ac:dyDescent="0.2">
      <c r="B5" s="189" t="s">
        <v>0</v>
      </c>
      <c r="C5" s="65">
        <f>E5+G5+I5+K5</f>
        <v>0</v>
      </c>
      <c r="D5" s="10" t="e">
        <f>C5/'1.1. Кол-во ГС'!L7</f>
        <v>#DIV/0!</v>
      </c>
      <c r="E5" s="66"/>
      <c r="F5" s="67" t="e">
        <f>E5/C5</f>
        <v>#DIV/0!</v>
      </c>
      <c r="G5" s="66"/>
      <c r="H5" s="67" t="e">
        <f>G5/C5</f>
        <v>#DIV/0!</v>
      </c>
      <c r="I5" s="66"/>
      <c r="J5" s="67" t="e">
        <f>I5/C5</f>
        <v>#DIV/0!</v>
      </c>
      <c r="K5" s="68"/>
      <c r="L5" s="67" t="e">
        <f>K5/C5</f>
        <v>#DIV/0!</v>
      </c>
      <c r="M5" s="69"/>
      <c r="N5" s="66"/>
      <c r="O5" s="66"/>
      <c r="P5" s="69"/>
      <c r="Q5" s="70" t="e">
        <f>(E5+G5)/'1.1. Кол-во ГС'!L7</f>
        <v>#DIV/0!</v>
      </c>
      <c r="S5" s="15"/>
    </row>
    <row r="6" spans="2:19" ht="24.95" customHeight="1" x14ac:dyDescent="0.2">
      <c r="B6" s="189" t="s">
        <v>1</v>
      </c>
      <c r="C6" s="65">
        <f t="shared" ref="C6:C19" si="0">E6+G6+I6+K6</f>
        <v>0</v>
      </c>
      <c r="D6" s="10" t="e">
        <f>C6/'1.1. Кол-во ГС'!L8</f>
        <v>#DIV/0!</v>
      </c>
      <c r="E6" s="66"/>
      <c r="F6" s="67" t="e">
        <f t="shared" ref="F6:F19" si="1">E6/C6</f>
        <v>#DIV/0!</v>
      </c>
      <c r="G6" s="66"/>
      <c r="H6" s="67" t="e">
        <f t="shared" ref="H6:H19" si="2">G6/C6</f>
        <v>#DIV/0!</v>
      </c>
      <c r="I6" s="66"/>
      <c r="J6" s="67" t="e">
        <f t="shared" ref="J6:J19" si="3">I6/C6</f>
        <v>#DIV/0!</v>
      </c>
      <c r="K6" s="68"/>
      <c r="L6" s="67" t="e">
        <f t="shared" ref="L6:L19" si="4">K6/C6</f>
        <v>#DIV/0!</v>
      </c>
      <c r="M6" s="66"/>
      <c r="N6" s="66"/>
      <c r="O6" s="66"/>
      <c r="P6" s="69"/>
      <c r="Q6" s="70" t="e">
        <f>(E6+G6)/'1.1. Кол-во ГС'!L8</f>
        <v>#DIV/0!</v>
      </c>
      <c r="S6" s="15"/>
    </row>
    <row r="7" spans="2:19" ht="24.95" customHeight="1" x14ac:dyDescent="0.2">
      <c r="B7" s="189" t="s">
        <v>2</v>
      </c>
      <c r="C7" s="65">
        <f t="shared" si="0"/>
        <v>0</v>
      </c>
      <c r="D7" s="10" t="e">
        <f>C7/'1.1. Кол-во ГС'!L9</f>
        <v>#DIV/0!</v>
      </c>
      <c r="E7" s="71"/>
      <c r="F7" s="67" t="e">
        <f t="shared" si="1"/>
        <v>#DIV/0!</v>
      </c>
      <c r="G7" s="66"/>
      <c r="H7" s="67" t="e">
        <f t="shared" si="2"/>
        <v>#DIV/0!</v>
      </c>
      <c r="I7" s="66"/>
      <c r="J7" s="67" t="e">
        <f t="shared" si="3"/>
        <v>#DIV/0!</v>
      </c>
      <c r="K7" s="68"/>
      <c r="L7" s="67" t="e">
        <f t="shared" si="4"/>
        <v>#DIV/0!</v>
      </c>
      <c r="M7" s="66"/>
      <c r="N7" s="66"/>
      <c r="O7" s="66"/>
      <c r="P7" s="66"/>
      <c r="Q7" s="70" t="e">
        <f>(E7+G7)/'1.1. Кол-во ГС'!L9</f>
        <v>#DIV/0!</v>
      </c>
      <c r="S7" s="15"/>
    </row>
    <row r="8" spans="2:19" ht="24.95" customHeight="1" x14ac:dyDescent="0.2">
      <c r="B8" s="189" t="s">
        <v>3</v>
      </c>
      <c r="C8" s="65">
        <f t="shared" si="0"/>
        <v>0</v>
      </c>
      <c r="D8" s="10" t="e">
        <f>C8/'1.1. Кол-во ГС'!L10</f>
        <v>#DIV/0!</v>
      </c>
      <c r="E8" s="66"/>
      <c r="F8" s="67" t="e">
        <f t="shared" si="1"/>
        <v>#DIV/0!</v>
      </c>
      <c r="G8" s="66"/>
      <c r="H8" s="67" t="e">
        <f t="shared" si="2"/>
        <v>#DIV/0!</v>
      </c>
      <c r="I8" s="66"/>
      <c r="J8" s="67" t="e">
        <f t="shared" si="3"/>
        <v>#DIV/0!</v>
      </c>
      <c r="K8" s="68"/>
      <c r="L8" s="67" t="e">
        <f t="shared" si="4"/>
        <v>#DIV/0!</v>
      </c>
      <c r="M8" s="69"/>
      <c r="N8" s="66"/>
      <c r="O8" s="66"/>
      <c r="P8" s="71"/>
      <c r="Q8" s="70" t="e">
        <f>(E8+G8)/'1.1. Кол-во ГС'!L10</f>
        <v>#DIV/0!</v>
      </c>
      <c r="S8" s="15"/>
    </row>
    <row r="9" spans="2:19" ht="24.95" customHeight="1" x14ac:dyDescent="0.2">
      <c r="B9" s="189" t="s">
        <v>4</v>
      </c>
      <c r="C9" s="65">
        <f t="shared" si="0"/>
        <v>0</v>
      </c>
      <c r="D9" s="10" t="e">
        <f>C9/'1.1. Кол-во ГС'!L11</f>
        <v>#DIV/0!</v>
      </c>
      <c r="E9" s="66"/>
      <c r="F9" s="67" t="e">
        <f t="shared" si="1"/>
        <v>#DIV/0!</v>
      </c>
      <c r="G9" s="66"/>
      <c r="H9" s="67" t="e">
        <f t="shared" si="2"/>
        <v>#DIV/0!</v>
      </c>
      <c r="I9" s="66"/>
      <c r="J9" s="67" t="e">
        <f t="shared" si="3"/>
        <v>#DIV/0!</v>
      </c>
      <c r="K9" s="68"/>
      <c r="L9" s="67" t="e">
        <f t="shared" si="4"/>
        <v>#DIV/0!</v>
      </c>
      <c r="M9" s="66"/>
      <c r="N9" s="66"/>
      <c r="O9" s="66"/>
      <c r="P9" s="66"/>
      <c r="Q9" s="70" t="e">
        <f>(E9+G9)/'1.1. Кол-во ГС'!L11</f>
        <v>#DIV/0!</v>
      </c>
      <c r="S9" s="15"/>
    </row>
    <row r="10" spans="2:19" ht="24.95" customHeight="1" x14ac:dyDescent="0.2">
      <c r="B10" s="189" t="s">
        <v>5</v>
      </c>
      <c r="C10" s="65">
        <f t="shared" si="0"/>
        <v>0</v>
      </c>
      <c r="D10" s="10" t="e">
        <f>C10/'1.1. Кол-во ГС'!L12</f>
        <v>#DIV/0!</v>
      </c>
      <c r="E10" s="71"/>
      <c r="F10" s="67" t="e">
        <f t="shared" si="1"/>
        <v>#DIV/0!</v>
      </c>
      <c r="G10" s="66"/>
      <c r="H10" s="67" t="e">
        <f t="shared" si="2"/>
        <v>#DIV/0!</v>
      </c>
      <c r="I10" s="66"/>
      <c r="J10" s="67" t="e">
        <f t="shared" si="3"/>
        <v>#DIV/0!</v>
      </c>
      <c r="K10" s="68"/>
      <c r="L10" s="67" t="e">
        <f t="shared" si="4"/>
        <v>#DIV/0!</v>
      </c>
      <c r="M10" s="66"/>
      <c r="N10" s="66"/>
      <c r="O10" s="66"/>
      <c r="P10" s="69"/>
      <c r="Q10" s="70" t="e">
        <f>(E10+G10)/'1.1. Кол-во ГС'!L12</f>
        <v>#DIV/0!</v>
      </c>
      <c r="S10" s="15"/>
    </row>
    <row r="11" spans="2:19" ht="24.95" customHeight="1" x14ac:dyDescent="0.2">
      <c r="B11" s="189" t="s">
        <v>6</v>
      </c>
      <c r="C11" s="65">
        <f t="shared" si="0"/>
        <v>0</v>
      </c>
      <c r="D11" s="10" t="e">
        <f>C11/'1.1. Кол-во ГС'!L13</f>
        <v>#DIV/0!</v>
      </c>
      <c r="E11" s="69"/>
      <c r="F11" s="67" t="e">
        <f t="shared" si="1"/>
        <v>#DIV/0!</v>
      </c>
      <c r="G11" s="66"/>
      <c r="H11" s="67" t="e">
        <f t="shared" si="2"/>
        <v>#DIV/0!</v>
      </c>
      <c r="I11" s="66"/>
      <c r="J11" s="67" t="e">
        <f t="shared" si="3"/>
        <v>#DIV/0!</v>
      </c>
      <c r="K11" s="68"/>
      <c r="L11" s="67" t="e">
        <f t="shared" si="4"/>
        <v>#DIV/0!</v>
      </c>
      <c r="M11" s="66"/>
      <c r="N11" s="66"/>
      <c r="O11" s="69"/>
      <c r="P11" s="66"/>
      <c r="Q11" s="70" t="e">
        <f>(E11+G11)/'1.1. Кол-во ГС'!L13</f>
        <v>#DIV/0!</v>
      </c>
      <c r="S11" s="15"/>
    </row>
    <row r="12" spans="2:19" ht="24.95" customHeight="1" x14ac:dyDescent="0.2">
      <c r="B12" s="189" t="s">
        <v>7</v>
      </c>
      <c r="C12" s="65">
        <f t="shared" si="0"/>
        <v>0</v>
      </c>
      <c r="D12" s="10" t="e">
        <f>C12/'1.1. Кол-во ГС'!L14</f>
        <v>#DIV/0!</v>
      </c>
      <c r="E12" s="66"/>
      <c r="F12" s="67" t="e">
        <f t="shared" si="1"/>
        <v>#DIV/0!</v>
      </c>
      <c r="G12" s="66"/>
      <c r="H12" s="67" t="e">
        <f t="shared" si="2"/>
        <v>#DIV/0!</v>
      </c>
      <c r="I12" s="66"/>
      <c r="J12" s="67" t="e">
        <f t="shared" si="3"/>
        <v>#DIV/0!</v>
      </c>
      <c r="K12" s="68"/>
      <c r="L12" s="67" t="e">
        <f t="shared" si="4"/>
        <v>#DIV/0!</v>
      </c>
      <c r="M12" s="66"/>
      <c r="N12" s="66"/>
      <c r="O12" s="66"/>
      <c r="P12" s="66"/>
      <c r="Q12" s="70" t="e">
        <f>(E12+G12)/'1.1. Кол-во ГС'!L14</f>
        <v>#DIV/0!</v>
      </c>
      <c r="S12" s="15"/>
    </row>
    <row r="13" spans="2:19" ht="24.95" customHeight="1" x14ac:dyDescent="0.2">
      <c r="B13" s="189" t="s">
        <v>8</v>
      </c>
      <c r="C13" s="65">
        <f t="shared" si="0"/>
        <v>0</v>
      </c>
      <c r="D13" s="10" t="e">
        <f>C13/'1.1. Кол-во ГС'!L15</f>
        <v>#DIV/0!</v>
      </c>
      <c r="E13" s="71"/>
      <c r="F13" s="67" t="e">
        <f t="shared" si="1"/>
        <v>#DIV/0!</v>
      </c>
      <c r="G13" s="69"/>
      <c r="H13" s="67" t="e">
        <f t="shared" si="2"/>
        <v>#DIV/0!</v>
      </c>
      <c r="I13" s="71"/>
      <c r="J13" s="67" t="e">
        <f t="shared" si="3"/>
        <v>#DIV/0!</v>
      </c>
      <c r="K13" s="68"/>
      <c r="L13" s="67" t="e">
        <f t="shared" si="4"/>
        <v>#DIV/0!</v>
      </c>
      <c r="M13" s="71"/>
      <c r="N13" s="71"/>
      <c r="O13" s="69"/>
      <c r="P13" s="66"/>
      <c r="Q13" s="70" t="e">
        <f>(E13+G13)/'1.1. Кол-во ГС'!L15</f>
        <v>#DIV/0!</v>
      </c>
      <c r="S13" s="15"/>
    </row>
    <row r="14" spans="2:19" ht="24.95" customHeight="1" x14ac:dyDescent="0.2">
      <c r="B14" s="189" t="s">
        <v>9</v>
      </c>
      <c r="C14" s="65">
        <f t="shared" si="0"/>
        <v>0</v>
      </c>
      <c r="D14" s="10" t="e">
        <f>C14/'1.1. Кол-во ГС'!L16</f>
        <v>#DIV/0!</v>
      </c>
      <c r="E14" s="66"/>
      <c r="F14" s="67" t="e">
        <f t="shared" si="1"/>
        <v>#DIV/0!</v>
      </c>
      <c r="G14" s="69"/>
      <c r="H14" s="67" t="e">
        <f t="shared" si="2"/>
        <v>#DIV/0!</v>
      </c>
      <c r="I14" s="66"/>
      <c r="J14" s="67" t="e">
        <f t="shared" si="3"/>
        <v>#DIV/0!</v>
      </c>
      <c r="K14" s="68"/>
      <c r="L14" s="67" t="e">
        <f t="shared" si="4"/>
        <v>#DIV/0!</v>
      </c>
      <c r="M14" s="69"/>
      <c r="N14" s="66"/>
      <c r="O14" s="69"/>
      <c r="P14" s="69"/>
      <c r="Q14" s="70" t="e">
        <f>(E14+G14)/'1.1. Кол-во ГС'!L16</f>
        <v>#DIV/0!</v>
      </c>
      <c r="S14" s="15"/>
    </row>
    <row r="15" spans="2:19" ht="24.95" customHeight="1" x14ac:dyDescent="0.2">
      <c r="B15" s="189" t="s">
        <v>10</v>
      </c>
      <c r="C15" s="65">
        <f t="shared" si="0"/>
        <v>0</v>
      </c>
      <c r="D15" s="10" t="e">
        <f>C15/'1.1. Кол-во ГС'!L17</f>
        <v>#DIV/0!</v>
      </c>
      <c r="E15" s="71"/>
      <c r="F15" s="67" t="e">
        <f t="shared" si="1"/>
        <v>#DIV/0!</v>
      </c>
      <c r="G15" s="69"/>
      <c r="H15" s="67" t="e">
        <f t="shared" si="2"/>
        <v>#DIV/0!</v>
      </c>
      <c r="I15" s="66"/>
      <c r="J15" s="67" t="e">
        <f t="shared" si="3"/>
        <v>#DIV/0!</v>
      </c>
      <c r="K15" s="68"/>
      <c r="L15" s="67" t="e">
        <f t="shared" si="4"/>
        <v>#DIV/0!</v>
      </c>
      <c r="M15" s="66"/>
      <c r="N15" s="66"/>
      <c r="O15" s="69"/>
      <c r="P15" s="66"/>
      <c r="Q15" s="70" t="e">
        <f>(E15+G15)/'1.1. Кол-во ГС'!L17</f>
        <v>#DIV/0!</v>
      </c>
      <c r="R15" s="16"/>
      <c r="S15" s="15"/>
    </row>
    <row r="16" spans="2:19" ht="24.95" customHeight="1" x14ac:dyDescent="0.2">
      <c r="B16" s="189" t="s">
        <v>11</v>
      </c>
      <c r="C16" s="65">
        <f t="shared" si="0"/>
        <v>0</v>
      </c>
      <c r="D16" s="10" t="e">
        <f>C16/'1.1. Кол-во ГС'!L18</f>
        <v>#DIV/0!</v>
      </c>
      <c r="E16" s="66"/>
      <c r="F16" s="67" t="e">
        <f t="shared" si="1"/>
        <v>#DIV/0!</v>
      </c>
      <c r="G16" s="69"/>
      <c r="H16" s="67" t="e">
        <f t="shared" si="2"/>
        <v>#DIV/0!</v>
      </c>
      <c r="I16" s="66"/>
      <c r="J16" s="67" t="e">
        <f t="shared" si="3"/>
        <v>#DIV/0!</v>
      </c>
      <c r="K16" s="68"/>
      <c r="L16" s="67" t="e">
        <f t="shared" si="4"/>
        <v>#DIV/0!</v>
      </c>
      <c r="M16" s="66"/>
      <c r="N16" s="69"/>
      <c r="O16" s="66"/>
      <c r="P16" s="66"/>
      <c r="Q16" s="70" t="e">
        <f>(E16+G16)/'1.1. Кол-во ГС'!L18</f>
        <v>#DIV/0!</v>
      </c>
      <c r="S16" s="15"/>
    </row>
    <row r="17" spans="2:19" ht="24.95" customHeight="1" x14ac:dyDescent="0.2">
      <c r="B17" s="189" t="s">
        <v>12</v>
      </c>
      <c r="C17" s="65">
        <f t="shared" si="0"/>
        <v>0</v>
      </c>
      <c r="D17" s="10" t="e">
        <f>C17/'1.1. Кол-во ГС'!L19</f>
        <v>#DIV/0!</v>
      </c>
      <c r="E17" s="71"/>
      <c r="F17" s="67" t="e">
        <f t="shared" si="1"/>
        <v>#DIV/0!</v>
      </c>
      <c r="G17" s="66"/>
      <c r="H17" s="67" t="e">
        <f t="shared" si="2"/>
        <v>#DIV/0!</v>
      </c>
      <c r="I17" s="66"/>
      <c r="J17" s="67" t="e">
        <f t="shared" si="3"/>
        <v>#DIV/0!</v>
      </c>
      <c r="K17" s="68"/>
      <c r="L17" s="67" t="e">
        <f t="shared" si="4"/>
        <v>#DIV/0!</v>
      </c>
      <c r="M17" s="66"/>
      <c r="N17" s="66"/>
      <c r="O17" s="69"/>
      <c r="P17" s="69"/>
      <c r="Q17" s="70" t="e">
        <f>(E17+G17)/'1.1. Кол-во ГС'!L19</f>
        <v>#DIV/0!</v>
      </c>
      <c r="S17" s="15"/>
    </row>
    <row r="18" spans="2:19" ht="24.95" customHeight="1" x14ac:dyDescent="0.2">
      <c r="B18" s="189" t="s">
        <v>13</v>
      </c>
      <c r="C18" s="65">
        <f t="shared" si="0"/>
        <v>280</v>
      </c>
      <c r="D18" s="10">
        <f>C18/'1.1. Кол-во ГС'!L20</f>
        <v>0.20926756352765322</v>
      </c>
      <c r="E18" s="66">
        <v>218</v>
      </c>
      <c r="F18" s="67">
        <f t="shared" si="1"/>
        <v>0.77857142857142858</v>
      </c>
      <c r="G18" s="69">
        <v>11</v>
      </c>
      <c r="H18" s="67">
        <f t="shared" si="2"/>
        <v>3.9285714285714285E-2</v>
      </c>
      <c r="I18" s="66">
        <v>41</v>
      </c>
      <c r="J18" s="67">
        <f t="shared" si="3"/>
        <v>0.14642857142857144</v>
      </c>
      <c r="K18" s="68">
        <v>10</v>
      </c>
      <c r="L18" s="67">
        <f t="shared" si="4"/>
        <v>3.5714285714285712E-2</v>
      </c>
      <c r="M18" s="69">
        <v>1</v>
      </c>
      <c r="N18" s="66">
        <v>80</v>
      </c>
      <c r="O18" s="69">
        <v>13</v>
      </c>
      <c r="P18" s="69">
        <v>12</v>
      </c>
      <c r="Q18" s="70">
        <f>(E18+G18)/'1.1. Кол-во ГС'!L20</f>
        <v>0.1711509715994021</v>
      </c>
      <c r="S18" s="15"/>
    </row>
    <row r="19" spans="2:19" ht="24.95" customHeight="1" x14ac:dyDescent="0.2">
      <c r="B19" s="190" t="s">
        <v>16</v>
      </c>
      <c r="C19" s="159">
        <f t="shared" si="0"/>
        <v>280</v>
      </c>
      <c r="D19" s="155">
        <f>C19/'1.1. Кол-во ГС'!L21</f>
        <v>0.20926756352765322</v>
      </c>
      <c r="E19" s="72">
        <f>SUM(E5:E18)</f>
        <v>218</v>
      </c>
      <c r="F19" s="160">
        <f t="shared" si="1"/>
        <v>0.77857142857142858</v>
      </c>
      <c r="G19" s="72">
        <f>SUM(G5:G18)</f>
        <v>11</v>
      </c>
      <c r="H19" s="160">
        <f t="shared" si="2"/>
        <v>3.9285714285714285E-2</v>
      </c>
      <c r="I19" s="72">
        <f>SUM(I5:I18)</f>
        <v>41</v>
      </c>
      <c r="J19" s="160">
        <f t="shared" si="3"/>
        <v>0.14642857142857144</v>
      </c>
      <c r="K19" s="178">
        <f>SUM(K5:K18)</f>
        <v>10</v>
      </c>
      <c r="L19" s="160">
        <f t="shared" si="4"/>
        <v>3.5714285714285712E-2</v>
      </c>
      <c r="M19" s="72">
        <f>SUM(M5:M18)</f>
        <v>1</v>
      </c>
      <c r="N19" s="72">
        <f>SUM(N5:N18)</f>
        <v>80</v>
      </c>
      <c r="O19" s="72">
        <f>SUM(O5:O18)</f>
        <v>13</v>
      </c>
      <c r="P19" s="72">
        <f>SUM(P5:P18)</f>
        <v>12</v>
      </c>
      <c r="Q19" s="161">
        <f>(E19+G19)/'1.1. Кол-во ГС'!L21</f>
        <v>0.1711509715994021</v>
      </c>
      <c r="S19" s="15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0BDE-BC85-4F90-B146-741ACD919928}">
  <dimension ref="B2:F20"/>
  <sheetViews>
    <sheetView view="pageBreakPreview" topLeftCell="A4" zoomScaleNormal="100" zoomScaleSheetLayoutView="100" workbookViewId="0">
      <selection activeCell="I14" sqref="I14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37" t="s">
        <v>69</v>
      </c>
      <c r="C2" s="237"/>
      <c r="D2" s="237"/>
      <c r="E2" s="237"/>
      <c r="F2" s="237"/>
    </row>
    <row r="3" spans="2:6" ht="15.75" x14ac:dyDescent="0.2">
      <c r="F3" s="1"/>
    </row>
    <row r="4" spans="2:6" ht="19.5" customHeight="1" x14ac:dyDescent="0.2">
      <c r="B4" s="236" t="s">
        <v>14</v>
      </c>
      <c r="C4" s="236" t="s">
        <v>66</v>
      </c>
      <c r="D4" s="236"/>
      <c r="E4" s="236"/>
      <c r="F4" s="236" t="s">
        <v>167</v>
      </c>
    </row>
    <row r="5" spans="2:6" ht="91.5" customHeight="1" x14ac:dyDescent="0.2">
      <c r="B5" s="236"/>
      <c r="C5" s="118" t="s">
        <v>68</v>
      </c>
      <c r="D5" s="118" t="s">
        <v>67</v>
      </c>
      <c r="E5" s="118" t="s">
        <v>145</v>
      </c>
      <c r="F5" s="236"/>
    </row>
    <row r="6" spans="2:6" ht="24.95" customHeight="1" x14ac:dyDescent="0.2">
      <c r="B6" s="195" t="s">
        <v>0</v>
      </c>
      <c r="C6" s="130"/>
      <c r="D6" s="130"/>
      <c r="E6" s="131"/>
      <c r="F6" s="132"/>
    </row>
    <row r="7" spans="2:6" ht="24.95" customHeight="1" x14ac:dyDescent="0.2">
      <c r="B7" s="195" t="s">
        <v>1</v>
      </c>
      <c r="C7" s="130"/>
      <c r="D7" s="130"/>
      <c r="E7" s="131"/>
      <c r="F7" s="133"/>
    </row>
    <row r="8" spans="2:6" ht="24.95" customHeight="1" x14ac:dyDescent="0.2">
      <c r="B8" s="195" t="s">
        <v>2</v>
      </c>
      <c r="C8" s="130"/>
      <c r="D8" s="130"/>
      <c r="E8" s="131"/>
      <c r="F8" s="132"/>
    </row>
    <row r="9" spans="2:6" ht="24.95" customHeight="1" x14ac:dyDescent="0.2">
      <c r="B9" s="195" t="s">
        <v>3</v>
      </c>
      <c r="C9" s="130"/>
      <c r="D9" s="130"/>
      <c r="E9" s="131"/>
      <c r="F9" s="132"/>
    </row>
    <row r="10" spans="2:6" ht="24.95" customHeight="1" x14ac:dyDescent="0.2">
      <c r="B10" s="195" t="s">
        <v>4</v>
      </c>
      <c r="C10" s="130"/>
      <c r="D10" s="130"/>
      <c r="E10" s="131"/>
      <c r="F10" s="132"/>
    </row>
    <row r="11" spans="2:6" ht="24.95" customHeight="1" x14ac:dyDescent="0.2">
      <c r="B11" s="195" t="s">
        <v>5</v>
      </c>
      <c r="C11" s="130"/>
      <c r="D11" s="130"/>
      <c r="E11" s="131"/>
      <c r="F11" s="132"/>
    </row>
    <row r="12" spans="2:6" ht="24.95" customHeight="1" x14ac:dyDescent="0.2">
      <c r="B12" s="195" t="s">
        <v>6</v>
      </c>
      <c r="C12" s="130"/>
      <c r="D12" s="130"/>
      <c r="E12" s="131"/>
      <c r="F12" s="132"/>
    </row>
    <row r="13" spans="2:6" ht="24.95" customHeight="1" x14ac:dyDescent="0.2">
      <c r="B13" s="195" t="s">
        <v>7</v>
      </c>
      <c r="C13" s="130"/>
      <c r="D13" s="130"/>
      <c r="E13" s="131"/>
      <c r="F13" s="132"/>
    </row>
    <row r="14" spans="2:6" ht="24.95" customHeight="1" x14ac:dyDescent="0.2">
      <c r="B14" s="195" t="s">
        <v>8</v>
      </c>
      <c r="C14" s="130"/>
      <c r="D14" s="130"/>
      <c r="E14" s="131"/>
      <c r="F14" s="132"/>
    </row>
    <row r="15" spans="2:6" ht="24.95" customHeight="1" x14ac:dyDescent="0.2">
      <c r="B15" s="195" t="s">
        <v>9</v>
      </c>
      <c r="C15" s="130"/>
      <c r="D15" s="134"/>
      <c r="E15" s="131"/>
      <c r="F15" s="132"/>
    </row>
    <row r="16" spans="2:6" ht="24.95" customHeight="1" x14ac:dyDescent="0.2">
      <c r="B16" s="195" t="s">
        <v>10</v>
      </c>
      <c r="C16" s="130"/>
      <c r="D16" s="130"/>
      <c r="E16" s="131"/>
      <c r="F16" s="132"/>
    </row>
    <row r="17" spans="2:6" ht="24.95" customHeight="1" x14ac:dyDescent="0.2">
      <c r="B17" s="195" t="s">
        <v>11</v>
      </c>
      <c r="C17" s="130"/>
      <c r="D17" s="130"/>
      <c r="E17" s="131"/>
      <c r="F17" s="132"/>
    </row>
    <row r="18" spans="2:6" ht="24.95" customHeight="1" x14ac:dyDescent="0.2">
      <c r="B18" s="195" t="s">
        <v>12</v>
      </c>
      <c r="C18" s="130"/>
      <c r="D18" s="130"/>
      <c r="E18" s="131"/>
      <c r="F18" s="132"/>
    </row>
    <row r="19" spans="2:6" ht="24.95" customHeight="1" x14ac:dyDescent="0.2">
      <c r="B19" s="195" t="s">
        <v>13</v>
      </c>
      <c r="C19" s="130">
        <v>24</v>
      </c>
      <c r="D19" s="130">
        <v>24</v>
      </c>
      <c r="E19" s="131"/>
      <c r="F19" s="132"/>
    </row>
    <row r="20" spans="2:6" ht="24.95" customHeight="1" x14ac:dyDescent="0.2">
      <c r="B20" s="196" t="s">
        <v>16</v>
      </c>
      <c r="C20" s="135">
        <f>SUM(C6:C19)</f>
        <v>24</v>
      </c>
      <c r="D20" s="135">
        <f>SUM(D6:D19)</f>
        <v>24</v>
      </c>
      <c r="E20" s="135">
        <f>SUM(E6:E19)</f>
        <v>0</v>
      </c>
      <c r="F20" s="136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1F60-2334-476F-8751-6E0532F3D7C5}">
  <dimension ref="B1:Q20"/>
  <sheetViews>
    <sheetView view="pageBreakPreview" topLeftCell="A10" zoomScale="80" zoomScaleNormal="90" zoomScaleSheetLayoutView="80" workbookViewId="0">
      <selection activeCell="P13" sqref="P1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85546875" style="2" customWidth="1"/>
    <col min="4" max="4" width="11.140625" style="2" customWidth="1"/>
    <col min="5" max="5" width="11.42578125" style="2" customWidth="1"/>
    <col min="6" max="6" width="12" style="2" customWidth="1"/>
    <col min="7" max="7" width="12.42578125" style="2" customWidth="1"/>
    <col min="8" max="8" width="12.140625" style="2" customWidth="1"/>
    <col min="9" max="9" width="11.7109375" style="2" customWidth="1"/>
    <col min="10" max="10" width="11.85546875" style="2" customWidth="1"/>
    <col min="11" max="11" width="11.42578125" style="2" customWidth="1"/>
    <col min="12" max="12" width="12.7109375" style="2" customWidth="1"/>
    <col min="13" max="13" width="12.570312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239" t="s">
        <v>183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</row>
    <row r="2" spans="2:17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2:17" ht="9" customHeight="1" x14ac:dyDescent="0.2">
      <c r="I3" s="233"/>
      <c r="J3" s="233"/>
      <c r="K3" s="233"/>
    </row>
    <row r="4" spans="2:17" ht="159" customHeight="1" x14ac:dyDescent="0.2">
      <c r="B4" s="227" t="s">
        <v>14</v>
      </c>
      <c r="C4" s="208" t="s">
        <v>168</v>
      </c>
      <c r="D4" s="242" t="s">
        <v>100</v>
      </c>
      <c r="E4" s="244" t="s">
        <v>169</v>
      </c>
      <c r="F4" s="243" t="s">
        <v>181</v>
      </c>
      <c r="G4" s="243"/>
      <c r="H4" s="243" t="s">
        <v>182</v>
      </c>
      <c r="I4" s="243"/>
      <c r="J4" s="243" t="s">
        <v>173</v>
      </c>
      <c r="K4" s="243"/>
      <c r="L4" s="240" t="s">
        <v>214</v>
      </c>
      <c r="M4" s="238" t="s">
        <v>170</v>
      </c>
    </row>
    <row r="5" spans="2:17" ht="145.5" customHeight="1" x14ac:dyDescent="0.2">
      <c r="B5" s="229"/>
      <c r="C5" s="209"/>
      <c r="D5" s="242"/>
      <c r="E5" s="245"/>
      <c r="F5" s="50" t="s">
        <v>117</v>
      </c>
      <c r="G5" s="29" t="s">
        <v>118</v>
      </c>
      <c r="H5" s="50" t="s">
        <v>117</v>
      </c>
      <c r="I5" s="29" t="s">
        <v>119</v>
      </c>
      <c r="J5" s="50" t="s">
        <v>120</v>
      </c>
      <c r="K5" s="29" t="s">
        <v>118</v>
      </c>
      <c r="L5" s="241"/>
      <c r="M5" s="238"/>
      <c r="O5" s="145"/>
      <c r="P5" s="145"/>
      <c r="Q5" s="145"/>
    </row>
    <row r="6" spans="2:17" ht="24.95" customHeight="1" x14ac:dyDescent="0.3">
      <c r="B6" s="189" t="s">
        <v>0</v>
      </c>
      <c r="C6" s="144">
        <f t="shared" ref="C6:C20" si="0">D6+L6</f>
        <v>0</v>
      </c>
      <c r="D6" s="12"/>
      <c r="E6" s="179" t="e">
        <f>D6/C6</f>
        <v>#DIV/0!</v>
      </c>
      <c r="F6" s="12"/>
      <c r="G6" s="121" t="e">
        <f>F6/D6</f>
        <v>#DIV/0!</v>
      </c>
      <c r="H6" s="12"/>
      <c r="I6" s="121" t="e">
        <f>H6/D6</f>
        <v>#DIV/0!</v>
      </c>
      <c r="J6" s="12"/>
      <c r="K6" s="121" t="e">
        <f>J6/D6</f>
        <v>#DIV/0!</v>
      </c>
      <c r="L6" s="12"/>
      <c r="M6" s="181" t="e">
        <f>L6/C6</f>
        <v>#DIV/0!</v>
      </c>
      <c r="N6" s="48"/>
      <c r="O6" s="146"/>
      <c r="P6" s="147"/>
      <c r="Q6" s="147"/>
    </row>
    <row r="7" spans="2:17" ht="24.95" customHeight="1" x14ac:dyDescent="0.3">
      <c r="B7" s="189" t="s">
        <v>1</v>
      </c>
      <c r="C7" s="144">
        <f t="shared" si="0"/>
        <v>0</v>
      </c>
      <c r="D7" s="12"/>
      <c r="E7" s="179" t="e">
        <f t="shared" ref="E7:E20" si="1">D7/C7</f>
        <v>#DIV/0!</v>
      </c>
      <c r="F7" s="12"/>
      <c r="G7" s="121" t="e">
        <f t="shared" ref="G7:G20" si="2">F7/D7</f>
        <v>#DIV/0!</v>
      </c>
      <c r="H7" s="12"/>
      <c r="I7" s="121" t="e">
        <f t="shared" ref="I7:I20" si="3">H7/D7</f>
        <v>#DIV/0!</v>
      </c>
      <c r="J7" s="12"/>
      <c r="K7" s="121" t="e">
        <f t="shared" ref="K7:K20" si="4">J7/D7</f>
        <v>#DIV/0!</v>
      </c>
      <c r="L7" s="12"/>
      <c r="M7" s="181" t="e">
        <f t="shared" ref="M7:M20" si="5">L7/C7</f>
        <v>#DIV/0!</v>
      </c>
      <c r="N7" s="48"/>
      <c r="O7" s="146"/>
      <c r="P7" s="147"/>
      <c r="Q7" s="147"/>
    </row>
    <row r="8" spans="2:17" ht="24.95" customHeight="1" x14ac:dyDescent="0.3">
      <c r="B8" s="189" t="s">
        <v>2</v>
      </c>
      <c r="C8" s="144">
        <f t="shared" si="0"/>
        <v>0</v>
      </c>
      <c r="D8" s="12"/>
      <c r="E8" s="179" t="e">
        <f t="shared" si="1"/>
        <v>#DIV/0!</v>
      </c>
      <c r="F8" s="12"/>
      <c r="G8" s="121" t="e">
        <f t="shared" si="2"/>
        <v>#DIV/0!</v>
      </c>
      <c r="H8" s="12"/>
      <c r="I8" s="121" t="e">
        <f t="shared" si="3"/>
        <v>#DIV/0!</v>
      </c>
      <c r="J8" s="12"/>
      <c r="K8" s="121" t="e">
        <f t="shared" si="4"/>
        <v>#DIV/0!</v>
      </c>
      <c r="L8" s="12"/>
      <c r="M8" s="181" t="e">
        <f t="shared" si="5"/>
        <v>#DIV/0!</v>
      </c>
      <c r="N8" s="48"/>
      <c r="O8" s="146"/>
      <c r="P8" s="147"/>
      <c r="Q8" s="147"/>
    </row>
    <row r="9" spans="2:17" ht="24.95" customHeight="1" x14ac:dyDescent="0.3">
      <c r="B9" s="189" t="s">
        <v>3</v>
      </c>
      <c r="C9" s="144">
        <f t="shared" si="0"/>
        <v>0</v>
      </c>
      <c r="D9" s="12"/>
      <c r="E9" s="179" t="e">
        <f t="shared" si="1"/>
        <v>#DIV/0!</v>
      </c>
      <c r="F9" s="12"/>
      <c r="G9" s="121" t="e">
        <f t="shared" si="2"/>
        <v>#DIV/0!</v>
      </c>
      <c r="H9" s="12"/>
      <c r="I9" s="121" t="e">
        <f t="shared" si="3"/>
        <v>#DIV/0!</v>
      </c>
      <c r="J9" s="12"/>
      <c r="K9" s="121" t="e">
        <f t="shared" si="4"/>
        <v>#DIV/0!</v>
      </c>
      <c r="L9" s="12"/>
      <c r="M9" s="181" t="e">
        <f t="shared" si="5"/>
        <v>#DIV/0!</v>
      </c>
      <c r="N9" s="48"/>
      <c r="O9" s="146"/>
      <c r="P9" s="147"/>
      <c r="Q9" s="147"/>
    </row>
    <row r="10" spans="2:17" ht="24.95" customHeight="1" x14ac:dyDescent="0.3">
      <c r="B10" s="189" t="s">
        <v>4</v>
      </c>
      <c r="C10" s="144">
        <f t="shared" si="0"/>
        <v>0</v>
      </c>
      <c r="D10" s="12"/>
      <c r="E10" s="179" t="e">
        <f t="shared" si="1"/>
        <v>#DIV/0!</v>
      </c>
      <c r="F10" s="12"/>
      <c r="G10" s="121" t="e">
        <f t="shared" si="2"/>
        <v>#DIV/0!</v>
      </c>
      <c r="H10" s="12"/>
      <c r="I10" s="121" t="e">
        <f t="shared" si="3"/>
        <v>#DIV/0!</v>
      </c>
      <c r="J10" s="12"/>
      <c r="K10" s="121" t="e">
        <f t="shared" si="4"/>
        <v>#DIV/0!</v>
      </c>
      <c r="L10" s="12"/>
      <c r="M10" s="181" t="e">
        <f t="shared" si="5"/>
        <v>#DIV/0!</v>
      </c>
      <c r="N10" s="48"/>
      <c r="O10" s="146"/>
      <c r="P10" s="147"/>
      <c r="Q10" s="147"/>
    </row>
    <row r="11" spans="2:17" ht="24.95" customHeight="1" x14ac:dyDescent="0.3">
      <c r="B11" s="189" t="s">
        <v>5</v>
      </c>
      <c r="C11" s="144">
        <f t="shared" si="0"/>
        <v>0</v>
      </c>
      <c r="D11" s="12"/>
      <c r="E11" s="179" t="e">
        <f t="shared" si="1"/>
        <v>#DIV/0!</v>
      </c>
      <c r="F11" s="12"/>
      <c r="G11" s="121" t="e">
        <f t="shared" si="2"/>
        <v>#DIV/0!</v>
      </c>
      <c r="H11" s="37"/>
      <c r="I11" s="121" t="e">
        <f t="shared" si="3"/>
        <v>#DIV/0!</v>
      </c>
      <c r="J11" s="12"/>
      <c r="K11" s="121" t="e">
        <f t="shared" si="4"/>
        <v>#DIV/0!</v>
      </c>
      <c r="L11" s="12"/>
      <c r="M11" s="181" t="e">
        <f t="shared" si="5"/>
        <v>#DIV/0!</v>
      </c>
      <c r="N11" s="48"/>
      <c r="O11" s="146"/>
      <c r="P11" s="147"/>
      <c r="Q11" s="147"/>
    </row>
    <row r="12" spans="2:17" ht="24.95" customHeight="1" x14ac:dyDescent="0.3">
      <c r="B12" s="189" t="s">
        <v>6</v>
      </c>
      <c r="C12" s="144">
        <f t="shared" si="0"/>
        <v>0</v>
      </c>
      <c r="D12" s="12"/>
      <c r="E12" s="179" t="e">
        <f t="shared" si="1"/>
        <v>#DIV/0!</v>
      </c>
      <c r="F12" s="12"/>
      <c r="G12" s="121" t="e">
        <f t="shared" si="2"/>
        <v>#DIV/0!</v>
      </c>
      <c r="H12" s="12"/>
      <c r="I12" s="121" t="e">
        <f t="shared" si="3"/>
        <v>#DIV/0!</v>
      </c>
      <c r="J12" s="12"/>
      <c r="K12" s="121" t="e">
        <f t="shared" si="4"/>
        <v>#DIV/0!</v>
      </c>
      <c r="L12" s="12"/>
      <c r="M12" s="181" t="e">
        <f t="shared" si="5"/>
        <v>#DIV/0!</v>
      </c>
      <c r="N12" s="48"/>
      <c r="O12" s="146"/>
      <c r="P12" s="147"/>
      <c r="Q12" s="147"/>
    </row>
    <row r="13" spans="2:17" ht="24.95" customHeight="1" x14ac:dyDescent="0.3">
      <c r="B13" s="189" t="s">
        <v>7</v>
      </c>
      <c r="C13" s="144">
        <f t="shared" si="0"/>
        <v>0</v>
      </c>
      <c r="D13" s="12"/>
      <c r="E13" s="179" t="e">
        <f t="shared" si="1"/>
        <v>#DIV/0!</v>
      </c>
      <c r="F13" s="12"/>
      <c r="G13" s="121" t="e">
        <f t="shared" si="2"/>
        <v>#DIV/0!</v>
      </c>
      <c r="H13" s="12"/>
      <c r="I13" s="121" t="e">
        <f t="shared" si="3"/>
        <v>#DIV/0!</v>
      </c>
      <c r="J13" s="12"/>
      <c r="K13" s="121" t="e">
        <f t="shared" si="4"/>
        <v>#DIV/0!</v>
      </c>
      <c r="L13" s="12"/>
      <c r="M13" s="181" t="e">
        <f t="shared" si="5"/>
        <v>#DIV/0!</v>
      </c>
      <c r="N13" s="48"/>
      <c r="O13" s="146"/>
      <c r="P13" s="147"/>
      <c r="Q13" s="147"/>
    </row>
    <row r="14" spans="2:17" ht="24.95" customHeight="1" x14ac:dyDescent="0.3">
      <c r="B14" s="189" t="s">
        <v>8</v>
      </c>
      <c r="C14" s="144">
        <f t="shared" si="0"/>
        <v>0</v>
      </c>
      <c r="D14" s="12"/>
      <c r="E14" s="179" t="e">
        <f t="shared" si="1"/>
        <v>#DIV/0!</v>
      </c>
      <c r="F14" s="12"/>
      <c r="G14" s="121" t="e">
        <f t="shared" si="2"/>
        <v>#DIV/0!</v>
      </c>
      <c r="H14" s="12"/>
      <c r="I14" s="121" t="e">
        <f t="shared" si="3"/>
        <v>#DIV/0!</v>
      </c>
      <c r="J14" s="12"/>
      <c r="K14" s="121" t="e">
        <f t="shared" si="4"/>
        <v>#DIV/0!</v>
      </c>
      <c r="L14" s="12"/>
      <c r="M14" s="181" t="e">
        <f t="shared" si="5"/>
        <v>#DIV/0!</v>
      </c>
      <c r="N14" s="48"/>
      <c r="O14" s="146"/>
      <c r="P14" s="147"/>
      <c r="Q14" s="147"/>
    </row>
    <row r="15" spans="2:17" ht="24.95" customHeight="1" x14ac:dyDescent="0.3">
      <c r="B15" s="189" t="s">
        <v>9</v>
      </c>
      <c r="C15" s="144">
        <f t="shared" si="0"/>
        <v>0</v>
      </c>
      <c r="D15" s="12"/>
      <c r="E15" s="179" t="e">
        <f t="shared" si="1"/>
        <v>#DIV/0!</v>
      </c>
      <c r="F15" s="12"/>
      <c r="G15" s="121" t="e">
        <f t="shared" si="2"/>
        <v>#DIV/0!</v>
      </c>
      <c r="H15" s="12"/>
      <c r="I15" s="121" t="e">
        <f t="shared" si="3"/>
        <v>#DIV/0!</v>
      </c>
      <c r="J15" s="12"/>
      <c r="K15" s="121" t="e">
        <f t="shared" si="4"/>
        <v>#DIV/0!</v>
      </c>
      <c r="L15" s="12"/>
      <c r="M15" s="181" t="e">
        <f t="shared" si="5"/>
        <v>#DIV/0!</v>
      </c>
      <c r="N15" s="48"/>
      <c r="O15" s="146"/>
      <c r="P15" s="147"/>
      <c r="Q15" s="147"/>
    </row>
    <row r="16" spans="2:17" ht="24.95" customHeight="1" x14ac:dyDescent="0.3">
      <c r="B16" s="189" t="s">
        <v>10</v>
      </c>
      <c r="C16" s="144">
        <f t="shared" si="0"/>
        <v>0</v>
      </c>
      <c r="D16" s="12"/>
      <c r="E16" s="179" t="e">
        <f t="shared" si="1"/>
        <v>#DIV/0!</v>
      </c>
      <c r="F16" s="12"/>
      <c r="G16" s="121" t="e">
        <f t="shared" si="2"/>
        <v>#DIV/0!</v>
      </c>
      <c r="H16" s="12"/>
      <c r="I16" s="121" t="e">
        <f t="shared" si="3"/>
        <v>#DIV/0!</v>
      </c>
      <c r="J16" s="12"/>
      <c r="K16" s="121" t="e">
        <f t="shared" si="4"/>
        <v>#DIV/0!</v>
      </c>
      <c r="L16" s="12"/>
      <c r="M16" s="181" t="e">
        <f t="shared" si="5"/>
        <v>#DIV/0!</v>
      </c>
      <c r="N16" s="48"/>
      <c r="O16" s="146"/>
      <c r="P16" s="147"/>
      <c r="Q16" s="147"/>
    </row>
    <row r="17" spans="2:17" ht="24.95" customHeight="1" x14ac:dyDescent="0.3">
      <c r="B17" s="189" t="s">
        <v>11</v>
      </c>
      <c r="C17" s="144">
        <f t="shared" si="0"/>
        <v>0</v>
      </c>
      <c r="D17" s="12"/>
      <c r="E17" s="179" t="e">
        <f t="shared" si="1"/>
        <v>#DIV/0!</v>
      </c>
      <c r="F17" s="12"/>
      <c r="G17" s="121" t="e">
        <f t="shared" si="2"/>
        <v>#DIV/0!</v>
      </c>
      <c r="H17" s="12"/>
      <c r="I17" s="121" t="e">
        <f t="shared" si="3"/>
        <v>#DIV/0!</v>
      </c>
      <c r="J17" s="12"/>
      <c r="K17" s="121" t="e">
        <f t="shared" si="4"/>
        <v>#DIV/0!</v>
      </c>
      <c r="L17" s="12"/>
      <c r="M17" s="181" t="e">
        <f t="shared" si="5"/>
        <v>#DIV/0!</v>
      </c>
      <c r="N17" s="48"/>
      <c r="O17" s="146"/>
      <c r="P17" s="147"/>
      <c r="Q17" s="147"/>
    </row>
    <row r="18" spans="2:17" ht="24.95" customHeight="1" x14ac:dyDescent="0.3">
      <c r="B18" s="189" t="s">
        <v>12</v>
      </c>
      <c r="C18" s="144">
        <f t="shared" si="0"/>
        <v>0</v>
      </c>
      <c r="D18" s="12"/>
      <c r="E18" s="179" t="e">
        <f t="shared" si="1"/>
        <v>#DIV/0!</v>
      </c>
      <c r="F18" s="12"/>
      <c r="G18" s="121" t="e">
        <f t="shared" si="2"/>
        <v>#DIV/0!</v>
      </c>
      <c r="H18" s="12"/>
      <c r="I18" s="121" t="e">
        <f t="shared" si="3"/>
        <v>#DIV/0!</v>
      </c>
      <c r="J18" s="12"/>
      <c r="K18" s="121" t="e">
        <f t="shared" si="4"/>
        <v>#DIV/0!</v>
      </c>
      <c r="L18" s="12"/>
      <c r="M18" s="181" t="e">
        <f t="shared" si="5"/>
        <v>#DIV/0!</v>
      </c>
      <c r="N18" s="48"/>
      <c r="O18" s="146"/>
      <c r="P18" s="147"/>
      <c r="Q18" s="147"/>
    </row>
    <row r="19" spans="2:17" ht="24.95" customHeight="1" x14ac:dyDescent="0.3">
      <c r="B19" s="189" t="s">
        <v>13</v>
      </c>
      <c r="C19" s="144">
        <f t="shared" si="0"/>
        <v>239</v>
      </c>
      <c r="D19" s="12">
        <v>135</v>
      </c>
      <c r="E19" s="179">
        <f t="shared" si="1"/>
        <v>0.56485355648535562</v>
      </c>
      <c r="F19" s="12">
        <v>17</v>
      </c>
      <c r="G19" s="121">
        <f t="shared" si="2"/>
        <v>0.12592592592592591</v>
      </c>
      <c r="H19" s="12">
        <v>34</v>
      </c>
      <c r="I19" s="121">
        <f t="shared" si="3"/>
        <v>0.25185185185185183</v>
      </c>
      <c r="J19" s="12">
        <v>0</v>
      </c>
      <c r="K19" s="121">
        <f t="shared" si="4"/>
        <v>0</v>
      </c>
      <c r="L19" s="12">
        <v>104</v>
      </c>
      <c r="M19" s="181">
        <f t="shared" si="5"/>
        <v>0.43514644351464438</v>
      </c>
      <c r="N19" s="48"/>
      <c r="O19" s="146"/>
      <c r="P19" s="147"/>
      <c r="Q19" s="147"/>
    </row>
    <row r="20" spans="2:17" ht="24.95" customHeight="1" x14ac:dyDescent="0.35">
      <c r="B20" s="190" t="s">
        <v>16</v>
      </c>
      <c r="C20" s="150">
        <f t="shared" si="0"/>
        <v>239</v>
      </c>
      <c r="D20" s="11">
        <f>SUM(D6:D19)</f>
        <v>135</v>
      </c>
      <c r="E20" s="180">
        <f t="shared" si="1"/>
        <v>0.56485355648535562</v>
      </c>
      <c r="F20" s="11">
        <f>SUM(F6:F19)</f>
        <v>17</v>
      </c>
      <c r="G20" s="151">
        <f t="shared" si="2"/>
        <v>0.12592592592592591</v>
      </c>
      <c r="H20" s="11">
        <f>SUM(H6:H19)</f>
        <v>34</v>
      </c>
      <c r="I20" s="151">
        <f t="shared" si="3"/>
        <v>0.25185185185185183</v>
      </c>
      <c r="J20" s="11">
        <f>SUM(J6:J19)</f>
        <v>0</v>
      </c>
      <c r="K20" s="151">
        <f t="shared" si="4"/>
        <v>0</v>
      </c>
      <c r="L20" s="11">
        <f>SUM(L6:L19)</f>
        <v>104</v>
      </c>
      <c r="M20" s="182">
        <f t="shared" si="5"/>
        <v>0.43514644351464438</v>
      </c>
      <c r="N20" s="48"/>
      <c r="O20" s="148"/>
      <c r="P20" s="149"/>
      <c r="Q20" s="149"/>
    </row>
  </sheetData>
  <sheetProtection formatCells="0" formatColumns="0" formatRows="0" selectLockedCells="1"/>
  <mergeCells count="11">
    <mergeCell ref="E4:E5"/>
    <mergeCell ref="M4:M5"/>
    <mergeCell ref="B1:M2"/>
    <mergeCell ref="L4:L5"/>
    <mergeCell ref="D4:D5"/>
    <mergeCell ref="H4:I4"/>
    <mergeCell ref="J4:K4"/>
    <mergeCell ref="B4:B5"/>
    <mergeCell ref="F4:G4"/>
    <mergeCell ref="I3:K3"/>
    <mergeCell ref="C4:C5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5146-47B6-4126-9EAB-133E748CDAD9}">
  <sheetPr>
    <pageSetUpPr fitToPage="1"/>
  </sheetPr>
  <dimension ref="B1:T23"/>
  <sheetViews>
    <sheetView view="pageBreakPreview" topLeftCell="A13" zoomScale="70" zoomScaleNormal="90" zoomScaleSheetLayoutView="70" workbookViewId="0">
      <selection activeCell="M36" sqref="M36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9" t="s">
        <v>184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</row>
    <row r="2" spans="2:20" ht="24" customHeight="1" x14ac:dyDescent="0.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20" ht="13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233"/>
      <c r="M3" s="233"/>
      <c r="N3" s="233"/>
      <c r="O3" s="233"/>
      <c r="P3" s="233"/>
      <c r="Q3" s="44"/>
      <c r="R3" s="44"/>
    </row>
    <row r="4" spans="2:20" ht="24.75" customHeight="1" x14ac:dyDescent="0.2">
      <c r="B4" s="255" t="s">
        <v>14</v>
      </c>
      <c r="C4" s="246" t="s">
        <v>185</v>
      </c>
      <c r="D4" s="247"/>
      <c r="E4" s="247"/>
      <c r="F4" s="248"/>
      <c r="G4" s="252" t="s">
        <v>72</v>
      </c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4"/>
    </row>
    <row r="5" spans="2:20" ht="128.25" customHeight="1" x14ac:dyDescent="0.2">
      <c r="B5" s="255"/>
      <c r="C5" s="249"/>
      <c r="D5" s="250"/>
      <c r="E5" s="250"/>
      <c r="F5" s="251"/>
      <c r="G5" s="243" t="s">
        <v>187</v>
      </c>
      <c r="H5" s="243"/>
      <c r="I5" s="243" t="s">
        <v>188</v>
      </c>
      <c r="J5" s="243"/>
      <c r="K5" s="243" t="s">
        <v>189</v>
      </c>
      <c r="L5" s="243"/>
      <c r="M5" s="205" t="s">
        <v>191</v>
      </c>
      <c r="N5" s="206"/>
      <c r="O5" s="206"/>
      <c r="P5" s="207"/>
      <c r="Q5" s="205" t="s">
        <v>194</v>
      </c>
      <c r="R5" s="207"/>
    </row>
    <row r="6" spans="2:20" ht="192.75" customHeight="1" thickBot="1" x14ac:dyDescent="0.25">
      <c r="B6" s="255"/>
      <c r="C6" s="76" t="s">
        <v>195</v>
      </c>
      <c r="D6" s="77" t="s">
        <v>164</v>
      </c>
      <c r="E6" s="76" t="s">
        <v>186</v>
      </c>
      <c r="F6" s="77" t="s">
        <v>164</v>
      </c>
      <c r="G6" s="50" t="s">
        <v>70</v>
      </c>
      <c r="H6" s="29" t="s">
        <v>71</v>
      </c>
      <c r="I6" s="50" t="s">
        <v>70</v>
      </c>
      <c r="J6" s="29" t="s">
        <v>71</v>
      </c>
      <c r="K6" s="50" t="s">
        <v>70</v>
      </c>
      <c r="L6" s="29" t="s">
        <v>190</v>
      </c>
      <c r="M6" s="41" t="s">
        <v>193</v>
      </c>
      <c r="N6" s="30" t="s">
        <v>71</v>
      </c>
      <c r="O6" s="40" t="s">
        <v>192</v>
      </c>
      <c r="P6" s="29" t="s">
        <v>71</v>
      </c>
      <c r="Q6" s="41" t="s">
        <v>70</v>
      </c>
      <c r="R6" s="29" t="s">
        <v>71</v>
      </c>
    </row>
    <row r="7" spans="2:20" ht="30" customHeight="1" thickBot="1" x14ac:dyDescent="0.25">
      <c r="B7" s="189" t="s">
        <v>0</v>
      </c>
      <c r="C7" s="39"/>
      <c r="D7" s="73"/>
      <c r="E7" s="39"/>
      <c r="F7" s="74"/>
      <c r="G7" s="12"/>
      <c r="H7" s="86" t="e">
        <f>G7/(C7+E7)</f>
        <v>#DIV/0!</v>
      </c>
      <c r="I7" s="12"/>
      <c r="J7" s="86" t="e">
        <f>I7/(C7+E7)</f>
        <v>#DIV/0!</v>
      </c>
      <c r="K7" s="12"/>
      <c r="L7" s="86" t="e">
        <f>K7/C7</f>
        <v>#DIV/0!</v>
      </c>
      <c r="M7" s="12"/>
      <c r="N7" s="86" t="e">
        <f>M7/C7</f>
        <v>#DIV/0!</v>
      </c>
      <c r="O7" s="12"/>
      <c r="P7" s="86" t="e">
        <f>O7/E7</f>
        <v>#DIV/0!</v>
      </c>
      <c r="Q7" s="12"/>
      <c r="R7" s="86" t="e">
        <f>Q7/(C7+E7)</f>
        <v>#DIV/0!</v>
      </c>
      <c r="S7" s="28"/>
      <c r="T7" s="63" t="b">
        <f>C7+E7=G7+I7+K7+M7+O7+Q7</f>
        <v>1</v>
      </c>
    </row>
    <row r="8" spans="2:20" ht="30" customHeight="1" thickBot="1" x14ac:dyDescent="0.25">
      <c r="B8" s="189" t="s">
        <v>1</v>
      </c>
      <c r="C8" s="39"/>
      <c r="D8" s="73"/>
      <c r="E8" s="39"/>
      <c r="F8" s="74"/>
      <c r="G8" s="12"/>
      <c r="H8" s="86" t="e">
        <f t="shared" ref="H8:H21" si="0">G8/(C8+E8)</f>
        <v>#DIV/0!</v>
      </c>
      <c r="I8" s="12"/>
      <c r="J8" s="86" t="e">
        <f t="shared" ref="J8:J21" si="1">I8/(C8+E8)</f>
        <v>#DIV/0!</v>
      </c>
      <c r="K8" s="12"/>
      <c r="L8" s="86" t="e">
        <f t="shared" ref="L8:L21" si="2">K8/C8</f>
        <v>#DIV/0!</v>
      </c>
      <c r="M8" s="12"/>
      <c r="N8" s="86" t="e">
        <f t="shared" ref="N8:N21" si="3">M8/C8</f>
        <v>#DIV/0!</v>
      </c>
      <c r="O8" s="12"/>
      <c r="P8" s="86" t="e">
        <f t="shared" ref="P8:P21" si="4">O8/E8</f>
        <v>#DIV/0!</v>
      </c>
      <c r="Q8" s="12"/>
      <c r="R8" s="86" t="e">
        <f t="shared" ref="R8:R21" si="5">Q8/(C8+E8)</f>
        <v>#DIV/0!</v>
      </c>
      <c r="S8" s="28"/>
      <c r="T8" s="63" t="b">
        <f t="shared" ref="T8:T21" si="6">C8+E8=G8+I8+K8+M8+O8+Q8</f>
        <v>1</v>
      </c>
    </row>
    <row r="9" spans="2:20" ht="30" customHeight="1" thickBot="1" x14ac:dyDescent="0.25">
      <c r="B9" s="189" t="s">
        <v>2</v>
      </c>
      <c r="C9" s="39"/>
      <c r="D9" s="73"/>
      <c r="E9" s="39"/>
      <c r="F9" s="74"/>
      <c r="G9" s="12"/>
      <c r="H9" s="86" t="e">
        <f t="shared" si="0"/>
        <v>#DIV/0!</v>
      </c>
      <c r="I9" s="12"/>
      <c r="J9" s="86" t="e">
        <f t="shared" si="1"/>
        <v>#DIV/0!</v>
      </c>
      <c r="K9" s="12"/>
      <c r="L9" s="86" t="e">
        <f t="shared" si="2"/>
        <v>#DIV/0!</v>
      </c>
      <c r="M9" s="12"/>
      <c r="N9" s="86" t="e">
        <f t="shared" si="3"/>
        <v>#DIV/0!</v>
      </c>
      <c r="O9" s="12"/>
      <c r="P9" s="86" t="e">
        <f t="shared" si="4"/>
        <v>#DIV/0!</v>
      </c>
      <c r="Q9" s="12"/>
      <c r="R9" s="86" t="e">
        <f t="shared" si="5"/>
        <v>#DIV/0!</v>
      </c>
      <c r="S9" s="28"/>
      <c r="T9" s="63" t="b">
        <f t="shared" si="6"/>
        <v>1</v>
      </c>
    </row>
    <row r="10" spans="2:20" ht="30" customHeight="1" thickBot="1" x14ac:dyDescent="0.25">
      <c r="B10" s="189" t="s">
        <v>3</v>
      </c>
      <c r="C10" s="39"/>
      <c r="D10" s="73"/>
      <c r="E10" s="39"/>
      <c r="F10" s="74"/>
      <c r="G10" s="12"/>
      <c r="H10" s="86" t="e">
        <f t="shared" si="0"/>
        <v>#DIV/0!</v>
      </c>
      <c r="I10" s="12"/>
      <c r="J10" s="86" t="e">
        <f t="shared" si="1"/>
        <v>#DIV/0!</v>
      </c>
      <c r="K10" s="12"/>
      <c r="L10" s="86" t="e">
        <f t="shared" si="2"/>
        <v>#DIV/0!</v>
      </c>
      <c r="M10" s="12"/>
      <c r="N10" s="86" t="e">
        <f t="shared" si="3"/>
        <v>#DIV/0!</v>
      </c>
      <c r="O10" s="12"/>
      <c r="P10" s="86" t="e">
        <f t="shared" si="4"/>
        <v>#DIV/0!</v>
      </c>
      <c r="Q10" s="12"/>
      <c r="R10" s="86" t="e">
        <f t="shared" si="5"/>
        <v>#DIV/0!</v>
      </c>
      <c r="S10" s="28"/>
      <c r="T10" s="63" t="b">
        <f t="shared" si="6"/>
        <v>1</v>
      </c>
    </row>
    <row r="11" spans="2:20" ht="30" customHeight="1" thickBot="1" x14ac:dyDescent="0.25">
      <c r="B11" s="189" t="s">
        <v>4</v>
      </c>
      <c r="C11" s="39"/>
      <c r="D11" s="73"/>
      <c r="E11" s="39"/>
      <c r="F11" s="74"/>
      <c r="G11" s="12"/>
      <c r="H11" s="86" t="e">
        <f t="shared" si="0"/>
        <v>#DIV/0!</v>
      </c>
      <c r="I11" s="12"/>
      <c r="J11" s="86" t="e">
        <f t="shared" si="1"/>
        <v>#DIV/0!</v>
      </c>
      <c r="K11" s="12"/>
      <c r="L11" s="86" t="e">
        <f t="shared" si="2"/>
        <v>#DIV/0!</v>
      </c>
      <c r="M11" s="12"/>
      <c r="N11" s="86" t="e">
        <f t="shared" si="3"/>
        <v>#DIV/0!</v>
      </c>
      <c r="O11" s="12"/>
      <c r="P11" s="86" t="e">
        <f t="shared" si="4"/>
        <v>#DIV/0!</v>
      </c>
      <c r="Q11" s="12"/>
      <c r="R11" s="86" t="e">
        <f t="shared" si="5"/>
        <v>#DIV/0!</v>
      </c>
      <c r="S11" s="28"/>
      <c r="T11" s="63" t="b">
        <f t="shared" si="6"/>
        <v>1</v>
      </c>
    </row>
    <row r="12" spans="2:20" ht="30" customHeight="1" thickBot="1" x14ac:dyDescent="0.25">
      <c r="B12" s="189" t="s">
        <v>5</v>
      </c>
      <c r="C12" s="39"/>
      <c r="D12" s="73"/>
      <c r="E12" s="39"/>
      <c r="F12" s="74"/>
      <c r="G12" s="37"/>
      <c r="H12" s="86" t="e">
        <f t="shared" si="0"/>
        <v>#DIV/0!</v>
      </c>
      <c r="I12" s="37"/>
      <c r="J12" s="86" t="e">
        <f t="shared" si="1"/>
        <v>#DIV/0!</v>
      </c>
      <c r="K12" s="37"/>
      <c r="L12" s="86" t="e">
        <f t="shared" si="2"/>
        <v>#DIV/0!</v>
      </c>
      <c r="M12" s="12"/>
      <c r="N12" s="86" t="e">
        <f t="shared" si="3"/>
        <v>#DIV/0!</v>
      </c>
      <c r="O12" s="13"/>
      <c r="P12" s="86" t="e">
        <f t="shared" si="4"/>
        <v>#DIV/0!</v>
      </c>
      <c r="Q12" s="12"/>
      <c r="R12" s="86" t="e">
        <f t="shared" si="5"/>
        <v>#DIV/0!</v>
      </c>
      <c r="S12" s="28"/>
      <c r="T12" s="63" t="b">
        <f t="shared" si="6"/>
        <v>1</v>
      </c>
    </row>
    <row r="13" spans="2:20" ht="30" customHeight="1" thickBot="1" x14ac:dyDescent="0.25">
      <c r="B13" s="189" t="s">
        <v>6</v>
      </c>
      <c r="C13" s="39"/>
      <c r="D13" s="73"/>
      <c r="E13" s="39"/>
      <c r="F13" s="74"/>
      <c r="G13" s="12"/>
      <c r="H13" s="86" t="e">
        <f t="shared" si="0"/>
        <v>#DIV/0!</v>
      </c>
      <c r="I13" s="12"/>
      <c r="J13" s="86" t="e">
        <f t="shared" si="1"/>
        <v>#DIV/0!</v>
      </c>
      <c r="K13" s="12"/>
      <c r="L13" s="86" t="e">
        <f t="shared" si="2"/>
        <v>#DIV/0!</v>
      </c>
      <c r="M13" s="12"/>
      <c r="N13" s="86" t="e">
        <f t="shared" si="3"/>
        <v>#DIV/0!</v>
      </c>
      <c r="O13" s="12"/>
      <c r="P13" s="86" t="e">
        <f t="shared" si="4"/>
        <v>#DIV/0!</v>
      </c>
      <c r="Q13" s="12"/>
      <c r="R13" s="86" t="e">
        <f t="shared" si="5"/>
        <v>#DIV/0!</v>
      </c>
      <c r="S13" s="28"/>
      <c r="T13" s="63" t="b">
        <f t="shared" si="6"/>
        <v>1</v>
      </c>
    </row>
    <row r="14" spans="2:20" ht="30" customHeight="1" thickBot="1" x14ac:dyDescent="0.25">
      <c r="B14" s="189" t="s">
        <v>7</v>
      </c>
      <c r="C14" s="39"/>
      <c r="D14" s="73"/>
      <c r="E14" s="39"/>
      <c r="F14" s="74"/>
      <c r="G14" s="12"/>
      <c r="H14" s="86" t="e">
        <f t="shared" si="0"/>
        <v>#DIV/0!</v>
      </c>
      <c r="I14" s="12"/>
      <c r="J14" s="86" t="e">
        <f t="shared" si="1"/>
        <v>#DIV/0!</v>
      </c>
      <c r="K14" s="12"/>
      <c r="L14" s="86" t="e">
        <f t="shared" si="2"/>
        <v>#DIV/0!</v>
      </c>
      <c r="M14" s="12"/>
      <c r="N14" s="86" t="e">
        <f t="shared" si="3"/>
        <v>#DIV/0!</v>
      </c>
      <c r="O14" s="12"/>
      <c r="P14" s="86" t="e">
        <f t="shared" si="4"/>
        <v>#DIV/0!</v>
      </c>
      <c r="Q14" s="12"/>
      <c r="R14" s="86" t="e">
        <f t="shared" si="5"/>
        <v>#DIV/0!</v>
      </c>
      <c r="S14" s="28"/>
      <c r="T14" s="63" t="b">
        <f t="shared" si="6"/>
        <v>1</v>
      </c>
    </row>
    <row r="15" spans="2:20" ht="30" customHeight="1" thickBot="1" x14ac:dyDescent="0.25">
      <c r="B15" s="189" t="s">
        <v>8</v>
      </c>
      <c r="C15" s="39"/>
      <c r="D15" s="73"/>
      <c r="E15" s="39"/>
      <c r="F15" s="74"/>
      <c r="G15" s="12"/>
      <c r="H15" s="86" t="e">
        <f t="shared" si="0"/>
        <v>#DIV/0!</v>
      </c>
      <c r="I15" s="12"/>
      <c r="J15" s="86" t="e">
        <f t="shared" si="1"/>
        <v>#DIV/0!</v>
      </c>
      <c r="K15" s="12"/>
      <c r="L15" s="86" t="e">
        <f t="shared" si="2"/>
        <v>#DIV/0!</v>
      </c>
      <c r="M15" s="12"/>
      <c r="N15" s="86" t="e">
        <f t="shared" si="3"/>
        <v>#DIV/0!</v>
      </c>
      <c r="O15" s="12"/>
      <c r="P15" s="86" t="e">
        <f t="shared" si="4"/>
        <v>#DIV/0!</v>
      </c>
      <c r="Q15" s="12"/>
      <c r="R15" s="86" t="e">
        <f t="shared" si="5"/>
        <v>#DIV/0!</v>
      </c>
      <c r="S15" s="28"/>
      <c r="T15" s="63" t="b">
        <f t="shared" si="6"/>
        <v>1</v>
      </c>
    </row>
    <row r="16" spans="2:20" ht="30" customHeight="1" thickBot="1" x14ac:dyDescent="0.25">
      <c r="B16" s="189" t="s">
        <v>9</v>
      </c>
      <c r="C16" s="39"/>
      <c r="D16" s="73"/>
      <c r="E16" s="39"/>
      <c r="F16" s="74"/>
      <c r="G16" s="12"/>
      <c r="H16" s="86" t="e">
        <f t="shared" si="0"/>
        <v>#DIV/0!</v>
      </c>
      <c r="I16" s="12"/>
      <c r="J16" s="86" t="e">
        <f t="shared" si="1"/>
        <v>#DIV/0!</v>
      </c>
      <c r="K16" s="12"/>
      <c r="L16" s="86" t="e">
        <f t="shared" si="2"/>
        <v>#DIV/0!</v>
      </c>
      <c r="M16" s="12"/>
      <c r="N16" s="86" t="e">
        <f t="shared" si="3"/>
        <v>#DIV/0!</v>
      </c>
      <c r="O16" s="12"/>
      <c r="P16" s="86" t="e">
        <f t="shared" si="4"/>
        <v>#DIV/0!</v>
      </c>
      <c r="Q16" s="12"/>
      <c r="R16" s="86" t="e">
        <f t="shared" si="5"/>
        <v>#DIV/0!</v>
      </c>
      <c r="S16" s="28"/>
      <c r="T16" s="63" t="b">
        <f t="shared" si="6"/>
        <v>1</v>
      </c>
    </row>
    <row r="17" spans="2:20" ht="30" customHeight="1" thickBot="1" x14ac:dyDescent="0.25">
      <c r="B17" s="189" t="s">
        <v>10</v>
      </c>
      <c r="C17" s="39"/>
      <c r="D17" s="73"/>
      <c r="E17" s="39"/>
      <c r="F17" s="74"/>
      <c r="G17" s="12"/>
      <c r="H17" s="86" t="e">
        <f t="shared" si="0"/>
        <v>#DIV/0!</v>
      </c>
      <c r="I17" s="12"/>
      <c r="J17" s="86" t="e">
        <f t="shared" si="1"/>
        <v>#DIV/0!</v>
      </c>
      <c r="K17" s="12"/>
      <c r="L17" s="86" t="e">
        <f t="shared" si="2"/>
        <v>#DIV/0!</v>
      </c>
      <c r="M17" s="12"/>
      <c r="N17" s="86" t="e">
        <f t="shared" si="3"/>
        <v>#DIV/0!</v>
      </c>
      <c r="O17" s="12"/>
      <c r="P17" s="86" t="e">
        <f t="shared" si="4"/>
        <v>#DIV/0!</v>
      </c>
      <c r="Q17" s="12"/>
      <c r="R17" s="86" t="e">
        <f t="shared" si="5"/>
        <v>#DIV/0!</v>
      </c>
      <c r="S17" s="28"/>
      <c r="T17" s="63" t="b">
        <f t="shared" si="6"/>
        <v>1</v>
      </c>
    </row>
    <row r="18" spans="2:20" ht="30" customHeight="1" thickBot="1" x14ac:dyDescent="0.25">
      <c r="B18" s="189" t="s">
        <v>11</v>
      </c>
      <c r="C18" s="39"/>
      <c r="D18" s="73"/>
      <c r="E18" s="39"/>
      <c r="F18" s="74"/>
      <c r="G18" s="12"/>
      <c r="H18" s="86" t="e">
        <f t="shared" si="0"/>
        <v>#DIV/0!</v>
      </c>
      <c r="I18" s="12"/>
      <c r="J18" s="86" t="e">
        <f t="shared" si="1"/>
        <v>#DIV/0!</v>
      </c>
      <c r="K18" s="12"/>
      <c r="L18" s="86" t="e">
        <f t="shared" si="2"/>
        <v>#DIV/0!</v>
      </c>
      <c r="M18" s="12"/>
      <c r="N18" s="86" t="e">
        <f t="shared" si="3"/>
        <v>#DIV/0!</v>
      </c>
      <c r="O18" s="12"/>
      <c r="P18" s="86" t="e">
        <f t="shared" si="4"/>
        <v>#DIV/0!</v>
      </c>
      <c r="Q18" s="12"/>
      <c r="R18" s="86" t="e">
        <f t="shared" si="5"/>
        <v>#DIV/0!</v>
      </c>
      <c r="S18" s="28"/>
      <c r="T18" s="63" t="b">
        <f t="shared" si="6"/>
        <v>1</v>
      </c>
    </row>
    <row r="19" spans="2:20" ht="30" customHeight="1" thickBot="1" x14ac:dyDescent="0.25">
      <c r="B19" s="189" t="s">
        <v>12</v>
      </c>
      <c r="C19" s="39"/>
      <c r="D19" s="73"/>
      <c r="E19" s="39"/>
      <c r="F19" s="74"/>
      <c r="G19" s="12"/>
      <c r="H19" s="86" t="e">
        <f t="shared" si="0"/>
        <v>#DIV/0!</v>
      </c>
      <c r="I19" s="12"/>
      <c r="J19" s="86" t="e">
        <f t="shared" si="1"/>
        <v>#DIV/0!</v>
      </c>
      <c r="K19" s="12"/>
      <c r="L19" s="86" t="e">
        <f t="shared" si="2"/>
        <v>#DIV/0!</v>
      </c>
      <c r="M19" s="12"/>
      <c r="N19" s="86" t="e">
        <f t="shared" si="3"/>
        <v>#DIV/0!</v>
      </c>
      <c r="O19" s="12"/>
      <c r="P19" s="86" t="e">
        <f t="shared" si="4"/>
        <v>#DIV/0!</v>
      </c>
      <c r="Q19" s="12"/>
      <c r="R19" s="86" t="e">
        <f t="shared" si="5"/>
        <v>#DIV/0!</v>
      </c>
      <c r="S19" s="28"/>
      <c r="T19" s="63" t="b">
        <f t="shared" si="6"/>
        <v>1</v>
      </c>
    </row>
    <row r="20" spans="2:20" ht="30" customHeight="1" thickBot="1" x14ac:dyDescent="0.25">
      <c r="B20" s="189" t="s">
        <v>13</v>
      </c>
      <c r="C20" s="39">
        <v>221</v>
      </c>
      <c r="D20" s="73">
        <v>13</v>
      </c>
      <c r="E20" s="39">
        <v>287</v>
      </c>
      <c r="F20" s="74">
        <v>8</v>
      </c>
      <c r="G20" s="12">
        <v>20</v>
      </c>
      <c r="H20" s="86">
        <f t="shared" si="0"/>
        <v>3.937007874015748E-2</v>
      </c>
      <c r="I20" s="12">
        <v>251</v>
      </c>
      <c r="J20" s="86">
        <f t="shared" si="1"/>
        <v>0.49409448818897639</v>
      </c>
      <c r="K20" s="12">
        <v>63</v>
      </c>
      <c r="L20" s="86">
        <f t="shared" si="2"/>
        <v>0.28506787330316741</v>
      </c>
      <c r="M20" s="12">
        <v>12</v>
      </c>
      <c r="N20" s="86">
        <f t="shared" si="3"/>
        <v>5.4298642533936653E-2</v>
      </c>
      <c r="O20" s="12">
        <v>140</v>
      </c>
      <c r="P20" s="86">
        <f t="shared" si="4"/>
        <v>0.48780487804878048</v>
      </c>
      <c r="Q20" s="12">
        <v>22</v>
      </c>
      <c r="R20" s="86">
        <f t="shared" si="5"/>
        <v>4.3307086614173228E-2</v>
      </c>
      <c r="S20" s="28"/>
      <c r="T20" s="63" t="b">
        <f t="shared" si="6"/>
        <v>1</v>
      </c>
    </row>
    <row r="21" spans="2:20" ht="30" customHeight="1" thickBot="1" x14ac:dyDescent="0.25">
      <c r="B21" s="190" t="s">
        <v>16</v>
      </c>
      <c r="C21" s="75">
        <f>SUM(C7:C20)</f>
        <v>221</v>
      </c>
      <c r="D21" s="75">
        <f>SUM(D7:D20)</f>
        <v>13</v>
      </c>
      <c r="E21" s="75">
        <f>SUM(E7:E20)</f>
        <v>287</v>
      </c>
      <c r="F21" s="75">
        <f>SUM(F7:F20)</f>
        <v>8</v>
      </c>
      <c r="G21" s="75">
        <f>SUM(G7:G20)</f>
        <v>20</v>
      </c>
      <c r="H21" s="158">
        <f t="shared" si="0"/>
        <v>3.937007874015748E-2</v>
      </c>
      <c r="I21" s="11">
        <f>SUM(I7:I20)</f>
        <v>251</v>
      </c>
      <c r="J21" s="158">
        <f t="shared" si="1"/>
        <v>0.49409448818897639</v>
      </c>
      <c r="K21" s="11">
        <f>SUM(K7:K20)</f>
        <v>63</v>
      </c>
      <c r="L21" s="158">
        <f t="shared" si="2"/>
        <v>0.28506787330316741</v>
      </c>
      <c r="M21" s="94">
        <f>SUM(M7:M20)</f>
        <v>12</v>
      </c>
      <c r="N21" s="158">
        <f t="shared" si="3"/>
        <v>5.4298642533936653E-2</v>
      </c>
      <c r="O21" s="11">
        <f>SUM(O7:O20)</f>
        <v>140</v>
      </c>
      <c r="P21" s="158">
        <f t="shared" si="4"/>
        <v>0.48780487804878048</v>
      </c>
      <c r="Q21" s="94">
        <f>SUM(Q7:Q20)</f>
        <v>22</v>
      </c>
      <c r="R21" s="158">
        <f t="shared" si="5"/>
        <v>4.3307086614173228E-2</v>
      </c>
      <c r="S21" s="28"/>
      <c r="T21" s="63" t="b">
        <f t="shared" si="6"/>
        <v>1</v>
      </c>
    </row>
    <row r="22" spans="2:20" x14ac:dyDescent="0.2">
      <c r="F22" s="14"/>
      <c r="G22" s="14"/>
    </row>
    <row r="23" spans="2:20" x14ac:dyDescent="0.2">
      <c r="F23" s="14"/>
      <c r="G23" s="14"/>
    </row>
  </sheetData>
  <sheetProtection formatCells="0" formatColumns="0" formatRows="0" selectLockedCells="1"/>
  <mergeCells count="10"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BF64-F849-479B-ABE5-C4607B313BCF}">
  <sheetPr>
    <pageSetUpPr fitToPage="1"/>
  </sheetPr>
  <dimension ref="B1:R24"/>
  <sheetViews>
    <sheetView view="pageBreakPreview" topLeftCell="A2" zoomScale="70" zoomScaleNormal="90" zoomScaleSheetLayoutView="70" workbookViewId="0">
      <selection activeCell="C21" sqref="C21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6.5" customHeight="1" x14ac:dyDescent="0.3">
      <c r="B2" s="239" t="s">
        <v>73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2:18" ht="16.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233"/>
      <c r="N3" s="233"/>
      <c r="O3" s="43"/>
      <c r="P3" s="43"/>
      <c r="Q3" s="233"/>
      <c r="R3" s="233"/>
    </row>
    <row r="4" spans="2:18" ht="15" customHeight="1" x14ac:dyDescent="0.2">
      <c r="B4" s="255" t="s">
        <v>14</v>
      </c>
      <c r="C4" s="242" t="s">
        <v>196</v>
      </c>
      <c r="D4" s="261" t="s">
        <v>72</v>
      </c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3"/>
    </row>
    <row r="5" spans="2:18" ht="21.75" customHeight="1" x14ac:dyDescent="0.2">
      <c r="B5" s="255"/>
      <c r="C5" s="242"/>
      <c r="D5" s="240" t="s">
        <v>116</v>
      </c>
      <c r="E5" s="256" t="s">
        <v>111</v>
      </c>
      <c r="F5" s="257"/>
      <c r="G5" s="256" t="s">
        <v>197</v>
      </c>
      <c r="H5" s="257"/>
      <c r="I5" s="256" t="s">
        <v>198</v>
      </c>
      <c r="J5" s="257"/>
      <c r="K5" s="264" t="s">
        <v>103</v>
      </c>
      <c r="L5" s="265"/>
      <c r="M5" s="265"/>
      <c r="N5" s="265"/>
      <c r="O5" s="265"/>
      <c r="P5" s="265"/>
      <c r="Q5" s="265"/>
      <c r="R5" s="266"/>
    </row>
    <row r="6" spans="2:18" ht="75.75" customHeight="1" x14ac:dyDescent="0.2">
      <c r="B6" s="255"/>
      <c r="C6" s="242"/>
      <c r="D6" s="260"/>
      <c r="E6" s="258"/>
      <c r="F6" s="259"/>
      <c r="G6" s="258"/>
      <c r="H6" s="259"/>
      <c r="I6" s="258"/>
      <c r="J6" s="259"/>
      <c r="K6" s="264" t="s">
        <v>101</v>
      </c>
      <c r="L6" s="269"/>
      <c r="M6" s="267" t="s">
        <v>199</v>
      </c>
      <c r="N6" s="268"/>
      <c r="O6" s="267" t="s">
        <v>126</v>
      </c>
      <c r="P6" s="268"/>
      <c r="Q6" s="267" t="s">
        <v>102</v>
      </c>
      <c r="R6" s="268"/>
    </row>
    <row r="7" spans="2:18" ht="120" customHeight="1" x14ac:dyDescent="0.2">
      <c r="B7" s="255"/>
      <c r="C7" s="242"/>
      <c r="D7" s="241"/>
      <c r="E7" s="80" t="s">
        <v>70</v>
      </c>
      <c r="F7" s="81" t="s">
        <v>74</v>
      </c>
      <c r="G7" s="80" t="s">
        <v>70</v>
      </c>
      <c r="H7" s="82" t="s">
        <v>74</v>
      </c>
      <c r="I7" s="83" t="s">
        <v>70</v>
      </c>
      <c r="J7" s="82" t="s">
        <v>74</v>
      </c>
      <c r="K7" s="80" t="s">
        <v>70</v>
      </c>
      <c r="L7" s="82" t="s">
        <v>74</v>
      </c>
      <c r="M7" s="84" t="s">
        <v>70</v>
      </c>
      <c r="N7" s="82" t="s">
        <v>74</v>
      </c>
      <c r="O7" s="83" t="s">
        <v>70</v>
      </c>
      <c r="P7" s="82" t="s">
        <v>74</v>
      </c>
      <c r="Q7" s="84" t="s">
        <v>70</v>
      </c>
      <c r="R7" s="82" t="s">
        <v>74</v>
      </c>
    </row>
    <row r="8" spans="2:18" ht="30" customHeight="1" x14ac:dyDescent="0.3">
      <c r="B8" s="189" t="s">
        <v>0</v>
      </c>
      <c r="C8" s="79">
        <f>G8+K8+M8+O8+Q8</f>
        <v>0</v>
      </c>
      <c r="D8" s="88"/>
      <c r="E8" s="12"/>
      <c r="F8" s="86" t="e">
        <f>E8/C8</f>
        <v>#DIV/0!</v>
      </c>
      <c r="G8" s="12"/>
      <c r="H8" s="86" t="e">
        <f>G8/C8</f>
        <v>#DIV/0!</v>
      </c>
      <c r="I8" s="12"/>
      <c r="J8" s="86" t="e">
        <f>I8/C8</f>
        <v>#DIV/0!</v>
      </c>
      <c r="K8" s="12"/>
      <c r="L8" s="86" t="e">
        <f>K8/C8</f>
        <v>#DIV/0!</v>
      </c>
      <c r="M8" s="12"/>
      <c r="N8" s="86" t="e">
        <f>M8/C8</f>
        <v>#DIV/0!</v>
      </c>
      <c r="O8" s="12"/>
      <c r="P8" s="86" t="e">
        <f>O8/C8</f>
        <v>#DIV/0!</v>
      </c>
      <c r="Q8" s="12"/>
      <c r="R8" s="86" t="e">
        <f>Q8/C8</f>
        <v>#DIV/0!</v>
      </c>
    </row>
    <row r="9" spans="2:18" ht="30" customHeight="1" x14ac:dyDescent="0.2">
      <c r="B9" s="189" t="s">
        <v>1</v>
      </c>
      <c r="C9" s="79">
        <f t="shared" ref="C9:C22" si="0">G9+K9+M9+O9+Q9</f>
        <v>0</v>
      </c>
      <c r="D9" s="12"/>
      <c r="E9" s="12"/>
      <c r="F9" s="86" t="e">
        <f t="shared" ref="F9:F22" si="1">E9/C9</f>
        <v>#DIV/0!</v>
      </c>
      <c r="G9" s="12"/>
      <c r="H9" s="86" t="e">
        <f t="shared" ref="H9:H22" si="2">G9/C9</f>
        <v>#DIV/0!</v>
      </c>
      <c r="I9" s="12"/>
      <c r="J9" s="86" t="e">
        <f t="shared" ref="J9:J22" si="3">I9/C9</f>
        <v>#DIV/0!</v>
      </c>
      <c r="K9" s="12"/>
      <c r="L9" s="86" t="e">
        <f t="shared" ref="L9:L22" si="4">K9/C9</f>
        <v>#DIV/0!</v>
      </c>
      <c r="M9" s="12"/>
      <c r="N9" s="86" t="e">
        <f t="shared" ref="N9:N22" si="5">M9/C9</f>
        <v>#DIV/0!</v>
      </c>
      <c r="O9" s="12"/>
      <c r="P9" s="86" t="e">
        <f t="shared" ref="P9:P22" si="6">O9/C9</f>
        <v>#DIV/0!</v>
      </c>
      <c r="Q9" s="12"/>
      <c r="R9" s="86" t="e">
        <f t="shared" ref="R9:R22" si="7">Q9/C9</f>
        <v>#DIV/0!</v>
      </c>
    </row>
    <row r="10" spans="2:18" ht="30" customHeight="1" x14ac:dyDescent="0.2">
      <c r="B10" s="189" t="s">
        <v>2</v>
      </c>
      <c r="C10" s="79">
        <f t="shared" si="0"/>
        <v>0</v>
      </c>
      <c r="D10" s="12"/>
      <c r="E10" s="12"/>
      <c r="F10" s="86" t="e">
        <f t="shared" si="1"/>
        <v>#DIV/0!</v>
      </c>
      <c r="G10" s="12"/>
      <c r="H10" s="86" t="e">
        <f t="shared" si="2"/>
        <v>#DIV/0!</v>
      </c>
      <c r="I10" s="12"/>
      <c r="J10" s="86" t="e">
        <f t="shared" si="3"/>
        <v>#DIV/0!</v>
      </c>
      <c r="K10" s="12"/>
      <c r="L10" s="86" t="e">
        <f t="shared" si="4"/>
        <v>#DIV/0!</v>
      </c>
      <c r="M10" s="12"/>
      <c r="N10" s="86" t="e">
        <f t="shared" si="5"/>
        <v>#DIV/0!</v>
      </c>
      <c r="O10" s="12"/>
      <c r="P10" s="86" t="e">
        <f t="shared" si="6"/>
        <v>#DIV/0!</v>
      </c>
      <c r="Q10" s="12"/>
      <c r="R10" s="86" t="e">
        <f t="shared" si="7"/>
        <v>#DIV/0!</v>
      </c>
    </row>
    <row r="11" spans="2:18" ht="30" customHeight="1" x14ac:dyDescent="0.2">
      <c r="B11" s="189" t="s">
        <v>3</v>
      </c>
      <c r="C11" s="79">
        <f t="shared" si="0"/>
        <v>0</v>
      </c>
      <c r="D11" s="12"/>
      <c r="E11" s="12"/>
      <c r="F11" s="86" t="e">
        <f t="shared" si="1"/>
        <v>#DIV/0!</v>
      </c>
      <c r="G11" s="12"/>
      <c r="H11" s="86" t="e">
        <f t="shared" si="2"/>
        <v>#DIV/0!</v>
      </c>
      <c r="I11" s="12"/>
      <c r="J11" s="86" t="e">
        <f t="shared" si="3"/>
        <v>#DIV/0!</v>
      </c>
      <c r="K11" s="12"/>
      <c r="L11" s="86" t="e">
        <f t="shared" si="4"/>
        <v>#DIV/0!</v>
      </c>
      <c r="M11" s="12"/>
      <c r="N11" s="86" t="e">
        <f t="shared" si="5"/>
        <v>#DIV/0!</v>
      </c>
      <c r="O11" s="12"/>
      <c r="P11" s="86" t="e">
        <f t="shared" si="6"/>
        <v>#DIV/0!</v>
      </c>
      <c r="Q11" s="12"/>
      <c r="R11" s="86" t="e">
        <f t="shared" si="7"/>
        <v>#DIV/0!</v>
      </c>
    </row>
    <row r="12" spans="2:18" ht="30" customHeight="1" x14ac:dyDescent="0.2">
      <c r="B12" s="189" t="s">
        <v>4</v>
      </c>
      <c r="C12" s="79">
        <f t="shared" si="0"/>
        <v>0</v>
      </c>
      <c r="D12" s="12"/>
      <c r="E12" s="12"/>
      <c r="F12" s="86" t="e">
        <f t="shared" si="1"/>
        <v>#DIV/0!</v>
      </c>
      <c r="G12" s="12"/>
      <c r="H12" s="86" t="e">
        <f t="shared" si="2"/>
        <v>#DIV/0!</v>
      </c>
      <c r="I12" s="12"/>
      <c r="J12" s="86" t="e">
        <f t="shared" si="3"/>
        <v>#DIV/0!</v>
      </c>
      <c r="K12" s="12"/>
      <c r="L12" s="86" t="e">
        <f t="shared" si="4"/>
        <v>#DIV/0!</v>
      </c>
      <c r="M12" s="12"/>
      <c r="N12" s="86" t="e">
        <f t="shared" si="5"/>
        <v>#DIV/0!</v>
      </c>
      <c r="O12" s="12"/>
      <c r="P12" s="86" t="e">
        <f t="shared" si="6"/>
        <v>#DIV/0!</v>
      </c>
      <c r="Q12" s="12"/>
      <c r="R12" s="86" t="e">
        <f t="shared" si="7"/>
        <v>#DIV/0!</v>
      </c>
    </row>
    <row r="13" spans="2:18" ht="30" customHeight="1" x14ac:dyDescent="0.2">
      <c r="B13" s="189" t="s">
        <v>5</v>
      </c>
      <c r="C13" s="79">
        <f t="shared" si="0"/>
        <v>0</v>
      </c>
      <c r="D13" s="12"/>
      <c r="E13" s="12"/>
      <c r="F13" s="86" t="e">
        <f t="shared" si="1"/>
        <v>#DIV/0!</v>
      </c>
      <c r="G13" s="13"/>
      <c r="H13" s="86" t="e">
        <f t="shared" si="2"/>
        <v>#DIV/0!</v>
      </c>
      <c r="I13" s="137"/>
      <c r="J13" s="86" t="e">
        <f t="shared" si="3"/>
        <v>#DIV/0!</v>
      </c>
      <c r="K13" s="37"/>
      <c r="L13" s="86" t="e">
        <f t="shared" si="4"/>
        <v>#DIV/0!</v>
      </c>
      <c r="M13" s="37"/>
      <c r="N13" s="86" t="e">
        <f t="shared" si="5"/>
        <v>#DIV/0!</v>
      </c>
      <c r="O13" s="12"/>
      <c r="P13" s="86" t="e">
        <f t="shared" si="6"/>
        <v>#DIV/0!</v>
      </c>
      <c r="Q13" s="37"/>
      <c r="R13" s="86" t="e">
        <f t="shared" si="7"/>
        <v>#DIV/0!</v>
      </c>
    </row>
    <row r="14" spans="2:18" ht="30" customHeight="1" x14ac:dyDescent="0.2">
      <c r="B14" s="189" t="s">
        <v>6</v>
      </c>
      <c r="C14" s="79">
        <f t="shared" si="0"/>
        <v>0</v>
      </c>
      <c r="D14" s="12"/>
      <c r="E14" s="12"/>
      <c r="F14" s="86" t="e">
        <f t="shared" si="1"/>
        <v>#DIV/0!</v>
      </c>
      <c r="G14" s="12"/>
      <c r="H14" s="86" t="e">
        <f t="shared" si="2"/>
        <v>#DIV/0!</v>
      </c>
      <c r="I14" s="12"/>
      <c r="J14" s="86" t="e">
        <f t="shared" si="3"/>
        <v>#DIV/0!</v>
      </c>
      <c r="K14" s="12"/>
      <c r="L14" s="86" t="e">
        <f t="shared" si="4"/>
        <v>#DIV/0!</v>
      </c>
      <c r="M14" s="12"/>
      <c r="N14" s="86" t="e">
        <f t="shared" si="5"/>
        <v>#DIV/0!</v>
      </c>
      <c r="O14" s="12"/>
      <c r="P14" s="86" t="e">
        <f t="shared" si="6"/>
        <v>#DIV/0!</v>
      </c>
      <c r="Q14" s="12"/>
      <c r="R14" s="86" t="e">
        <f t="shared" si="7"/>
        <v>#DIV/0!</v>
      </c>
    </row>
    <row r="15" spans="2:18" ht="30" customHeight="1" x14ac:dyDescent="0.2">
      <c r="B15" s="189" t="s">
        <v>7</v>
      </c>
      <c r="C15" s="79">
        <f t="shared" si="0"/>
        <v>0</v>
      </c>
      <c r="D15" s="12"/>
      <c r="E15" s="12"/>
      <c r="F15" s="86" t="e">
        <f t="shared" si="1"/>
        <v>#DIV/0!</v>
      </c>
      <c r="G15" s="12"/>
      <c r="H15" s="86" t="e">
        <f t="shared" si="2"/>
        <v>#DIV/0!</v>
      </c>
      <c r="I15" s="12"/>
      <c r="J15" s="86" t="e">
        <f t="shared" si="3"/>
        <v>#DIV/0!</v>
      </c>
      <c r="K15" s="12"/>
      <c r="L15" s="86" t="e">
        <f t="shared" si="4"/>
        <v>#DIV/0!</v>
      </c>
      <c r="M15" s="12"/>
      <c r="N15" s="86" t="e">
        <f t="shared" si="5"/>
        <v>#DIV/0!</v>
      </c>
      <c r="O15" s="12"/>
      <c r="P15" s="86" t="e">
        <f t="shared" si="6"/>
        <v>#DIV/0!</v>
      </c>
      <c r="Q15" s="12"/>
      <c r="R15" s="86" t="e">
        <f t="shared" si="7"/>
        <v>#DIV/0!</v>
      </c>
    </row>
    <row r="16" spans="2:18" ht="30" customHeight="1" x14ac:dyDescent="0.2">
      <c r="B16" s="189" t="s">
        <v>8</v>
      </c>
      <c r="C16" s="79">
        <f t="shared" si="0"/>
        <v>0</v>
      </c>
      <c r="D16" s="12"/>
      <c r="E16" s="12"/>
      <c r="F16" s="86" t="e">
        <f t="shared" si="1"/>
        <v>#DIV/0!</v>
      </c>
      <c r="G16" s="12"/>
      <c r="H16" s="86" t="e">
        <f t="shared" si="2"/>
        <v>#DIV/0!</v>
      </c>
      <c r="I16" s="12"/>
      <c r="J16" s="86" t="e">
        <f t="shared" si="3"/>
        <v>#DIV/0!</v>
      </c>
      <c r="K16" s="12"/>
      <c r="L16" s="86" t="e">
        <f t="shared" si="4"/>
        <v>#DIV/0!</v>
      </c>
      <c r="M16" s="12"/>
      <c r="N16" s="86" t="e">
        <f t="shared" si="5"/>
        <v>#DIV/0!</v>
      </c>
      <c r="O16" s="12"/>
      <c r="P16" s="86" t="e">
        <f t="shared" si="6"/>
        <v>#DIV/0!</v>
      </c>
      <c r="Q16" s="12"/>
      <c r="R16" s="86" t="e">
        <f t="shared" si="7"/>
        <v>#DIV/0!</v>
      </c>
    </row>
    <row r="17" spans="2:18" ht="30" customHeight="1" x14ac:dyDescent="0.2">
      <c r="B17" s="189" t="s">
        <v>9</v>
      </c>
      <c r="C17" s="79">
        <f t="shared" si="0"/>
        <v>0</v>
      </c>
      <c r="D17" s="12"/>
      <c r="E17" s="12"/>
      <c r="F17" s="86" t="e">
        <f t="shared" si="1"/>
        <v>#DIV/0!</v>
      </c>
      <c r="G17" s="12"/>
      <c r="H17" s="86" t="e">
        <f t="shared" si="2"/>
        <v>#DIV/0!</v>
      </c>
      <c r="I17" s="12"/>
      <c r="J17" s="86" t="e">
        <f t="shared" si="3"/>
        <v>#DIV/0!</v>
      </c>
      <c r="K17" s="12"/>
      <c r="L17" s="86" t="e">
        <f t="shared" si="4"/>
        <v>#DIV/0!</v>
      </c>
      <c r="M17" s="12"/>
      <c r="N17" s="86" t="e">
        <f t="shared" si="5"/>
        <v>#DIV/0!</v>
      </c>
      <c r="O17" s="12"/>
      <c r="P17" s="86" t="e">
        <f t="shared" si="6"/>
        <v>#DIV/0!</v>
      </c>
      <c r="Q17" s="12"/>
      <c r="R17" s="86" t="e">
        <f t="shared" si="7"/>
        <v>#DIV/0!</v>
      </c>
    </row>
    <row r="18" spans="2:18" ht="30" customHeight="1" x14ac:dyDescent="0.2">
      <c r="B18" s="189" t="s">
        <v>10</v>
      </c>
      <c r="C18" s="79">
        <f t="shared" si="0"/>
        <v>0</v>
      </c>
      <c r="D18" s="12"/>
      <c r="E18" s="12"/>
      <c r="F18" s="86" t="e">
        <f t="shared" si="1"/>
        <v>#DIV/0!</v>
      </c>
      <c r="G18" s="12"/>
      <c r="H18" s="86" t="e">
        <f t="shared" si="2"/>
        <v>#DIV/0!</v>
      </c>
      <c r="I18" s="12"/>
      <c r="J18" s="86" t="e">
        <f t="shared" si="3"/>
        <v>#DIV/0!</v>
      </c>
      <c r="K18" s="12"/>
      <c r="L18" s="86" t="e">
        <f t="shared" si="4"/>
        <v>#DIV/0!</v>
      </c>
      <c r="M18" s="12"/>
      <c r="N18" s="86" t="e">
        <f t="shared" si="5"/>
        <v>#DIV/0!</v>
      </c>
      <c r="O18" s="12"/>
      <c r="P18" s="86" t="e">
        <f t="shared" si="6"/>
        <v>#DIV/0!</v>
      </c>
      <c r="Q18" s="12"/>
      <c r="R18" s="86" t="e">
        <f t="shared" si="7"/>
        <v>#DIV/0!</v>
      </c>
    </row>
    <row r="19" spans="2:18" ht="30" customHeight="1" x14ac:dyDescent="0.2">
      <c r="B19" s="189" t="s">
        <v>11</v>
      </c>
      <c r="C19" s="79">
        <f t="shared" si="0"/>
        <v>0</v>
      </c>
      <c r="D19" s="12"/>
      <c r="E19" s="12"/>
      <c r="F19" s="86" t="e">
        <f t="shared" si="1"/>
        <v>#DIV/0!</v>
      </c>
      <c r="G19" s="12"/>
      <c r="H19" s="86" t="e">
        <f t="shared" si="2"/>
        <v>#DIV/0!</v>
      </c>
      <c r="I19" s="12"/>
      <c r="J19" s="86" t="e">
        <f t="shared" si="3"/>
        <v>#DIV/0!</v>
      </c>
      <c r="K19" s="12"/>
      <c r="L19" s="86" t="e">
        <f t="shared" si="4"/>
        <v>#DIV/0!</v>
      </c>
      <c r="M19" s="12"/>
      <c r="N19" s="86" t="e">
        <f t="shared" si="5"/>
        <v>#DIV/0!</v>
      </c>
      <c r="O19" s="12"/>
      <c r="P19" s="86" t="e">
        <f t="shared" si="6"/>
        <v>#DIV/0!</v>
      </c>
      <c r="Q19" s="12"/>
      <c r="R19" s="86" t="e">
        <f t="shared" si="7"/>
        <v>#DIV/0!</v>
      </c>
    </row>
    <row r="20" spans="2:18" ht="30" customHeight="1" x14ac:dyDescent="0.2">
      <c r="B20" s="189" t="s">
        <v>12</v>
      </c>
      <c r="C20" s="79">
        <f t="shared" si="0"/>
        <v>0</v>
      </c>
      <c r="D20" s="12"/>
      <c r="E20" s="12"/>
      <c r="F20" s="86" t="e">
        <f t="shared" si="1"/>
        <v>#DIV/0!</v>
      </c>
      <c r="G20" s="12"/>
      <c r="H20" s="86" t="e">
        <f t="shared" si="2"/>
        <v>#DIV/0!</v>
      </c>
      <c r="I20" s="12"/>
      <c r="J20" s="86" t="e">
        <f t="shared" si="3"/>
        <v>#DIV/0!</v>
      </c>
      <c r="K20" s="12"/>
      <c r="L20" s="86" t="e">
        <f t="shared" si="4"/>
        <v>#DIV/0!</v>
      </c>
      <c r="M20" s="12"/>
      <c r="N20" s="86" t="e">
        <f t="shared" si="5"/>
        <v>#DIV/0!</v>
      </c>
      <c r="O20" s="12"/>
      <c r="P20" s="86" t="e">
        <f t="shared" si="6"/>
        <v>#DIV/0!</v>
      </c>
      <c r="Q20" s="12"/>
      <c r="R20" s="86" t="e">
        <f t="shared" si="7"/>
        <v>#DIV/0!</v>
      </c>
    </row>
    <row r="21" spans="2:18" ht="30" customHeight="1" x14ac:dyDescent="0.2">
      <c r="B21" s="189" t="s">
        <v>13</v>
      </c>
      <c r="C21" s="79">
        <f t="shared" si="0"/>
        <v>420</v>
      </c>
      <c r="D21" s="12">
        <v>69</v>
      </c>
      <c r="E21" s="12">
        <v>256</v>
      </c>
      <c r="F21" s="86">
        <f t="shared" si="1"/>
        <v>0.60952380952380958</v>
      </c>
      <c r="G21" s="12">
        <v>63</v>
      </c>
      <c r="H21" s="86">
        <f t="shared" si="2"/>
        <v>0.15</v>
      </c>
      <c r="I21" s="12">
        <v>42</v>
      </c>
      <c r="J21" s="86">
        <f t="shared" si="3"/>
        <v>0.1</v>
      </c>
      <c r="K21" s="12">
        <v>157</v>
      </c>
      <c r="L21" s="86">
        <f t="shared" si="4"/>
        <v>0.37380952380952381</v>
      </c>
      <c r="M21" s="12">
        <v>3</v>
      </c>
      <c r="N21" s="86">
        <f t="shared" si="5"/>
        <v>7.1428571428571426E-3</v>
      </c>
      <c r="O21" s="12">
        <v>108</v>
      </c>
      <c r="P21" s="86">
        <f t="shared" si="6"/>
        <v>0.25714285714285712</v>
      </c>
      <c r="Q21" s="12">
        <v>89</v>
      </c>
      <c r="R21" s="86">
        <f t="shared" si="7"/>
        <v>0.2119047619047619</v>
      </c>
    </row>
    <row r="22" spans="2:18" ht="30" customHeight="1" x14ac:dyDescent="0.2">
      <c r="B22" s="190" t="s">
        <v>16</v>
      </c>
      <c r="C22" s="162">
        <f t="shared" si="0"/>
        <v>420</v>
      </c>
      <c r="D22" s="11">
        <f>SUM(D8:D21)</f>
        <v>69</v>
      </c>
      <c r="E22" s="11">
        <f>SUM(E8:E21)</f>
        <v>256</v>
      </c>
      <c r="F22" s="158">
        <f t="shared" si="1"/>
        <v>0.60952380952380958</v>
      </c>
      <c r="G22" s="11">
        <f>SUM(G8:G21)</f>
        <v>63</v>
      </c>
      <c r="H22" s="158">
        <f t="shared" si="2"/>
        <v>0.15</v>
      </c>
      <c r="I22" s="94">
        <f>SUM(I8:I21)</f>
        <v>42</v>
      </c>
      <c r="J22" s="158">
        <f t="shared" si="3"/>
        <v>0.1</v>
      </c>
      <c r="K22" s="11">
        <f>SUM(K8:K21)</f>
        <v>157</v>
      </c>
      <c r="L22" s="158">
        <f t="shared" si="4"/>
        <v>0.37380952380952381</v>
      </c>
      <c r="M22" s="11">
        <f>SUM(M8:M21)</f>
        <v>3</v>
      </c>
      <c r="N22" s="158">
        <f t="shared" si="5"/>
        <v>7.1428571428571426E-3</v>
      </c>
      <c r="O22" s="94">
        <f>SUM(O8:O21)</f>
        <v>108</v>
      </c>
      <c r="P22" s="158">
        <f t="shared" si="6"/>
        <v>0.25714285714285712</v>
      </c>
      <c r="Q22" s="11">
        <f>SUM(Q8:Q21)</f>
        <v>89</v>
      </c>
      <c r="R22" s="158">
        <f t="shared" si="7"/>
        <v>0.2119047619047619</v>
      </c>
    </row>
    <row r="24" spans="2:18" x14ac:dyDescent="0.2">
      <c r="H24" s="22"/>
      <c r="I24" s="22"/>
      <c r="J24" s="22"/>
    </row>
  </sheetData>
  <sheetProtection formatCells="0" formatColumns="0" formatRows="0" selectLockedCells="1"/>
  <mergeCells count="15">
    <mergeCell ref="C4:C7"/>
    <mergeCell ref="K6:L6"/>
    <mergeCell ref="M6:N6"/>
    <mergeCell ref="Q6:R6"/>
    <mergeCell ref="I5:J6"/>
    <mergeCell ref="M3:N3"/>
    <mergeCell ref="Q3:R3"/>
    <mergeCell ref="G5:H6"/>
    <mergeCell ref="D5:D7"/>
    <mergeCell ref="B2:R2"/>
    <mergeCell ref="D4:R4"/>
    <mergeCell ref="K5:R5"/>
    <mergeCell ref="E5:F6"/>
    <mergeCell ref="B4:B7"/>
    <mergeCell ref="O6:P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19C8-7560-4DFF-B52C-BEEF30FA6740}">
  <sheetPr>
    <pageSetUpPr fitToPage="1"/>
  </sheetPr>
  <dimension ref="B1:Q24"/>
  <sheetViews>
    <sheetView view="pageBreakPreview" topLeftCell="A5" zoomScale="80" zoomScaleNormal="90" zoomScaleSheetLayoutView="80" workbookViewId="0">
      <selection activeCell="B24" sqref="B24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28515625" style="2" customWidth="1"/>
    <col min="4" max="4" width="9.7109375" style="2" customWidth="1"/>
    <col min="5" max="5" width="7.7109375" style="2" customWidth="1"/>
    <col min="6" max="6" width="12" style="2" customWidth="1"/>
    <col min="7" max="7" width="9.7109375" style="2" customWidth="1"/>
    <col min="8" max="8" width="7.7109375" style="2" customWidth="1"/>
    <col min="9" max="9" width="11.85546875" style="2" customWidth="1"/>
    <col min="10" max="10" width="9.7109375" style="2" customWidth="1"/>
    <col min="11" max="11" width="14.42578125" style="2" customWidth="1"/>
    <col min="12" max="12" width="9.28515625" style="2" customWidth="1"/>
    <col min="13" max="13" width="10.140625" style="2" customWidth="1"/>
    <col min="14" max="14" width="12.140625" style="2" customWidth="1"/>
    <col min="15" max="15" width="9.140625" style="2"/>
    <col min="16" max="16" width="16.85546875" style="2" customWidth="1"/>
    <col min="17" max="17" width="18.42578125" style="2" customWidth="1"/>
    <col min="18" max="16384" width="9.140625" style="2"/>
  </cols>
  <sheetData>
    <row r="1" spans="2:17" ht="13.5" customHeight="1" x14ac:dyDescent="0.3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2:17" ht="16.5" customHeight="1" x14ac:dyDescent="0.3">
      <c r="B2" s="239" t="s">
        <v>104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2:17" ht="16.5" customHeight="1" x14ac:dyDescent="0.3">
      <c r="B3" s="47"/>
      <c r="C3" s="47"/>
      <c r="D3" s="47"/>
      <c r="E3" s="47"/>
      <c r="F3" s="47"/>
      <c r="G3" s="47"/>
      <c r="H3" s="47"/>
      <c r="I3" s="47"/>
      <c r="J3" s="233"/>
      <c r="K3" s="233"/>
      <c r="L3" s="43"/>
      <c r="M3" s="44"/>
    </row>
    <row r="4" spans="2:17" ht="45" customHeight="1" x14ac:dyDescent="0.2">
      <c r="B4" s="255" t="s">
        <v>14</v>
      </c>
      <c r="C4" s="270" t="s">
        <v>174</v>
      </c>
      <c r="D4" s="240" t="s">
        <v>177</v>
      </c>
      <c r="E4" s="252" t="s">
        <v>72</v>
      </c>
      <c r="F4" s="285"/>
      <c r="G4" s="282" t="s">
        <v>200</v>
      </c>
      <c r="H4" s="252" t="s">
        <v>72</v>
      </c>
      <c r="I4" s="254"/>
      <c r="J4" s="208" t="s">
        <v>144</v>
      </c>
      <c r="K4" s="221" t="s">
        <v>109</v>
      </c>
      <c r="L4" s="277" t="s">
        <v>107</v>
      </c>
      <c r="M4" s="277"/>
      <c r="N4" s="277"/>
      <c r="P4" s="166"/>
    </row>
    <row r="5" spans="2:17" ht="20.25" customHeight="1" x14ac:dyDescent="0.2">
      <c r="B5" s="255"/>
      <c r="C5" s="271"/>
      <c r="D5" s="260"/>
      <c r="E5" s="273" t="s">
        <v>105</v>
      </c>
      <c r="F5" s="244" t="s">
        <v>106</v>
      </c>
      <c r="G5" s="283"/>
      <c r="H5" s="240" t="s">
        <v>105</v>
      </c>
      <c r="I5" s="221" t="s">
        <v>106</v>
      </c>
      <c r="J5" s="278"/>
      <c r="K5" s="286"/>
      <c r="L5" s="270" t="s">
        <v>15</v>
      </c>
      <c r="M5" s="277" t="s">
        <v>58</v>
      </c>
      <c r="N5" s="277"/>
      <c r="P5" s="166"/>
    </row>
    <row r="6" spans="2:17" ht="48.75" customHeight="1" x14ac:dyDescent="0.2">
      <c r="B6" s="255"/>
      <c r="C6" s="271"/>
      <c r="D6" s="260"/>
      <c r="E6" s="274"/>
      <c r="F6" s="280"/>
      <c r="G6" s="283"/>
      <c r="H6" s="260"/>
      <c r="I6" s="222"/>
      <c r="J6" s="278"/>
      <c r="K6" s="286"/>
      <c r="L6" s="271"/>
      <c r="M6" s="270" t="s">
        <v>176</v>
      </c>
      <c r="N6" s="244" t="s">
        <v>108</v>
      </c>
      <c r="P6" s="243" t="s">
        <v>175</v>
      </c>
      <c r="Q6" s="276" t="s">
        <v>178</v>
      </c>
    </row>
    <row r="7" spans="2:17" ht="114.75" customHeight="1" x14ac:dyDescent="0.2">
      <c r="B7" s="255"/>
      <c r="C7" s="272"/>
      <c r="D7" s="241"/>
      <c r="E7" s="275"/>
      <c r="F7" s="281"/>
      <c r="G7" s="284"/>
      <c r="H7" s="241"/>
      <c r="I7" s="223"/>
      <c r="J7" s="279"/>
      <c r="K7" s="287"/>
      <c r="L7" s="272"/>
      <c r="M7" s="272"/>
      <c r="N7" s="245"/>
      <c r="P7" s="243"/>
      <c r="Q7" s="276"/>
    </row>
    <row r="8" spans="2:17" ht="30" customHeight="1" x14ac:dyDescent="0.2">
      <c r="B8" s="189" t="s">
        <v>0</v>
      </c>
      <c r="C8" s="117">
        <f>E8+H8+J8</f>
        <v>0</v>
      </c>
      <c r="D8" s="12"/>
      <c r="E8" s="92"/>
      <c r="F8" s="86" t="e">
        <f>E8/D8</f>
        <v>#DIV/0!</v>
      </c>
      <c r="G8" s="12"/>
      <c r="H8" s="12"/>
      <c r="I8" s="86" t="e">
        <f>H8/G8</f>
        <v>#DIV/0!</v>
      </c>
      <c r="J8" s="12"/>
      <c r="K8" s="86" t="e">
        <f>J8/P8</f>
        <v>#DIV/0!</v>
      </c>
      <c r="L8" s="12"/>
      <c r="M8" s="12"/>
      <c r="N8" s="120" t="e">
        <f>M8/L8</f>
        <v>#DIV/0!</v>
      </c>
      <c r="O8" s="89"/>
      <c r="P8" s="167" t="e">
        <f>C8/(D8+G8+J8)</f>
        <v>#DIV/0!</v>
      </c>
      <c r="Q8" s="170" t="e">
        <f>C8/'11. Замещение'!C8</f>
        <v>#DIV/0!</v>
      </c>
    </row>
    <row r="9" spans="2:17" ht="30" customHeight="1" x14ac:dyDescent="0.2">
      <c r="B9" s="189" t="s">
        <v>1</v>
      </c>
      <c r="C9" s="117">
        <f t="shared" ref="C9:C22" si="0">E9+H9+J9</f>
        <v>0</v>
      </c>
      <c r="D9" s="12"/>
      <c r="E9" s="92"/>
      <c r="F9" s="86" t="e">
        <f t="shared" ref="F9:F22" si="1">E9/D9</f>
        <v>#DIV/0!</v>
      </c>
      <c r="G9" s="12"/>
      <c r="H9" s="12"/>
      <c r="I9" s="86" t="e">
        <f t="shared" ref="I9:I22" si="2">H9/G9</f>
        <v>#DIV/0!</v>
      </c>
      <c r="J9" s="12"/>
      <c r="K9" s="86" t="e">
        <f t="shared" ref="K9:K20" si="3">J9/P9</f>
        <v>#DIV/0!</v>
      </c>
      <c r="L9" s="12"/>
      <c r="M9" s="12"/>
      <c r="N9" s="120" t="e">
        <f t="shared" ref="N9:N22" si="4">M9/L9</f>
        <v>#DIV/0!</v>
      </c>
      <c r="O9" s="89"/>
      <c r="P9" s="167" t="e">
        <f t="shared" ref="P9:P22" si="5">C9/(D9+G9+J9)</f>
        <v>#DIV/0!</v>
      </c>
      <c r="Q9" s="170" t="e">
        <f>C9/'11. Замещение'!C9</f>
        <v>#DIV/0!</v>
      </c>
    </row>
    <row r="10" spans="2:17" ht="30" customHeight="1" x14ac:dyDescent="0.2">
      <c r="B10" s="189" t="s">
        <v>2</v>
      </c>
      <c r="C10" s="117">
        <f t="shared" si="0"/>
        <v>0</v>
      </c>
      <c r="D10" s="13"/>
      <c r="E10" s="92"/>
      <c r="F10" s="86" t="e">
        <f t="shared" si="1"/>
        <v>#DIV/0!</v>
      </c>
      <c r="G10" s="12"/>
      <c r="H10" s="12"/>
      <c r="I10" s="86" t="e">
        <f t="shared" si="2"/>
        <v>#DIV/0!</v>
      </c>
      <c r="J10" s="12"/>
      <c r="K10" s="86" t="e">
        <f t="shared" si="3"/>
        <v>#DIV/0!</v>
      </c>
      <c r="L10" s="13"/>
      <c r="M10" s="13"/>
      <c r="N10" s="120" t="e">
        <f t="shared" si="4"/>
        <v>#DIV/0!</v>
      </c>
      <c r="O10" s="89"/>
      <c r="P10" s="167" t="e">
        <f t="shared" si="5"/>
        <v>#DIV/0!</v>
      </c>
      <c r="Q10" s="170" t="e">
        <f>C10/'11. Замещение'!C10</f>
        <v>#DIV/0!</v>
      </c>
    </row>
    <row r="11" spans="2:17" ht="30" customHeight="1" x14ac:dyDescent="0.2">
      <c r="B11" s="189" t="s">
        <v>3</v>
      </c>
      <c r="C11" s="117">
        <f t="shared" si="0"/>
        <v>0</v>
      </c>
      <c r="D11" s="12"/>
      <c r="E11" s="92"/>
      <c r="F11" s="86" t="e">
        <f t="shared" si="1"/>
        <v>#DIV/0!</v>
      </c>
      <c r="G11" s="12"/>
      <c r="H11" s="37"/>
      <c r="I11" s="86" t="e">
        <f t="shared" si="2"/>
        <v>#DIV/0!</v>
      </c>
      <c r="J11" s="37"/>
      <c r="K11" s="86" t="e">
        <f t="shared" si="3"/>
        <v>#DIV/0!</v>
      </c>
      <c r="L11" s="12"/>
      <c r="M11" s="12"/>
      <c r="N11" s="120" t="e">
        <f t="shared" si="4"/>
        <v>#DIV/0!</v>
      </c>
      <c r="O11" s="89"/>
      <c r="P11" s="167" t="e">
        <f t="shared" si="5"/>
        <v>#DIV/0!</v>
      </c>
      <c r="Q11" s="170" t="e">
        <f>C11/'11. Замещение'!C11</f>
        <v>#DIV/0!</v>
      </c>
    </row>
    <row r="12" spans="2:17" ht="30" customHeight="1" x14ac:dyDescent="0.2">
      <c r="B12" s="189" t="s">
        <v>4</v>
      </c>
      <c r="C12" s="117">
        <f t="shared" si="0"/>
        <v>0</v>
      </c>
      <c r="D12" s="12"/>
      <c r="E12" s="92"/>
      <c r="F12" s="86" t="e">
        <f t="shared" si="1"/>
        <v>#DIV/0!</v>
      </c>
      <c r="G12" s="12"/>
      <c r="H12" s="12"/>
      <c r="I12" s="86" t="e">
        <f t="shared" si="2"/>
        <v>#DIV/0!</v>
      </c>
      <c r="J12" s="12"/>
      <c r="K12" s="86" t="e">
        <f t="shared" si="3"/>
        <v>#DIV/0!</v>
      </c>
      <c r="L12" s="12"/>
      <c r="M12" s="12"/>
      <c r="N12" s="120" t="e">
        <f t="shared" si="4"/>
        <v>#DIV/0!</v>
      </c>
      <c r="O12" s="89"/>
      <c r="P12" s="167" t="e">
        <f t="shared" si="5"/>
        <v>#DIV/0!</v>
      </c>
      <c r="Q12" s="170" t="e">
        <f>C12/'11. Замещение'!C12</f>
        <v>#DIV/0!</v>
      </c>
    </row>
    <row r="13" spans="2:17" ht="30" customHeight="1" x14ac:dyDescent="0.2">
      <c r="B13" s="189" t="s">
        <v>5</v>
      </c>
      <c r="C13" s="117">
        <f t="shared" si="0"/>
        <v>0</v>
      </c>
      <c r="D13" s="12"/>
      <c r="E13" s="92"/>
      <c r="F13" s="86" t="e">
        <f t="shared" si="1"/>
        <v>#DIV/0!</v>
      </c>
      <c r="G13" s="12"/>
      <c r="H13" s="12"/>
      <c r="I13" s="86" t="e">
        <f t="shared" si="2"/>
        <v>#DIV/0!</v>
      </c>
      <c r="J13" s="12"/>
      <c r="K13" s="86" t="e">
        <f t="shared" si="3"/>
        <v>#DIV/0!</v>
      </c>
      <c r="L13" s="12"/>
      <c r="M13" s="12"/>
      <c r="N13" s="120" t="e">
        <f t="shared" si="4"/>
        <v>#DIV/0!</v>
      </c>
      <c r="O13" s="89"/>
      <c r="P13" s="167" t="e">
        <f t="shared" si="5"/>
        <v>#DIV/0!</v>
      </c>
      <c r="Q13" s="170" t="e">
        <f>C13/'11. Замещение'!C13</f>
        <v>#DIV/0!</v>
      </c>
    </row>
    <row r="14" spans="2:17" ht="30" customHeight="1" x14ac:dyDescent="0.2">
      <c r="B14" s="189" t="s">
        <v>6</v>
      </c>
      <c r="C14" s="117">
        <f t="shared" si="0"/>
        <v>0</v>
      </c>
      <c r="D14" s="12"/>
      <c r="E14" s="92"/>
      <c r="F14" s="86" t="e">
        <f t="shared" si="1"/>
        <v>#DIV/0!</v>
      </c>
      <c r="G14" s="12"/>
      <c r="H14" s="12"/>
      <c r="I14" s="86" t="e">
        <f t="shared" si="2"/>
        <v>#DIV/0!</v>
      </c>
      <c r="J14" s="12"/>
      <c r="K14" s="86" t="e">
        <f t="shared" si="3"/>
        <v>#DIV/0!</v>
      </c>
      <c r="L14" s="12"/>
      <c r="M14" s="12"/>
      <c r="N14" s="120" t="e">
        <f t="shared" si="4"/>
        <v>#DIV/0!</v>
      </c>
      <c r="O14" s="89"/>
      <c r="P14" s="167" t="e">
        <f t="shared" si="5"/>
        <v>#DIV/0!</v>
      </c>
      <c r="Q14" s="170" t="e">
        <f>C14/'11. Замещение'!C14</f>
        <v>#DIV/0!</v>
      </c>
    </row>
    <row r="15" spans="2:17" ht="30" customHeight="1" x14ac:dyDescent="0.2">
      <c r="B15" s="189" t="s">
        <v>7</v>
      </c>
      <c r="C15" s="117">
        <f t="shared" si="0"/>
        <v>0</v>
      </c>
      <c r="D15" s="12"/>
      <c r="E15" s="92"/>
      <c r="F15" s="86" t="e">
        <f t="shared" si="1"/>
        <v>#DIV/0!</v>
      </c>
      <c r="G15" s="12"/>
      <c r="H15" s="12"/>
      <c r="I15" s="86" t="e">
        <f t="shared" si="2"/>
        <v>#DIV/0!</v>
      </c>
      <c r="J15" s="12"/>
      <c r="K15" s="86" t="e">
        <f t="shared" si="3"/>
        <v>#DIV/0!</v>
      </c>
      <c r="L15" s="12"/>
      <c r="M15" s="12"/>
      <c r="N15" s="120" t="e">
        <f t="shared" si="4"/>
        <v>#DIV/0!</v>
      </c>
      <c r="O15" s="89"/>
      <c r="P15" s="167" t="e">
        <f t="shared" si="5"/>
        <v>#DIV/0!</v>
      </c>
      <c r="Q15" s="170" t="e">
        <f>C15/'11. Замещение'!C15</f>
        <v>#DIV/0!</v>
      </c>
    </row>
    <row r="16" spans="2:17" ht="30" customHeight="1" x14ac:dyDescent="0.2">
      <c r="B16" s="189" t="s">
        <v>8</v>
      </c>
      <c r="C16" s="117">
        <f t="shared" si="0"/>
        <v>0</v>
      </c>
      <c r="D16" s="12"/>
      <c r="E16" s="92"/>
      <c r="F16" s="86" t="e">
        <f t="shared" si="1"/>
        <v>#DIV/0!</v>
      </c>
      <c r="G16" s="12"/>
      <c r="H16" s="12"/>
      <c r="I16" s="86" t="e">
        <f t="shared" si="2"/>
        <v>#DIV/0!</v>
      </c>
      <c r="J16" s="12"/>
      <c r="K16" s="86" t="e">
        <f t="shared" si="3"/>
        <v>#DIV/0!</v>
      </c>
      <c r="L16" s="12"/>
      <c r="M16" s="12"/>
      <c r="N16" s="120" t="e">
        <f t="shared" si="4"/>
        <v>#DIV/0!</v>
      </c>
      <c r="O16" s="89"/>
      <c r="P16" s="167" t="e">
        <f t="shared" si="5"/>
        <v>#DIV/0!</v>
      </c>
      <c r="Q16" s="170" t="e">
        <f>C16/'11. Замещение'!C16</f>
        <v>#DIV/0!</v>
      </c>
    </row>
    <row r="17" spans="2:17" ht="30" customHeight="1" x14ac:dyDescent="0.2">
      <c r="B17" s="189" t="s">
        <v>9</v>
      </c>
      <c r="C17" s="117">
        <f t="shared" si="0"/>
        <v>0</v>
      </c>
      <c r="D17" s="12"/>
      <c r="E17" s="92"/>
      <c r="F17" s="86" t="e">
        <f t="shared" si="1"/>
        <v>#DIV/0!</v>
      </c>
      <c r="G17" s="12"/>
      <c r="H17" s="12"/>
      <c r="I17" s="86" t="e">
        <f t="shared" si="2"/>
        <v>#DIV/0!</v>
      </c>
      <c r="J17" s="12"/>
      <c r="K17" s="86" t="e">
        <f t="shared" si="3"/>
        <v>#DIV/0!</v>
      </c>
      <c r="L17" s="12"/>
      <c r="M17" s="12"/>
      <c r="N17" s="120" t="e">
        <f t="shared" si="4"/>
        <v>#DIV/0!</v>
      </c>
      <c r="O17" s="89"/>
      <c r="P17" s="167" t="e">
        <f t="shared" si="5"/>
        <v>#DIV/0!</v>
      </c>
      <c r="Q17" s="170" t="e">
        <f>C17/'11. Замещение'!C17</f>
        <v>#DIV/0!</v>
      </c>
    </row>
    <row r="18" spans="2:17" ht="30" customHeight="1" x14ac:dyDescent="0.2">
      <c r="B18" s="189" t="s">
        <v>10</v>
      </c>
      <c r="C18" s="117">
        <f t="shared" si="0"/>
        <v>0</v>
      </c>
      <c r="D18" s="12"/>
      <c r="E18" s="92"/>
      <c r="F18" s="86" t="e">
        <f t="shared" si="1"/>
        <v>#DIV/0!</v>
      </c>
      <c r="G18" s="12"/>
      <c r="H18" s="12"/>
      <c r="I18" s="86" t="e">
        <f t="shared" si="2"/>
        <v>#DIV/0!</v>
      </c>
      <c r="J18" s="12"/>
      <c r="K18" s="86" t="e">
        <f t="shared" si="3"/>
        <v>#DIV/0!</v>
      </c>
      <c r="L18" s="12"/>
      <c r="M18" s="12"/>
      <c r="N18" s="120" t="e">
        <f t="shared" si="4"/>
        <v>#DIV/0!</v>
      </c>
      <c r="O18" s="89"/>
      <c r="P18" s="167" t="e">
        <f t="shared" si="5"/>
        <v>#DIV/0!</v>
      </c>
      <c r="Q18" s="170" t="e">
        <f>C18/'11. Замещение'!C18</f>
        <v>#DIV/0!</v>
      </c>
    </row>
    <row r="19" spans="2:17" ht="30" customHeight="1" x14ac:dyDescent="0.2">
      <c r="B19" s="189" t="s">
        <v>11</v>
      </c>
      <c r="C19" s="117">
        <f t="shared" si="0"/>
        <v>0</v>
      </c>
      <c r="D19" s="85"/>
      <c r="E19" s="93"/>
      <c r="F19" s="86" t="e">
        <f t="shared" si="1"/>
        <v>#DIV/0!</v>
      </c>
      <c r="G19" s="12"/>
      <c r="H19" s="12"/>
      <c r="I19" s="86" t="e">
        <f t="shared" si="2"/>
        <v>#DIV/0!</v>
      </c>
      <c r="J19" s="12"/>
      <c r="K19" s="86" t="e">
        <f t="shared" si="3"/>
        <v>#DIV/0!</v>
      </c>
      <c r="L19" s="87"/>
      <c r="M19" s="87"/>
      <c r="N19" s="120" t="e">
        <f t="shared" si="4"/>
        <v>#DIV/0!</v>
      </c>
      <c r="O19" s="89"/>
      <c r="P19" s="167" t="e">
        <f t="shared" si="5"/>
        <v>#DIV/0!</v>
      </c>
      <c r="Q19" s="170" t="e">
        <f>C19/'11. Замещение'!C19</f>
        <v>#DIV/0!</v>
      </c>
    </row>
    <row r="20" spans="2:17" ht="30" customHeight="1" x14ac:dyDescent="0.2">
      <c r="B20" s="189" t="s">
        <v>12</v>
      </c>
      <c r="C20" s="117">
        <f t="shared" si="0"/>
        <v>0</v>
      </c>
      <c r="D20" s="85"/>
      <c r="E20" s="93"/>
      <c r="F20" s="86" t="e">
        <f t="shared" si="1"/>
        <v>#DIV/0!</v>
      </c>
      <c r="G20" s="95"/>
      <c r="H20" s="85"/>
      <c r="I20" s="86" t="e">
        <f t="shared" si="2"/>
        <v>#DIV/0!</v>
      </c>
      <c r="J20" s="85"/>
      <c r="K20" s="86" t="e">
        <f t="shared" si="3"/>
        <v>#DIV/0!</v>
      </c>
      <c r="L20" s="13"/>
      <c r="M20" s="13"/>
      <c r="N20" s="120" t="e">
        <f t="shared" si="4"/>
        <v>#DIV/0!</v>
      </c>
      <c r="O20" s="89"/>
      <c r="P20" s="167" t="e">
        <f t="shared" si="5"/>
        <v>#DIV/0!</v>
      </c>
      <c r="Q20" s="170" t="e">
        <f>C20/'11. Замещение'!C20</f>
        <v>#DIV/0!</v>
      </c>
    </row>
    <row r="21" spans="2:17" ht="30" customHeight="1" x14ac:dyDescent="0.2">
      <c r="B21" s="189" t="s">
        <v>13</v>
      </c>
      <c r="C21" s="117">
        <v>199</v>
      </c>
      <c r="D21" s="85">
        <v>112</v>
      </c>
      <c r="E21" s="93">
        <v>108</v>
      </c>
      <c r="F21" s="86">
        <f t="shared" si="1"/>
        <v>0.9642857142857143</v>
      </c>
      <c r="G21" s="95">
        <v>46</v>
      </c>
      <c r="H21" s="90">
        <v>35</v>
      </c>
      <c r="I21" s="86">
        <f t="shared" si="2"/>
        <v>0.76086956521739135</v>
      </c>
      <c r="J21" s="90">
        <v>56</v>
      </c>
      <c r="K21" s="202">
        <f>J21/C21</f>
        <v>0.28140703517587939</v>
      </c>
      <c r="L21" s="13">
        <v>199</v>
      </c>
      <c r="M21" s="13">
        <v>69</v>
      </c>
      <c r="N21" s="120">
        <f t="shared" si="4"/>
        <v>0.34673366834170855</v>
      </c>
      <c r="O21" s="89"/>
      <c r="P21" s="167">
        <f t="shared" si="5"/>
        <v>0.92990654205607481</v>
      </c>
      <c r="Q21" s="170">
        <f>C21/'11. Замещение'!C21</f>
        <v>0.47380952380952379</v>
      </c>
    </row>
    <row r="22" spans="2:17" ht="30" customHeight="1" x14ac:dyDescent="0.2">
      <c r="B22" s="190" t="s">
        <v>16</v>
      </c>
      <c r="C22" s="163">
        <f t="shared" si="0"/>
        <v>199</v>
      </c>
      <c r="D22" s="11">
        <f>SUM(D8:D21)</f>
        <v>112</v>
      </c>
      <c r="E22" s="11">
        <f>SUM(E8:E21)</f>
        <v>108</v>
      </c>
      <c r="F22" s="158">
        <f t="shared" si="1"/>
        <v>0.9642857142857143</v>
      </c>
      <c r="G22" s="94">
        <f>SUM(G8:G21)</f>
        <v>46</v>
      </c>
      <c r="H22" s="94">
        <f>SUM(H8:H21)</f>
        <v>35</v>
      </c>
      <c r="I22" s="158">
        <f t="shared" si="2"/>
        <v>0.76086956521739135</v>
      </c>
      <c r="J22" s="164">
        <f>SUM(J8:J21)</f>
        <v>56</v>
      </c>
      <c r="K22" s="203">
        <f>J22/C22</f>
        <v>0.28140703517587939</v>
      </c>
      <c r="L22" s="164">
        <f>SUM(L8:L21)</f>
        <v>199</v>
      </c>
      <c r="M22" s="164">
        <f>SUM(M8:M21)</f>
        <v>69</v>
      </c>
      <c r="N22" s="165">
        <f t="shared" si="4"/>
        <v>0.34673366834170855</v>
      </c>
      <c r="O22" s="89"/>
      <c r="P22" s="168">
        <f t="shared" si="5"/>
        <v>0.92990654205607481</v>
      </c>
      <c r="Q22" s="171">
        <f>C22/'11. Замещение'!C22</f>
        <v>0.47380952380952379</v>
      </c>
    </row>
    <row r="24" spans="2:17" ht="322.5" customHeight="1" x14ac:dyDescent="0.2">
      <c r="B24" s="204" t="s">
        <v>224</v>
      </c>
    </row>
  </sheetData>
  <sheetProtection formatCells="0" formatColumns="0" formatRows="0" selectLockedCells="1"/>
  <mergeCells count="21">
    <mergeCell ref="K4:K7"/>
    <mergeCell ref="P6:P7"/>
    <mergeCell ref="F5:F7"/>
    <mergeCell ref="G4:G7"/>
    <mergeCell ref="M6:M7"/>
    <mergeCell ref="B2:N2"/>
    <mergeCell ref="J3:K3"/>
    <mergeCell ref="B4:B7"/>
    <mergeCell ref="D4:D7"/>
    <mergeCell ref="E4:F4"/>
    <mergeCell ref="C4:C7"/>
    <mergeCell ref="L5:L7"/>
    <mergeCell ref="H4:I4"/>
    <mergeCell ref="N6:N7"/>
    <mergeCell ref="E5:E7"/>
    <mergeCell ref="Q6:Q7"/>
    <mergeCell ref="H5:H7"/>
    <mergeCell ref="M5:N5"/>
    <mergeCell ref="J4:J7"/>
    <mergeCell ref="I5:I7"/>
    <mergeCell ref="L4:N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C0D-9518-4CB7-9628-259DEF5FEF82}">
  <sheetPr>
    <pageSetUpPr fitToPage="1"/>
  </sheetPr>
  <dimension ref="A1:T21"/>
  <sheetViews>
    <sheetView view="pageBreakPreview" topLeftCell="A10" zoomScale="80" zoomScaleNormal="100" zoomScaleSheetLayoutView="80" workbookViewId="0">
      <selection activeCell="K24" sqref="K24"/>
    </sheetView>
  </sheetViews>
  <sheetFormatPr defaultRowHeight="12.75" x14ac:dyDescent="0.2"/>
  <cols>
    <col min="1" max="1" width="32.140625" style="2" customWidth="1"/>
    <col min="2" max="2" width="8.28515625" style="99" customWidth="1"/>
    <col min="3" max="3" width="10.5703125" style="99" customWidth="1"/>
    <col min="4" max="5" width="7.7109375" style="99" customWidth="1"/>
    <col min="6" max="6" width="10.28515625" style="99" customWidth="1"/>
    <col min="7" max="7" width="7.7109375" style="99" customWidth="1"/>
    <col min="8" max="8" width="10.5703125" style="99" customWidth="1"/>
    <col min="9" max="9" width="9" style="99" customWidth="1"/>
    <col min="10" max="10" width="10.28515625" style="99" customWidth="1"/>
    <col min="11" max="11" width="8.7109375" style="99" customWidth="1"/>
    <col min="12" max="12" width="10.42578125" style="99" customWidth="1"/>
    <col min="13" max="13" width="7.7109375" style="99" customWidth="1"/>
    <col min="14" max="14" width="10.42578125" style="99" customWidth="1"/>
    <col min="15" max="15" width="7.7109375" style="99" customWidth="1"/>
    <col min="16" max="16" width="10.140625" style="99" customWidth="1"/>
    <col min="17" max="17" width="8.85546875" style="99" customWidth="1"/>
    <col min="18" max="18" width="10.28515625" style="99" customWidth="1"/>
    <col min="19" max="19" width="6.85546875" style="2" customWidth="1"/>
    <col min="20" max="20" width="11.42578125" style="2" bestFit="1" customWidth="1"/>
    <col min="21" max="16384" width="9.140625" style="2"/>
  </cols>
  <sheetData>
    <row r="1" spans="1:20" ht="13.5" customHeight="1" x14ac:dyDescent="0.3">
      <c r="A1" s="78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97"/>
      <c r="N1" s="97"/>
      <c r="O1" s="97"/>
      <c r="P1" s="97"/>
      <c r="Q1" s="97"/>
      <c r="R1" s="97"/>
    </row>
    <row r="2" spans="1:20" ht="16.5" customHeight="1" x14ac:dyDescent="0.3">
      <c r="A2" s="239" t="s">
        <v>83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ht="16.5" customHeight="1" x14ac:dyDescent="0.3">
      <c r="A3" s="47"/>
      <c r="B3" s="98"/>
      <c r="C3" s="98"/>
      <c r="D3" s="98"/>
      <c r="E3" s="98"/>
      <c r="F3" s="98"/>
      <c r="G3" s="98"/>
      <c r="H3" s="98"/>
      <c r="I3" s="98"/>
      <c r="J3" s="97"/>
      <c r="K3" s="97"/>
      <c r="L3" s="97"/>
      <c r="M3" s="97"/>
      <c r="N3" s="97"/>
      <c r="O3" s="233"/>
      <c r="P3" s="233"/>
      <c r="Q3" s="233"/>
      <c r="R3" s="233"/>
    </row>
    <row r="4" spans="1:20" ht="30" customHeight="1" x14ac:dyDescent="0.2">
      <c r="A4" s="255" t="s">
        <v>14</v>
      </c>
      <c r="B4" s="230" t="s">
        <v>75</v>
      </c>
      <c r="C4" s="231" t="s">
        <v>76</v>
      </c>
      <c r="D4" s="252" t="s">
        <v>82</v>
      </c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4"/>
    </row>
    <row r="5" spans="1:20" ht="23.25" customHeight="1" x14ac:dyDescent="0.2">
      <c r="A5" s="255"/>
      <c r="B5" s="288"/>
      <c r="C5" s="288"/>
      <c r="D5" s="230" t="s">
        <v>15</v>
      </c>
      <c r="E5" s="230" t="s">
        <v>77</v>
      </c>
      <c r="F5" s="292" t="s">
        <v>27</v>
      </c>
      <c r="G5" s="230" t="s">
        <v>78</v>
      </c>
      <c r="H5" s="292" t="s">
        <v>27</v>
      </c>
      <c r="I5" s="289" t="s">
        <v>58</v>
      </c>
      <c r="J5" s="290"/>
      <c r="K5" s="290"/>
      <c r="L5" s="290"/>
      <c r="M5" s="290"/>
      <c r="N5" s="290"/>
      <c r="O5" s="290"/>
      <c r="P5" s="290"/>
      <c r="Q5" s="290"/>
      <c r="R5" s="291"/>
    </row>
    <row r="6" spans="1:20" ht="159.75" customHeight="1" thickBot="1" x14ac:dyDescent="0.25">
      <c r="A6" s="255"/>
      <c r="B6" s="288"/>
      <c r="C6" s="288"/>
      <c r="D6" s="288"/>
      <c r="E6" s="288"/>
      <c r="F6" s="288"/>
      <c r="G6" s="288"/>
      <c r="H6" s="288"/>
      <c r="I6" s="40" t="s">
        <v>179</v>
      </c>
      <c r="J6" s="36" t="s">
        <v>27</v>
      </c>
      <c r="K6" s="40" t="s">
        <v>201</v>
      </c>
      <c r="L6" s="36" t="s">
        <v>27</v>
      </c>
      <c r="M6" s="40" t="s">
        <v>79</v>
      </c>
      <c r="N6" s="36" t="s">
        <v>27</v>
      </c>
      <c r="O6" s="40" t="s">
        <v>80</v>
      </c>
      <c r="P6" s="36" t="s">
        <v>27</v>
      </c>
      <c r="Q6" s="40" t="s">
        <v>81</v>
      </c>
      <c r="R6" s="36" t="s">
        <v>27</v>
      </c>
    </row>
    <row r="7" spans="1:20" ht="30" customHeight="1" thickBot="1" x14ac:dyDescent="0.3">
      <c r="A7" s="189" t="s">
        <v>0</v>
      </c>
      <c r="B7" s="19"/>
      <c r="C7" s="18" t="e">
        <f>B7/'8. Кол-во гос.органов'!C6</f>
        <v>#DIV/0!</v>
      </c>
      <c r="D7" s="105">
        <f>E7+G7</f>
        <v>0</v>
      </c>
      <c r="E7" s="19"/>
      <c r="F7" s="18" t="e">
        <f>E7/D7</f>
        <v>#DIV/0!</v>
      </c>
      <c r="G7" s="19"/>
      <c r="H7" s="18" t="e">
        <f>G7/D7</f>
        <v>#DIV/0!</v>
      </c>
      <c r="I7" s="19"/>
      <c r="J7" s="18" t="e">
        <f>I7/D7</f>
        <v>#DIV/0!</v>
      </c>
      <c r="K7" s="19"/>
      <c r="L7" s="18" t="e">
        <f>K7/D7</f>
        <v>#DIV/0!</v>
      </c>
      <c r="M7" s="19"/>
      <c r="N7" s="18" t="e">
        <f>M7/D7</f>
        <v>#DIV/0!</v>
      </c>
      <c r="O7" s="19"/>
      <c r="P7" s="18" t="e">
        <f>O7/D7</f>
        <v>#DIV/0!</v>
      </c>
      <c r="Q7" s="19"/>
      <c r="R7" s="18" t="e">
        <f>Q7/D7</f>
        <v>#DIV/0!</v>
      </c>
      <c r="T7" s="101" t="b">
        <f>E7+G7=I7+K7+M7+O7+Q7</f>
        <v>1</v>
      </c>
    </row>
    <row r="8" spans="1:20" ht="30" customHeight="1" thickBot="1" x14ac:dyDescent="0.3">
      <c r="A8" s="189" t="s">
        <v>1</v>
      </c>
      <c r="B8" s="19"/>
      <c r="C8" s="18" t="e">
        <f>B8/'8. Кол-во гос.органов'!C7</f>
        <v>#DIV/0!</v>
      </c>
      <c r="D8" s="105">
        <f t="shared" ref="D8:D21" si="0">E8+G8</f>
        <v>0</v>
      </c>
      <c r="E8" s="19"/>
      <c r="F8" s="18" t="e">
        <f t="shared" ref="F8:F21" si="1">E8/D8</f>
        <v>#DIV/0!</v>
      </c>
      <c r="G8" s="19"/>
      <c r="H8" s="18" t="e">
        <f t="shared" ref="H8:H21" si="2">G8/D8</f>
        <v>#DIV/0!</v>
      </c>
      <c r="I8" s="19"/>
      <c r="J8" s="18" t="e">
        <f t="shared" ref="J8:J21" si="3">I8/D8</f>
        <v>#DIV/0!</v>
      </c>
      <c r="K8" s="19"/>
      <c r="L8" s="18" t="e">
        <f t="shared" ref="L8:L21" si="4">K8/D8</f>
        <v>#DIV/0!</v>
      </c>
      <c r="M8" s="19"/>
      <c r="N8" s="18" t="e">
        <f t="shared" ref="N8:N21" si="5">M8/D8</f>
        <v>#DIV/0!</v>
      </c>
      <c r="O8" s="19"/>
      <c r="P8" s="18" t="e">
        <f t="shared" ref="P8:P21" si="6">O8/D8</f>
        <v>#DIV/0!</v>
      </c>
      <c r="Q8" s="19"/>
      <c r="R8" s="18" t="e">
        <f t="shared" ref="R8:R21" si="7">Q8/D8</f>
        <v>#DIV/0!</v>
      </c>
      <c r="T8" s="101" t="b">
        <f t="shared" ref="T8:T21" si="8">E8+G8=I8+K8+M8+O8+Q8</f>
        <v>1</v>
      </c>
    </row>
    <row r="9" spans="1:20" ht="30" customHeight="1" thickBot="1" x14ac:dyDescent="0.3">
      <c r="A9" s="189" t="s">
        <v>2</v>
      </c>
      <c r="B9" s="19"/>
      <c r="C9" s="18" t="e">
        <f>B9/'8. Кол-во гос.органов'!C8</f>
        <v>#DIV/0!</v>
      </c>
      <c r="D9" s="105">
        <f t="shared" si="0"/>
        <v>0</v>
      </c>
      <c r="E9" s="19"/>
      <c r="F9" s="18" t="e">
        <f t="shared" si="1"/>
        <v>#DIV/0!</v>
      </c>
      <c r="G9" s="19"/>
      <c r="H9" s="18" t="e">
        <f t="shared" si="2"/>
        <v>#DIV/0!</v>
      </c>
      <c r="I9" s="19"/>
      <c r="J9" s="18" t="e">
        <f t="shared" si="3"/>
        <v>#DIV/0!</v>
      </c>
      <c r="K9" s="19"/>
      <c r="L9" s="18" t="e">
        <f t="shared" si="4"/>
        <v>#DIV/0!</v>
      </c>
      <c r="M9" s="19"/>
      <c r="N9" s="18" t="e">
        <f t="shared" si="5"/>
        <v>#DIV/0!</v>
      </c>
      <c r="O9" s="19"/>
      <c r="P9" s="18" t="e">
        <f t="shared" si="6"/>
        <v>#DIV/0!</v>
      </c>
      <c r="Q9" s="19"/>
      <c r="R9" s="18" t="e">
        <f t="shared" si="7"/>
        <v>#DIV/0!</v>
      </c>
      <c r="T9" s="101" t="b">
        <f t="shared" si="8"/>
        <v>1</v>
      </c>
    </row>
    <row r="10" spans="1:20" ht="30" customHeight="1" thickBot="1" x14ac:dyDescent="0.3">
      <c r="A10" s="189" t="s">
        <v>3</v>
      </c>
      <c r="B10" s="19"/>
      <c r="C10" s="18" t="e">
        <f>B10/'8. Кол-во гос.органов'!C9</f>
        <v>#DIV/0!</v>
      </c>
      <c r="D10" s="105">
        <f t="shared" si="0"/>
        <v>0</v>
      </c>
      <c r="E10" s="19"/>
      <c r="F10" s="18" t="e">
        <f t="shared" si="1"/>
        <v>#DIV/0!</v>
      </c>
      <c r="G10" s="19"/>
      <c r="H10" s="18" t="e">
        <f t="shared" si="2"/>
        <v>#DIV/0!</v>
      </c>
      <c r="I10" s="19"/>
      <c r="J10" s="18" t="e">
        <f t="shared" si="3"/>
        <v>#DIV/0!</v>
      </c>
      <c r="K10" s="19"/>
      <c r="L10" s="18" t="e">
        <f t="shared" si="4"/>
        <v>#DIV/0!</v>
      </c>
      <c r="M10" s="19"/>
      <c r="N10" s="18" t="e">
        <f t="shared" si="5"/>
        <v>#DIV/0!</v>
      </c>
      <c r="O10" s="19"/>
      <c r="P10" s="18" t="e">
        <f t="shared" si="6"/>
        <v>#DIV/0!</v>
      </c>
      <c r="Q10" s="19"/>
      <c r="R10" s="18" t="e">
        <f t="shared" si="7"/>
        <v>#DIV/0!</v>
      </c>
      <c r="T10" s="101" t="b">
        <f t="shared" si="8"/>
        <v>1</v>
      </c>
    </row>
    <row r="11" spans="1:20" ht="30" customHeight="1" thickBot="1" x14ac:dyDescent="0.3">
      <c r="A11" s="189" t="s">
        <v>4</v>
      </c>
      <c r="B11" s="19"/>
      <c r="C11" s="18" t="e">
        <f>B11/'8. Кол-во гос.органов'!C10</f>
        <v>#DIV/0!</v>
      </c>
      <c r="D11" s="105">
        <f t="shared" si="0"/>
        <v>0</v>
      </c>
      <c r="E11" s="19"/>
      <c r="F11" s="18" t="e">
        <f t="shared" si="1"/>
        <v>#DIV/0!</v>
      </c>
      <c r="G11" s="19"/>
      <c r="H11" s="18" t="e">
        <f t="shared" si="2"/>
        <v>#DIV/0!</v>
      </c>
      <c r="I11" s="19"/>
      <c r="J11" s="18" t="e">
        <f t="shared" si="3"/>
        <v>#DIV/0!</v>
      </c>
      <c r="K11" s="19"/>
      <c r="L11" s="18" t="e">
        <f t="shared" si="4"/>
        <v>#DIV/0!</v>
      </c>
      <c r="M11" s="19"/>
      <c r="N11" s="18" t="e">
        <f t="shared" si="5"/>
        <v>#DIV/0!</v>
      </c>
      <c r="O11" s="19"/>
      <c r="P11" s="18" t="e">
        <f t="shared" si="6"/>
        <v>#DIV/0!</v>
      </c>
      <c r="Q11" s="19"/>
      <c r="R11" s="18" t="e">
        <f t="shared" si="7"/>
        <v>#DIV/0!</v>
      </c>
      <c r="T11" s="101" t="b">
        <f t="shared" si="8"/>
        <v>1</v>
      </c>
    </row>
    <row r="12" spans="1:20" ht="30" customHeight="1" thickBot="1" x14ac:dyDescent="0.3">
      <c r="A12" s="189" t="s">
        <v>5</v>
      </c>
      <c r="B12" s="26"/>
      <c r="C12" s="18" t="e">
        <f>B12/'8. Кол-во гос.органов'!C11</f>
        <v>#DIV/0!</v>
      </c>
      <c r="D12" s="105">
        <f t="shared" si="0"/>
        <v>0</v>
      </c>
      <c r="E12" s="100"/>
      <c r="F12" s="18" t="e">
        <f t="shared" si="1"/>
        <v>#DIV/0!</v>
      </c>
      <c r="G12" s="26"/>
      <c r="H12" s="18" t="e">
        <f t="shared" si="2"/>
        <v>#DIV/0!</v>
      </c>
      <c r="I12" s="26"/>
      <c r="J12" s="18" t="e">
        <f t="shared" si="3"/>
        <v>#DIV/0!</v>
      </c>
      <c r="K12" s="26"/>
      <c r="L12" s="18" t="e">
        <f t="shared" si="4"/>
        <v>#DIV/0!</v>
      </c>
      <c r="M12" s="19"/>
      <c r="N12" s="18" t="e">
        <f t="shared" si="5"/>
        <v>#DIV/0!</v>
      </c>
      <c r="O12" s="19"/>
      <c r="P12" s="18" t="e">
        <f t="shared" si="6"/>
        <v>#DIV/0!</v>
      </c>
      <c r="Q12" s="19"/>
      <c r="R12" s="18" t="e">
        <f t="shared" si="7"/>
        <v>#DIV/0!</v>
      </c>
      <c r="T12" s="101" t="b">
        <f t="shared" si="8"/>
        <v>1</v>
      </c>
    </row>
    <row r="13" spans="1:20" ht="30" customHeight="1" thickBot="1" x14ac:dyDescent="0.3">
      <c r="A13" s="189" t="s">
        <v>6</v>
      </c>
      <c r="B13" s="19"/>
      <c r="C13" s="18" t="e">
        <f>B13/'8. Кол-во гос.органов'!C12</f>
        <v>#DIV/0!</v>
      </c>
      <c r="D13" s="105">
        <f t="shared" si="0"/>
        <v>0</v>
      </c>
      <c r="E13" s="19"/>
      <c r="F13" s="18" t="e">
        <f t="shared" si="1"/>
        <v>#DIV/0!</v>
      </c>
      <c r="G13" s="19"/>
      <c r="H13" s="18" t="e">
        <f t="shared" si="2"/>
        <v>#DIV/0!</v>
      </c>
      <c r="I13" s="19"/>
      <c r="J13" s="18" t="e">
        <f t="shared" si="3"/>
        <v>#DIV/0!</v>
      </c>
      <c r="K13" s="19"/>
      <c r="L13" s="18" t="e">
        <f t="shared" si="4"/>
        <v>#DIV/0!</v>
      </c>
      <c r="M13" s="19"/>
      <c r="N13" s="18" t="e">
        <f t="shared" si="5"/>
        <v>#DIV/0!</v>
      </c>
      <c r="O13" s="19"/>
      <c r="P13" s="18" t="e">
        <f t="shared" si="6"/>
        <v>#DIV/0!</v>
      </c>
      <c r="Q13" s="19"/>
      <c r="R13" s="18" t="e">
        <f t="shared" si="7"/>
        <v>#DIV/0!</v>
      </c>
      <c r="T13" s="101" t="b">
        <f t="shared" si="8"/>
        <v>1</v>
      </c>
    </row>
    <row r="14" spans="1:20" ht="30" customHeight="1" thickBot="1" x14ac:dyDescent="0.3">
      <c r="A14" s="189" t="s">
        <v>7</v>
      </c>
      <c r="B14" s="19"/>
      <c r="C14" s="18" t="e">
        <f>B14/'8. Кол-во гос.органов'!C13</f>
        <v>#DIV/0!</v>
      </c>
      <c r="D14" s="105">
        <f t="shared" si="0"/>
        <v>0</v>
      </c>
      <c r="E14" s="19"/>
      <c r="F14" s="18" t="e">
        <f t="shared" si="1"/>
        <v>#DIV/0!</v>
      </c>
      <c r="G14" s="19"/>
      <c r="H14" s="18" t="e">
        <f t="shared" si="2"/>
        <v>#DIV/0!</v>
      </c>
      <c r="I14" s="19"/>
      <c r="J14" s="18" t="e">
        <f t="shared" si="3"/>
        <v>#DIV/0!</v>
      </c>
      <c r="K14" s="19"/>
      <c r="L14" s="18" t="e">
        <f t="shared" si="4"/>
        <v>#DIV/0!</v>
      </c>
      <c r="M14" s="19"/>
      <c r="N14" s="18" t="e">
        <f t="shared" si="5"/>
        <v>#DIV/0!</v>
      </c>
      <c r="O14" s="19"/>
      <c r="P14" s="18" t="e">
        <f t="shared" si="6"/>
        <v>#DIV/0!</v>
      </c>
      <c r="Q14" s="19"/>
      <c r="R14" s="18" t="e">
        <f t="shared" si="7"/>
        <v>#DIV/0!</v>
      </c>
      <c r="T14" s="101" t="b">
        <f t="shared" si="8"/>
        <v>1</v>
      </c>
    </row>
    <row r="15" spans="1:20" ht="30" customHeight="1" thickBot="1" x14ac:dyDescent="0.3">
      <c r="A15" s="189" t="s">
        <v>8</v>
      </c>
      <c r="B15" s="19"/>
      <c r="C15" s="18" t="e">
        <f>B15/'8. Кол-во гос.органов'!C14</f>
        <v>#DIV/0!</v>
      </c>
      <c r="D15" s="105">
        <f t="shared" si="0"/>
        <v>0</v>
      </c>
      <c r="E15" s="19"/>
      <c r="F15" s="18" t="e">
        <f t="shared" si="1"/>
        <v>#DIV/0!</v>
      </c>
      <c r="G15" s="19"/>
      <c r="H15" s="18" t="e">
        <f t="shared" si="2"/>
        <v>#DIV/0!</v>
      </c>
      <c r="I15" s="19"/>
      <c r="J15" s="18" t="e">
        <f t="shared" si="3"/>
        <v>#DIV/0!</v>
      </c>
      <c r="K15" s="19"/>
      <c r="L15" s="18" t="e">
        <f t="shared" si="4"/>
        <v>#DIV/0!</v>
      </c>
      <c r="M15" s="19"/>
      <c r="N15" s="18" t="e">
        <f t="shared" si="5"/>
        <v>#DIV/0!</v>
      </c>
      <c r="O15" s="19"/>
      <c r="P15" s="18" t="e">
        <f t="shared" si="6"/>
        <v>#DIV/0!</v>
      </c>
      <c r="Q15" s="19"/>
      <c r="R15" s="18" t="e">
        <f t="shared" si="7"/>
        <v>#DIV/0!</v>
      </c>
      <c r="T15" s="101" t="b">
        <f t="shared" si="8"/>
        <v>1</v>
      </c>
    </row>
    <row r="16" spans="1:20" ht="30" customHeight="1" thickBot="1" x14ac:dyDescent="0.3">
      <c r="A16" s="189" t="s">
        <v>9</v>
      </c>
      <c r="B16" s="19"/>
      <c r="C16" s="18" t="e">
        <f>B16/'8. Кол-во гос.органов'!C15</f>
        <v>#DIV/0!</v>
      </c>
      <c r="D16" s="105">
        <f t="shared" si="0"/>
        <v>0</v>
      </c>
      <c r="E16" s="19"/>
      <c r="F16" s="18" t="e">
        <f t="shared" si="1"/>
        <v>#DIV/0!</v>
      </c>
      <c r="G16" s="19"/>
      <c r="H16" s="18" t="e">
        <f t="shared" si="2"/>
        <v>#DIV/0!</v>
      </c>
      <c r="I16" s="19"/>
      <c r="J16" s="18" t="e">
        <f t="shared" si="3"/>
        <v>#DIV/0!</v>
      </c>
      <c r="K16" s="19"/>
      <c r="L16" s="18" t="e">
        <f t="shared" si="4"/>
        <v>#DIV/0!</v>
      </c>
      <c r="M16" s="19"/>
      <c r="N16" s="18" t="e">
        <f t="shared" si="5"/>
        <v>#DIV/0!</v>
      </c>
      <c r="O16" s="19"/>
      <c r="P16" s="18" t="e">
        <f t="shared" si="6"/>
        <v>#DIV/0!</v>
      </c>
      <c r="Q16" s="19"/>
      <c r="R16" s="18" t="e">
        <f t="shared" si="7"/>
        <v>#DIV/0!</v>
      </c>
      <c r="T16" s="101" t="b">
        <f t="shared" si="8"/>
        <v>1</v>
      </c>
    </row>
    <row r="17" spans="1:20" ht="30" customHeight="1" thickBot="1" x14ac:dyDescent="0.3">
      <c r="A17" s="189" t="s">
        <v>10</v>
      </c>
      <c r="B17" s="19"/>
      <c r="C17" s="18" t="e">
        <f>B17/'8. Кол-во гос.органов'!C16</f>
        <v>#DIV/0!</v>
      </c>
      <c r="D17" s="105">
        <f t="shared" si="0"/>
        <v>0</v>
      </c>
      <c r="E17" s="19"/>
      <c r="F17" s="18" t="e">
        <f t="shared" si="1"/>
        <v>#DIV/0!</v>
      </c>
      <c r="G17" s="19"/>
      <c r="H17" s="18" t="e">
        <f t="shared" si="2"/>
        <v>#DIV/0!</v>
      </c>
      <c r="I17" s="19"/>
      <c r="J17" s="18" t="e">
        <f t="shared" si="3"/>
        <v>#DIV/0!</v>
      </c>
      <c r="K17" s="19"/>
      <c r="L17" s="18" t="e">
        <f t="shared" si="4"/>
        <v>#DIV/0!</v>
      </c>
      <c r="M17" s="19"/>
      <c r="N17" s="18" t="e">
        <f t="shared" si="5"/>
        <v>#DIV/0!</v>
      </c>
      <c r="O17" s="19"/>
      <c r="P17" s="18" t="e">
        <f t="shared" si="6"/>
        <v>#DIV/0!</v>
      </c>
      <c r="Q17" s="19"/>
      <c r="R17" s="18" t="e">
        <f t="shared" si="7"/>
        <v>#DIV/0!</v>
      </c>
      <c r="T17" s="101" t="b">
        <f t="shared" si="8"/>
        <v>1</v>
      </c>
    </row>
    <row r="18" spans="1:20" ht="30" customHeight="1" thickBot="1" x14ac:dyDescent="0.3">
      <c r="A18" s="189" t="s">
        <v>11</v>
      </c>
      <c r="B18" s="19"/>
      <c r="C18" s="18" t="e">
        <f>B18/'8. Кол-во гос.органов'!C17</f>
        <v>#DIV/0!</v>
      </c>
      <c r="D18" s="105">
        <f t="shared" si="0"/>
        <v>0</v>
      </c>
      <c r="E18" s="19"/>
      <c r="F18" s="18" t="e">
        <f t="shared" si="1"/>
        <v>#DIV/0!</v>
      </c>
      <c r="G18" s="19"/>
      <c r="H18" s="18" t="e">
        <f t="shared" si="2"/>
        <v>#DIV/0!</v>
      </c>
      <c r="I18" s="19"/>
      <c r="J18" s="18" t="e">
        <f t="shared" si="3"/>
        <v>#DIV/0!</v>
      </c>
      <c r="K18" s="19"/>
      <c r="L18" s="18" t="e">
        <f t="shared" si="4"/>
        <v>#DIV/0!</v>
      </c>
      <c r="M18" s="19"/>
      <c r="N18" s="18" t="e">
        <f t="shared" si="5"/>
        <v>#DIV/0!</v>
      </c>
      <c r="O18" s="19"/>
      <c r="P18" s="18" t="e">
        <f t="shared" si="6"/>
        <v>#DIV/0!</v>
      </c>
      <c r="Q18" s="19"/>
      <c r="R18" s="18" t="e">
        <f t="shared" si="7"/>
        <v>#DIV/0!</v>
      </c>
      <c r="T18" s="101" t="b">
        <f t="shared" si="8"/>
        <v>1</v>
      </c>
    </row>
    <row r="19" spans="1:20" ht="30" customHeight="1" thickBot="1" x14ac:dyDescent="0.3">
      <c r="A19" s="189" t="s">
        <v>12</v>
      </c>
      <c r="B19" s="19"/>
      <c r="C19" s="18" t="e">
        <f>B19/'8. Кол-во гос.органов'!C18</f>
        <v>#DIV/0!</v>
      </c>
      <c r="D19" s="105">
        <f t="shared" si="0"/>
        <v>0</v>
      </c>
      <c r="E19" s="19"/>
      <c r="F19" s="18" t="e">
        <f t="shared" si="1"/>
        <v>#DIV/0!</v>
      </c>
      <c r="G19" s="19"/>
      <c r="H19" s="18" t="e">
        <f t="shared" si="2"/>
        <v>#DIV/0!</v>
      </c>
      <c r="I19" s="19"/>
      <c r="J19" s="18" t="e">
        <f t="shared" si="3"/>
        <v>#DIV/0!</v>
      </c>
      <c r="K19" s="19"/>
      <c r="L19" s="18" t="e">
        <f t="shared" si="4"/>
        <v>#DIV/0!</v>
      </c>
      <c r="M19" s="19"/>
      <c r="N19" s="18" t="e">
        <f t="shared" si="5"/>
        <v>#DIV/0!</v>
      </c>
      <c r="O19" s="19"/>
      <c r="P19" s="18" t="e">
        <f t="shared" si="6"/>
        <v>#DIV/0!</v>
      </c>
      <c r="Q19" s="19"/>
      <c r="R19" s="18" t="e">
        <f t="shared" si="7"/>
        <v>#DIV/0!</v>
      </c>
      <c r="T19" s="101" t="b">
        <f t="shared" si="8"/>
        <v>1</v>
      </c>
    </row>
    <row r="20" spans="1:20" ht="30" customHeight="1" thickBot="1" x14ac:dyDescent="0.3">
      <c r="A20" s="189" t="s">
        <v>13</v>
      </c>
      <c r="B20" s="19">
        <v>24</v>
      </c>
      <c r="C20" s="18">
        <f>B20/'8. Кол-во гос.органов'!C19</f>
        <v>1</v>
      </c>
      <c r="D20" s="105">
        <f t="shared" si="0"/>
        <v>481</v>
      </c>
      <c r="E20" s="19">
        <v>153</v>
      </c>
      <c r="F20" s="18">
        <f t="shared" si="1"/>
        <v>0.3180873180873181</v>
      </c>
      <c r="G20" s="19">
        <v>328</v>
      </c>
      <c r="H20" s="18">
        <f t="shared" si="2"/>
        <v>0.68191268191268195</v>
      </c>
      <c r="I20" s="19">
        <v>196</v>
      </c>
      <c r="J20" s="18">
        <f t="shared" si="3"/>
        <v>0.40748440748440751</v>
      </c>
      <c r="K20" s="19">
        <v>47</v>
      </c>
      <c r="L20" s="18">
        <f t="shared" si="4"/>
        <v>9.7713097713097719E-2</v>
      </c>
      <c r="M20" s="19">
        <v>238</v>
      </c>
      <c r="N20" s="18">
        <f t="shared" si="5"/>
        <v>0.49480249480249483</v>
      </c>
      <c r="O20" s="19">
        <v>0</v>
      </c>
      <c r="P20" s="18">
        <f t="shared" si="6"/>
        <v>0</v>
      </c>
      <c r="Q20" s="19">
        <v>0</v>
      </c>
      <c r="R20" s="18">
        <f t="shared" si="7"/>
        <v>0</v>
      </c>
      <c r="T20" s="101" t="b">
        <f t="shared" si="8"/>
        <v>1</v>
      </c>
    </row>
    <row r="21" spans="1:20" ht="30" customHeight="1" thickBot="1" x14ac:dyDescent="0.3">
      <c r="A21" s="190" t="s">
        <v>16</v>
      </c>
      <c r="B21" s="17">
        <f>SUM(B7:B20)</f>
        <v>24</v>
      </c>
      <c r="C21" s="157">
        <f>B21/'8. Кол-во гос.органов'!C20</f>
        <v>1</v>
      </c>
      <c r="D21" s="172">
        <f t="shared" si="0"/>
        <v>481</v>
      </c>
      <c r="E21" s="17">
        <f>SUM(E7:E20)</f>
        <v>153</v>
      </c>
      <c r="F21" s="157">
        <f t="shared" si="1"/>
        <v>0.3180873180873181</v>
      </c>
      <c r="G21" s="17">
        <f>SUM(G7:G20)</f>
        <v>328</v>
      </c>
      <c r="H21" s="157">
        <f t="shared" si="2"/>
        <v>0.68191268191268195</v>
      </c>
      <c r="I21" s="17">
        <f>SUM(I7:I20)</f>
        <v>196</v>
      </c>
      <c r="J21" s="157">
        <f t="shared" si="3"/>
        <v>0.40748440748440751</v>
      </c>
      <c r="K21" s="17">
        <f>SUM(K7:K20)</f>
        <v>47</v>
      </c>
      <c r="L21" s="157">
        <f t="shared" si="4"/>
        <v>9.7713097713097719E-2</v>
      </c>
      <c r="M21" s="17">
        <f>SUM(M7:M20)</f>
        <v>238</v>
      </c>
      <c r="N21" s="157">
        <f t="shared" si="5"/>
        <v>0.49480249480249483</v>
      </c>
      <c r="O21" s="17">
        <f>SUM(O7:O20)</f>
        <v>0</v>
      </c>
      <c r="P21" s="157">
        <f t="shared" si="6"/>
        <v>0</v>
      </c>
      <c r="Q21" s="17">
        <f>SUM(Q7:Q20)</f>
        <v>0</v>
      </c>
      <c r="R21" s="157">
        <f t="shared" si="7"/>
        <v>0</v>
      </c>
      <c r="T21" s="101" t="b">
        <f t="shared" si="8"/>
        <v>1</v>
      </c>
    </row>
  </sheetData>
  <sheetProtection formatCells="0" formatColumns="0" formatRows="0" selectLockedCells="1"/>
  <mergeCells count="12">
    <mergeCell ref="H5:H6"/>
    <mergeCell ref="O3:R3"/>
    <mergeCell ref="A2:R2"/>
    <mergeCell ref="A4:A6"/>
    <mergeCell ref="B4:B6"/>
    <mergeCell ref="C4:C6"/>
    <mergeCell ref="D5:D6"/>
    <mergeCell ref="D4:R4"/>
    <mergeCell ref="I5:R5"/>
    <mergeCell ref="E5:E6"/>
    <mergeCell ref="F5:F6"/>
    <mergeCell ref="G5:G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D852-764E-4194-B314-14ACC2B74967}">
  <sheetPr>
    <pageSetUpPr fitToPage="1"/>
  </sheetPr>
  <dimension ref="B2:N21"/>
  <sheetViews>
    <sheetView view="pageBreakPreview" topLeftCell="A7" zoomScale="80" zoomScaleNormal="90" zoomScaleSheetLayoutView="80" workbookViewId="0">
      <selection activeCell="D20" sqref="D20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1.7109375" style="2" customWidth="1"/>
    <col min="15" max="16384" width="9.140625" style="2"/>
  </cols>
  <sheetData>
    <row r="2" spans="2:14" ht="20.25" x14ac:dyDescent="0.3">
      <c r="B2" s="210" t="s">
        <v>18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</row>
    <row r="4" spans="2:14" ht="62.25" customHeight="1" x14ac:dyDescent="0.2">
      <c r="B4" s="211" t="s">
        <v>14</v>
      </c>
      <c r="C4" s="205" t="s">
        <v>161</v>
      </c>
      <c r="D4" s="206"/>
      <c r="E4" s="206"/>
      <c r="F4" s="207"/>
      <c r="G4" s="205" t="s">
        <v>19</v>
      </c>
      <c r="H4" s="206"/>
      <c r="I4" s="206"/>
      <c r="J4" s="207"/>
      <c r="K4" s="205" t="s">
        <v>172</v>
      </c>
      <c r="L4" s="206"/>
      <c r="M4" s="206"/>
      <c r="N4" s="207"/>
    </row>
    <row r="5" spans="2:14" ht="21.75" customHeight="1" x14ac:dyDescent="0.2">
      <c r="B5" s="212"/>
      <c r="C5" s="208" t="s">
        <v>110</v>
      </c>
      <c r="D5" s="205" t="s">
        <v>58</v>
      </c>
      <c r="E5" s="206"/>
      <c r="F5" s="207"/>
      <c r="G5" s="208" t="s">
        <v>163</v>
      </c>
      <c r="H5" s="205" t="s">
        <v>58</v>
      </c>
      <c r="I5" s="206"/>
      <c r="J5" s="207"/>
      <c r="K5" s="208" t="s">
        <v>110</v>
      </c>
      <c r="L5" s="205" t="s">
        <v>58</v>
      </c>
      <c r="M5" s="206"/>
      <c r="N5" s="207"/>
    </row>
    <row r="6" spans="2:14" ht="147" customHeight="1" x14ac:dyDescent="0.2">
      <c r="B6" s="213"/>
      <c r="C6" s="209"/>
      <c r="D6" s="31" t="s">
        <v>162</v>
      </c>
      <c r="E6" s="31" t="s">
        <v>156</v>
      </c>
      <c r="F6" s="7" t="s">
        <v>159</v>
      </c>
      <c r="G6" s="209"/>
      <c r="H6" s="31" t="s">
        <v>154</v>
      </c>
      <c r="I6" s="31" t="s">
        <v>152</v>
      </c>
      <c r="J6" s="7" t="s">
        <v>159</v>
      </c>
      <c r="K6" s="209"/>
      <c r="L6" s="31" t="s">
        <v>162</v>
      </c>
      <c r="M6" s="31" t="s">
        <v>156</v>
      </c>
      <c r="N6" s="7" t="s">
        <v>159</v>
      </c>
    </row>
    <row r="7" spans="2:14" ht="30" customHeight="1" x14ac:dyDescent="0.2">
      <c r="B7" s="189" t="s">
        <v>0</v>
      </c>
      <c r="C7" s="52">
        <f>G7+K7</f>
        <v>0</v>
      </c>
      <c r="D7" s="52">
        <f>H7+L7</f>
        <v>0</v>
      </c>
      <c r="E7" s="52">
        <f>I7+M7</f>
        <v>0</v>
      </c>
      <c r="F7" s="55" t="e">
        <f>D7/C7</f>
        <v>#DIV/0!</v>
      </c>
      <c r="G7" s="56"/>
      <c r="H7" s="56"/>
      <c r="I7" s="56"/>
      <c r="J7" s="55" t="e">
        <f>H7/G7</f>
        <v>#DIV/0!</v>
      </c>
      <c r="K7" s="56"/>
      <c r="L7" s="56"/>
      <c r="M7" s="56"/>
      <c r="N7" s="55" t="e">
        <f>L7/C7</f>
        <v>#DIV/0!</v>
      </c>
    </row>
    <row r="8" spans="2:14" ht="30" customHeight="1" x14ac:dyDescent="0.2">
      <c r="B8" s="189" t="s">
        <v>1</v>
      </c>
      <c r="C8" s="52">
        <f t="shared" ref="C8:C21" si="0">G8+K8</f>
        <v>0</v>
      </c>
      <c r="D8" s="52">
        <f t="shared" ref="D8:D21" si="1">H8+L8</f>
        <v>0</v>
      </c>
      <c r="E8" s="52">
        <f t="shared" ref="E8:E21" si="2">I8+M8</f>
        <v>0</v>
      </c>
      <c r="F8" s="55" t="e">
        <f t="shared" ref="F8:F21" si="3">D8/C8</f>
        <v>#DIV/0!</v>
      </c>
      <c r="G8" s="56"/>
      <c r="H8" s="57"/>
      <c r="I8" s="56"/>
      <c r="J8" s="55" t="e">
        <f t="shared" ref="J8:J21" si="4">H8/G8</f>
        <v>#DIV/0!</v>
      </c>
      <c r="K8" s="56"/>
      <c r="L8" s="57"/>
      <c r="M8" s="57"/>
      <c r="N8" s="55" t="e">
        <f t="shared" ref="N8:N21" si="5">L8/C8</f>
        <v>#DIV/0!</v>
      </c>
    </row>
    <row r="9" spans="2:14" ht="30" customHeight="1" x14ac:dyDescent="0.2">
      <c r="B9" s="189" t="s">
        <v>2</v>
      </c>
      <c r="C9" s="52">
        <f t="shared" si="0"/>
        <v>0</v>
      </c>
      <c r="D9" s="52">
        <f t="shared" si="1"/>
        <v>0</v>
      </c>
      <c r="E9" s="52">
        <f t="shared" si="2"/>
        <v>0</v>
      </c>
      <c r="F9" s="55" t="e">
        <f t="shared" si="3"/>
        <v>#DIV/0!</v>
      </c>
      <c r="G9" s="56"/>
      <c r="H9" s="57"/>
      <c r="I9" s="56"/>
      <c r="J9" s="55" t="e">
        <f t="shared" si="4"/>
        <v>#DIV/0!</v>
      </c>
      <c r="K9" s="56"/>
      <c r="L9" s="57"/>
      <c r="M9" s="57"/>
      <c r="N9" s="55" t="e">
        <f t="shared" si="5"/>
        <v>#DIV/0!</v>
      </c>
    </row>
    <row r="10" spans="2:14" ht="30" customHeight="1" x14ac:dyDescent="0.2">
      <c r="B10" s="189" t="s">
        <v>3</v>
      </c>
      <c r="C10" s="52">
        <f t="shared" si="0"/>
        <v>0</v>
      </c>
      <c r="D10" s="52">
        <f t="shared" si="1"/>
        <v>0</v>
      </c>
      <c r="E10" s="52">
        <f t="shared" si="2"/>
        <v>0</v>
      </c>
      <c r="F10" s="55" t="e">
        <f t="shared" si="3"/>
        <v>#DIV/0!</v>
      </c>
      <c r="G10" s="56"/>
      <c r="H10" s="57"/>
      <c r="I10" s="56"/>
      <c r="J10" s="55" t="e">
        <f t="shared" si="4"/>
        <v>#DIV/0!</v>
      </c>
      <c r="K10" s="56"/>
      <c r="L10" s="57"/>
      <c r="M10" s="57"/>
      <c r="N10" s="55" t="e">
        <f t="shared" si="5"/>
        <v>#DIV/0!</v>
      </c>
    </row>
    <row r="11" spans="2:14" ht="30" customHeight="1" x14ac:dyDescent="0.2">
      <c r="B11" s="189" t="s">
        <v>4</v>
      </c>
      <c r="C11" s="52">
        <f t="shared" si="0"/>
        <v>0</v>
      </c>
      <c r="D11" s="52">
        <f t="shared" si="1"/>
        <v>0</v>
      </c>
      <c r="E11" s="52">
        <f t="shared" si="2"/>
        <v>0</v>
      </c>
      <c r="F11" s="55" t="e">
        <f t="shared" si="3"/>
        <v>#DIV/0!</v>
      </c>
      <c r="G11" s="56"/>
      <c r="H11" s="57"/>
      <c r="I11" s="56"/>
      <c r="J11" s="55" t="e">
        <f t="shared" si="4"/>
        <v>#DIV/0!</v>
      </c>
      <c r="K11" s="56"/>
      <c r="L11" s="57"/>
      <c r="M11" s="57"/>
      <c r="N11" s="55" t="e">
        <f t="shared" si="5"/>
        <v>#DIV/0!</v>
      </c>
    </row>
    <row r="12" spans="2:14" ht="30" customHeight="1" x14ac:dyDescent="0.2">
      <c r="B12" s="189" t="s">
        <v>5</v>
      </c>
      <c r="C12" s="52">
        <f t="shared" si="0"/>
        <v>0</v>
      </c>
      <c r="D12" s="52">
        <f t="shared" si="1"/>
        <v>0</v>
      </c>
      <c r="E12" s="52">
        <f t="shared" si="2"/>
        <v>0</v>
      </c>
      <c r="F12" s="55" t="e">
        <f t="shared" si="3"/>
        <v>#DIV/0!</v>
      </c>
      <c r="G12" s="56"/>
      <c r="H12" s="57"/>
      <c r="I12" s="56"/>
      <c r="J12" s="55" t="e">
        <f t="shared" si="4"/>
        <v>#DIV/0!</v>
      </c>
      <c r="K12" s="56"/>
      <c r="L12" s="57"/>
      <c r="M12" s="57"/>
      <c r="N12" s="55" t="e">
        <f t="shared" si="5"/>
        <v>#DIV/0!</v>
      </c>
    </row>
    <row r="13" spans="2:14" ht="30" customHeight="1" x14ac:dyDescent="0.2">
      <c r="B13" s="189" t="s">
        <v>6</v>
      </c>
      <c r="C13" s="52">
        <f t="shared" si="0"/>
        <v>0</v>
      </c>
      <c r="D13" s="52">
        <f t="shared" si="1"/>
        <v>0</v>
      </c>
      <c r="E13" s="52">
        <f t="shared" si="2"/>
        <v>0</v>
      </c>
      <c r="F13" s="55" t="e">
        <f t="shared" si="3"/>
        <v>#DIV/0!</v>
      </c>
      <c r="G13" s="56"/>
      <c r="H13" s="57"/>
      <c r="I13" s="56"/>
      <c r="J13" s="55" t="e">
        <f t="shared" si="4"/>
        <v>#DIV/0!</v>
      </c>
      <c r="K13" s="56"/>
      <c r="L13" s="57"/>
      <c r="M13" s="57"/>
      <c r="N13" s="55" t="e">
        <f t="shared" si="5"/>
        <v>#DIV/0!</v>
      </c>
    </row>
    <row r="14" spans="2:14" ht="30" customHeight="1" x14ac:dyDescent="0.2">
      <c r="B14" s="189" t="s">
        <v>7</v>
      </c>
      <c r="C14" s="52">
        <f t="shared" si="0"/>
        <v>0</v>
      </c>
      <c r="D14" s="52">
        <f t="shared" si="1"/>
        <v>0</v>
      </c>
      <c r="E14" s="52">
        <f t="shared" si="2"/>
        <v>0</v>
      </c>
      <c r="F14" s="55" t="e">
        <f t="shared" si="3"/>
        <v>#DIV/0!</v>
      </c>
      <c r="G14" s="56"/>
      <c r="H14" s="57"/>
      <c r="I14" s="56"/>
      <c r="J14" s="55" t="e">
        <f t="shared" si="4"/>
        <v>#DIV/0!</v>
      </c>
      <c r="K14" s="56"/>
      <c r="L14" s="57"/>
      <c r="M14" s="57"/>
      <c r="N14" s="55" t="e">
        <f t="shared" si="5"/>
        <v>#DIV/0!</v>
      </c>
    </row>
    <row r="15" spans="2:14" ht="30" customHeight="1" x14ac:dyDescent="0.2">
      <c r="B15" s="189" t="s">
        <v>8</v>
      </c>
      <c r="C15" s="52">
        <f t="shared" si="0"/>
        <v>0</v>
      </c>
      <c r="D15" s="52">
        <f t="shared" si="1"/>
        <v>0</v>
      </c>
      <c r="E15" s="52">
        <f t="shared" si="2"/>
        <v>0</v>
      </c>
      <c r="F15" s="55" t="e">
        <f t="shared" si="3"/>
        <v>#DIV/0!</v>
      </c>
      <c r="G15" s="56"/>
      <c r="H15" s="57"/>
      <c r="I15" s="56"/>
      <c r="J15" s="55" t="e">
        <f t="shared" si="4"/>
        <v>#DIV/0!</v>
      </c>
      <c r="K15" s="56"/>
      <c r="L15" s="57"/>
      <c r="M15" s="57"/>
      <c r="N15" s="55" t="e">
        <f t="shared" si="5"/>
        <v>#DIV/0!</v>
      </c>
    </row>
    <row r="16" spans="2:14" ht="30" customHeight="1" x14ac:dyDescent="0.2">
      <c r="B16" s="189" t="s">
        <v>9</v>
      </c>
      <c r="C16" s="52">
        <f t="shared" si="0"/>
        <v>0</v>
      </c>
      <c r="D16" s="52">
        <f t="shared" si="1"/>
        <v>0</v>
      </c>
      <c r="E16" s="52">
        <f t="shared" si="2"/>
        <v>0</v>
      </c>
      <c r="F16" s="55" t="e">
        <f t="shared" si="3"/>
        <v>#DIV/0!</v>
      </c>
      <c r="G16" s="56"/>
      <c r="H16" s="57"/>
      <c r="I16" s="56"/>
      <c r="J16" s="55" t="e">
        <f t="shared" si="4"/>
        <v>#DIV/0!</v>
      </c>
      <c r="K16" s="56"/>
      <c r="L16" s="57"/>
      <c r="M16" s="57"/>
      <c r="N16" s="55" t="e">
        <f t="shared" si="5"/>
        <v>#DIV/0!</v>
      </c>
    </row>
    <row r="17" spans="2:14" ht="30" customHeight="1" x14ac:dyDescent="0.2">
      <c r="B17" s="189" t="s">
        <v>10</v>
      </c>
      <c r="C17" s="52">
        <f t="shared" si="0"/>
        <v>0</v>
      </c>
      <c r="D17" s="52">
        <f t="shared" si="1"/>
        <v>0</v>
      </c>
      <c r="E17" s="52">
        <f t="shared" si="2"/>
        <v>0</v>
      </c>
      <c r="F17" s="55" t="e">
        <f t="shared" si="3"/>
        <v>#DIV/0!</v>
      </c>
      <c r="G17" s="56"/>
      <c r="H17" s="57"/>
      <c r="I17" s="56"/>
      <c r="J17" s="55" t="e">
        <f t="shared" si="4"/>
        <v>#DIV/0!</v>
      </c>
      <c r="K17" s="56"/>
      <c r="L17" s="57"/>
      <c r="M17" s="57"/>
      <c r="N17" s="55" t="e">
        <f t="shared" si="5"/>
        <v>#DIV/0!</v>
      </c>
    </row>
    <row r="18" spans="2:14" ht="30" customHeight="1" x14ac:dyDescent="0.2">
      <c r="B18" s="189" t="s">
        <v>11</v>
      </c>
      <c r="C18" s="52">
        <f t="shared" si="0"/>
        <v>0</v>
      </c>
      <c r="D18" s="52">
        <f t="shared" si="1"/>
        <v>0</v>
      </c>
      <c r="E18" s="52">
        <f t="shared" si="2"/>
        <v>0</v>
      </c>
      <c r="F18" s="55" t="e">
        <f t="shared" si="3"/>
        <v>#DIV/0!</v>
      </c>
      <c r="G18" s="56"/>
      <c r="H18" s="57"/>
      <c r="I18" s="56"/>
      <c r="J18" s="55" t="e">
        <f t="shared" si="4"/>
        <v>#DIV/0!</v>
      </c>
      <c r="K18" s="56"/>
      <c r="L18" s="57"/>
      <c r="M18" s="57"/>
      <c r="N18" s="55" t="e">
        <f t="shared" si="5"/>
        <v>#DIV/0!</v>
      </c>
    </row>
    <row r="19" spans="2:14" ht="30" customHeight="1" x14ac:dyDescent="0.2">
      <c r="B19" s="189" t="s">
        <v>12</v>
      </c>
      <c r="C19" s="52">
        <f t="shared" si="0"/>
        <v>0</v>
      </c>
      <c r="D19" s="52">
        <f t="shared" si="1"/>
        <v>0</v>
      </c>
      <c r="E19" s="52">
        <f t="shared" si="2"/>
        <v>0</v>
      </c>
      <c r="F19" s="55" t="e">
        <f t="shared" si="3"/>
        <v>#DIV/0!</v>
      </c>
      <c r="G19" s="56"/>
      <c r="H19" s="57"/>
      <c r="I19" s="56"/>
      <c r="J19" s="55" t="e">
        <f t="shared" si="4"/>
        <v>#DIV/0!</v>
      </c>
      <c r="K19" s="56"/>
      <c r="L19" s="57"/>
      <c r="M19" s="57"/>
      <c r="N19" s="55" t="e">
        <f t="shared" si="5"/>
        <v>#DIV/0!</v>
      </c>
    </row>
    <row r="20" spans="2:14" ht="30" customHeight="1" x14ac:dyDescent="0.2">
      <c r="B20" s="189" t="s">
        <v>13</v>
      </c>
      <c r="C20" s="52">
        <f t="shared" si="0"/>
        <v>3569.25</v>
      </c>
      <c r="D20" s="52">
        <f t="shared" si="1"/>
        <v>3346.5</v>
      </c>
      <c r="E20" s="52">
        <f t="shared" si="2"/>
        <v>196</v>
      </c>
      <c r="F20" s="55">
        <f t="shared" si="3"/>
        <v>0.93759193107795757</v>
      </c>
      <c r="G20" s="56">
        <v>2042.75</v>
      </c>
      <c r="H20" s="57">
        <v>1886</v>
      </c>
      <c r="I20" s="56">
        <v>122</v>
      </c>
      <c r="J20" s="55">
        <f t="shared" si="4"/>
        <v>0.92326520621710928</v>
      </c>
      <c r="K20" s="56">
        <v>1526.5</v>
      </c>
      <c r="L20" s="57">
        <v>1460.5</v>
      </c>
      <c r="M20" s="57">
        <v>74</v>
      </c>
      <c r="N20" s="55">
        <f t="shared" si="5"/>
        <v>0.40918960565945228</v>
      </c>
    </row>
    <row r="21" spans="2:14" ht="30" customHeight="1" x14ac:dyDescent="0.2">
      <c r="B21" s="32" t="s">
        <v>98</v>
      </c>
      <c r="C21" s="152">
        <f t="shared" si="0"/>
        <v>3569.25</v>
      </c>
      <c r="D21" s="152">
        <f t="shared" si="1"/>
        <v>3346.5</v>
      </c>
      <c r="E21" s="152">
        <f t="shared" si="2"/>
        <v>196</v>
      </c>
      <c r="F21" s="154">
        <f t="shared" si="3"/>
        <v>0.93759193107795757</v>
      </c>
      <c r="G21" s="58">
        <f>SUM(G7:G20)</f>
        <v>2042.75</v>
      </c>
      <c r="H21" s="58">
        <f>SUM(H7:H20)</f>
        <v>1886</v>
      </c>
      <c r="I21" s="58">
        <f>SUM(I7:I20)</f>
        <v>122</v>
      </c>
      <c r="J21" s="154">
        <f t="shared" si="4"/>
        <v>0.92326520621710928</v>
      </c>
      <c r="K21" s="58">
        <f>SUM(K7:K20)</f>
        <v>1526.5</v>
      </c>
      <c r="L21" s="58">
        <f>SUM(L7:L20)</f>
        <v>1460.5</v>
      </c>
      <c r="M21" s="58">
        <f>SUM(M7:M20)</f>
        <v>74</v>
      </c>
      <c r="N21" s="154">
        <f t="shared" si="5"/>
        <v>0.40918960565945228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277E-9125-4833-95C9-ECD4C334954F}">
  <sheetPr>
    <pageSetUpPr fitToPage="1"/>
  </sheetPr>
  <dimension ref="A1:M21"/>
  <sheetViews>
    <sheetView view="pageBreakPreview" topLeftCell="A13" zoomScale="80" zoomScaleNormal="100" zoomScaleSheetLayoutView="80" workbookViewId="0">
      <selection activeCell="L20" sqref="L20"/>
    </sheetView>
  </sheetViews>
  <sheetFormatPr defaultRowHeight="12.75" x14ac:dyDescent="0.2"/>
  <cols>
    <col min="1" max="1" width="31.42578125" style="2" customWidth="1"/>
    <col min="2" max="11" width="15.7109375" style="2" customWidth="1"/>
    <col min="12" max="12" width="1.28515625" style="2" customWidth="1"/>
    <col min="13" max="13" width="19" style="2" customWidth="1"/>
    <col min="14" max="16384" width="9.140625" style="2"/>
  </cols>
  <sheetData>
    <row r="1" spans="1:13" s="88" customFormat="1" ht="15" customHeight="1" x14ac:dyDescent="0.3">
      <c r="A1" s="102"/>
      <c r="B1" s="102"/>
      <c r="C1" s="102"/>
      <c r="D1" s="102"/>
      <c r="E1" s="102"/>
      <c r="F1" s="102"/>
      <c r="G1" s="102"/>
      <c r="H1" s="102"/>
      <c r="I1" s="102"/>
    </row>
    <row r="2" spans="1:13" s="88" customFormat="1" ht="16.5" customHeight="1" x14ac:dyDescent="0.3">
      <c r="A2" s="239" t="s">
        <v>86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3" s="88" customFormat="1" ht="15.75" customHeight="1" x14ac:dyDescent="0.3">
      <c r="A3" s="102"/>
      <c r="B3" s="102"/>
      <c r="C3" s="102"/>
      <c r="D3" s="102"/>
      <c r="E3" s="102"/>
      <c r="F3" s="102"/>
      <c r="G3" s="102"/>
      <c r="H3" s="102"/>
      <c r="I3" s="102"/>
      <c r="J3" s="8"/>
    </row>
    <row r="4" spans="1:13" ht="21.75" customHeight="1" x14ac:dyDescent="0.3">
      <c r="A4" s="255" t="s">
        <v>14</v>
      </c>
      <c r="B4" s="294" t="s">
        <v>203</v>
      </c>
      <c r="C4" s="294"/>
      <c r="D4" s="293" t="s">
        <v>58</v>
      </c>
      <c r="E4" s="293"/>
      <c r="F4" s="293"/>
      <c r="G4" s="293"/>
      <c r="H4" s="293"/>
      <c r="I4" s="293"/>
      <c r="J4" s="293"/>
      <c r="K4" s="293"/>
    </row>
    <row r="5" spans="1:13" ht="125.25" customHeight="1" x14ac:dyDescent="0.2">
      <c r="A5" s="255"/>
      <c r="B5" s="294"/>
      <c r="C5" s="294"/>
      <c r="D5" s="294" t="s">
        <v>215</v>
      </c>
      <c r="E5" s="294"/>
      <c r="F5" s="295" t="s">
        <v>217</v>
      </c>
      <c r="G5" s="296"/>
      <c r="H5" s="294" t="s">
        <v>218</v>
      </c>
      <c r="I5" s="294"/>
      <c r="J5" s="255" t="s">
        <v>216</v>
      </c>
      <c r="K5" s="255"/>
      <c r="M5" s="276" t="s">
        <v>202</v>
      </c>
    </row>
    <row r="6" spans="1:13" ht="49.5" customHeight="1" x14ac:dyDescent="0.2">
      <c r="A6" s="255"/>
      <c r="B6" s="51" t="s">
        <v>85</v>
      </c>
      <c r="C6" s="51" t="s">
        <v>84</v>
      </c>
      <c r="D6" s="51" t="s">
        <v>85</v>
      </c>
      <c r="E6" s="51" t="s">
        <v>84</v>
      </c>
      <c r="F6" s="51" t="s">
        <v>85</v>
      </c>
      <c r="G6" s="51" t="s">
        <v>84</v>
      </c>
      <c r="H6" s="51" t="s">
        <v>85</v>
      </c>
      <c r="I6" s="51" t="s">
        <v>84</v>
      </c>
      <c r="J6" s="51" t="s">
        <v>85</v>
      </c>
      <c r="K6" s="51" t="s">
        <v>84</v>
      </c>
      <c r="M6" s="276"/>
    </row>
    <row r="7" spans="1:13" ht="30" customHeight="1" x14ac:dyDescent="0.2">
      <c r="A7" s="189" t="s">
        <v>0</v>
      </c>
      <c r="B7" s="79">
        <f>D7+F7+H7+J7</f>
        <v>0</v>
      </c>
      <c r="C7" s="79">
        <f>E7+G7+I7+K7</f>
        <v>0</v>
      </c>
      <c r="D7" s="12"/>
      <c r="E7" s="12"/>
      <c r="F7" s="12"/>
      <c r="G7" s="12"/>
      <c r="H7" s="12"/>
      <c r="I7" s="12"/>
      <c r="J7" s="12"/>
      <c r="K7" s="12"/>
      <c r="M7" s="170" t="e">
        <f>G7/C7</f>
        <v>#DIV/0!</v>
      </c>
    </row>
    <row r="8" spans="1:13" ht="30" customHeight="1" x14ac:dyDescent="0.2">
      <c r="A8" s="189" t="s">
        <v>1</v>
      </c>
      <c r="B8" s="79">
        <f t="shared" ref="B8:B21" si="0">D8+F8+H8+J8</f>
        <v>0</v>
      </c>
      <c r="C8" s="79">
        <f t="shared" ref="C8:C21" si="1">E8+G8+I8+K8</f>
        <v>0</v>
      </c>
      <c r="D8" s="12"/>
      <c r="E8" s="12"/>
      <c r="F8" s="12"/>
      <c r="G8" s="12"/>
      <c r="H8" s="12"/>
      <c r="I8" s="12"/>
      <c r="J8" s="12"/>
      <c r="K8" s="12"/>
      <c r="M8" s="170" t="e">
        <f t="shared" ref="M8:M21" si="2">G8/C8</f>
        <v>#DIV/0!</v>
      </c>
    </row>
    <row r="9" spans="1:13" ht="30" customHeight="1" x14ac:dyDescent="0.2">
      <c r="A9" s="189" t="s">
        <v>2</v>
      </c>
      <c r="B9" s="79">
        <f t="shared" si="0"/>
        <v>0</v>
      </c>
      <c r="C9" s="79">
        <f t="shared" si="1"/>
        <v>0</v>
      </c>
      <c r="D9" s="12"/>
      <c r="E9" s="12"/>
      <c r="F9" s="12"/>
      <c r="G9" s="12"/>
      <c r="H9" s="12"/>
      <c r="I9" s="12"/>
      <c r="J9" s="12"/>
      <c r="K9" s="12"/>
      <c r="M9" s="170" t="e">
        <f t="shared" si="2"/>
        <v>#DIV/0!</v>
      </c>
    </row>
    <row r="10" spans="1:13" ht="30" customHeight="1" x14ac:dyDescent="0.2">
      <c r="A10" s="189" t="s">
        <v>3</v>
      </c>
      <c r="B10" s="79">
        <f t="shared" si="0"/>
        <v>0</v>
      </c>
      <c r="C10" s="79">
        <f t="shared" si="1"/>
        <v>0</v>
      </c>
      <c r="D10" s="12"/>
      <c r="E10" s="12"/>
      <c r="F10" s="12"/>
      <c r="G10" s="12"/>
      <c r="H10" s="12"/>
      <c r="I10" s="12"/>
      <c r="J10" s="12"/>
      <c r="K10" s="12"/>
      <c r="M10" s="170" t="e">
        <f t="shared" si="2"/>
        <v>#DIV/0!</v>
      </c>
    </row>
    <row r="11" spans="1:13" ht="30" customHeight="1" x14ac:dyDescent="0.2">
      <c r="A11" s="189" t="s">
        <v>4</v>
      </c>
      <c r="B11" s="79">
        <f t="shared" si="0"/>
        <v>0</v>
      </c>
      <c r="C11" s="79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M11" s="170" t="e">
        <f t="shared" si="2"/>
        <v>#DIV/0!</v>
      </c>
    </row>
    <row r="12" spans="1:13" ht="30" customHeight="1" x14ac:dyDescent="0.2">
      <c r="A12" s="189" t="s">
        <v>5</v>
      </c>
      <c r="B12" s="79">
        <f t="shared" si="0"/>
        <v>0</v>
      </c>
      <c r="C12" s="79">
        <f t="shared" si="1"/>
        <v>0</v>
      </c>
      <c r="D12" s="12"/>
      <c r="E12" s="12"/>
      <c r="F12" s="12"/>
      <c r="G12" s="12"/>
      <c r="H12" s="12"/>
      <c r="I12" s="12"/>
      <c r="J12" s="12"/>
      <c r="K12" s="12"/>
      <c r="M12" s="170" t="e">
        <f t="shared" si="2"/>
        <v>#DIV/0!</v>
      </c>
    </row>
    <row r="13" spans="1:13" ht="30" customHeight="1" x14ac:dyDescent="0.2">
      <c r="A13" s="189" t="s">
        <v>6</v>
      </c>
      <c r="B13" s="79">
        <f t="shared" si="0"/>
        <v>0</v>
      </c>
      <c r="C13" s="79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M13" s="170" t="e">
        <f t="shared" si="2"/>
        <v>#DIV/0!</v>
      </c>
    </row>
    <row r="14" spans="1:13" ht="30" customHeight="1" x14ac:dyDescent="0.2">
      <c r="A14" s="189" t="s">
        <v>7</v>
      </c>
      <c r="B14" s="79">
        <f t="shared" si="0"/>
        <v>0</v>
      </c>
      <c r="C14" s="79">
        <f t="shared" si="1"/>
        <v>0</v>
      </c>
      <c r="D14" s="12"/>
      <c r="E14" s="12"/>
      <c r="F14" s="12"/>
      <c r="G14" s="12"/>
      <c r="H14" s="12"/>
      <c r="I14" s="12"/>
      <c r="J14" s="12"/>
      <c r="K14" s="12"/>
      <c r="M14" s="170" t="e">
        <f t="shared" si="2"/>
        <v>#DIV/0!</v>
      </c>
    </row>
    <row r="15" spans="1:13" ht="30" customHeight="1" x14ac:dyDescent="0.2">
      <c r="A15" s="189" t="s">
        <v>8</v>
      </c>
      <c r="B15" s="79">
        <f t="shared" si="0"/>
        <v>0</v>
      </c>
      <c r="C15" s="79">
        <f t="shared" si="1"/>
        <v>0</v>
      </c>
      <c r="D15" s="12"/>
      <c r="E15" s="12"/>
      <c r="F15" s="12"/>
      <c r="G15" s="12"/>
      <c r="H15" s="12"/>
      <c r="I15" s="12"/>
      <c r="J15" s="12"/>
      <c r="K15" s="12"/>
      <c r="M15" s="170" t="e">
        <f t="shared" si="2"/>
        <v>#DIV/0!</v>
      </c>
    </row>
    <row r="16" spans="1:13" ht="30" customHeight="1" x14ac:dyDescent="0.2">
      <c r="A16" s="189" t="s">
        <v>9</v>
      </c>
      <c r="B16" s="79">
        <f t="shared" si="0"/>
        <v>0</v>
      </c>
      <c r="C16" s="79">
        <f t="shared" si="1"/>
        <v>0</v>
      </c>
      <c r="D16" s="12"/>
      <c r="E16" s="12"/>
      <c r="F16" s="12"/>
      <c r="G16" s="12"/>
      <c r="H16" s="12"/>
      <c r="I16" s="12"/>
      <c r="J16" s="12"/>
      <c r="K16" s="12"/>
      <c r="M16" s="170" t="e">
        <f t="shared" si="2"/>
        <v>#DIV/0!</v>
      </c>
    </row>
    <row r="17" spans="1:13" ht="30" customHeight="1" x14ac:dyDescent="0.2">
      <c r="A17" s="189" t="s">
        <v>10</v>
      </c>
      <c r="B17" s="79">
        <f t="shared" si="0"/>
        <v>0</v>
      </c>
      <c r="C17" s="79">
        <f t="shared" si="1"/>
        <v>0</v>
      </c>
      <c r="D17" s="12"/>
      <c r="E17" s="12"/>
      <c r="F17" s="12"/>
      <c r="G17" s="12"/>
      <c r="H17" s="12"/>
      <c r="I17" s="12"/>
      <c r="J17" s="12"/>
      <c r="K17" s="12"/>
      <c r="M17" s="170" t="e">
        <f t="shared" si="2"/>
        <v>#DIV/0!</v>
      </c>
    </row>
    <row r="18" spans="1:13" ht="30" customHeight="1" x14ac:dyDescent="0.2">
      <c r="A18" s="189" t="s">
        <v>11</v>
      </c>
      <c r="B18" s="79">
        <f t="shared" si="0"/>
        <v>0</v>
      </c>
      <c r="C18" s="79">
        <f t="shared" si="1"/>
        <v>0</v>
      </c>
      <c r="D18" s="12"/>
      <c r="E18" s="12"/>
      <c r="F18" s="12"/>
      <c r="G18" s="12"/>
      <c r="H18" s="12"/>
      <c r="I18" s="12"/>
      <c r="J18" s="12"/>
      <c r="K18" s="12"/>
      <c r="M18" s="170" t="e">
        <f t="shared" si="2"/>
        <v>#DIV/0!</v>
      </c>
    </row>
    <row r="19" spans="1:13" ht="30" customHeight="1" x14ac:dyDescent="0.2">
      <c r="A19" s="189" t="s">
        <v>12</v>
      </c>
      <c r="B19" s="79">
        <f t="shared" si="0"/>
        <v>0</v>
      </c>
      <c r="C19" s="79">
        <f t="shared" si="1"/>
        <v>0</v>
      </c>
      <c r="D19" s="12"/>
      <c r="E19" s="12"/>
      <c r="F19" s="12"/>
      <c r="G19" s="12"/>
      <c r="H19" s="12"/>
      <c r="I19" s="12"/>
      <c r="J19" s="12"/>
      <c r="K19" s="12"/>
      <c r="M19" s="170" t="e">
        <f t="shared" si="2"/>
        <v>#DIV/0!</v>
      </c>
    </row>
    <row r="20" spans="1:13" ht="30" customHeight="1" x14ac:dyDescent="0.2">
      <c r="A20" s="189" t="s">
        <v>13</v>
      </c>
      <c r="B20" s="79">
        <f t="shared" si="0"/>
        <v>267</v>
      </c>
      <c r="C20" s="79">
        <f t="shared" si="1"/>
        <v>287</v>
      </c>
      <c r="D20" s="12">
        <v>157</v>
      </c>
      <c r="E20" s="12">
        <v>194</v>
      </c>
      <c r="F20" s="12">
        <v>110</v>
      </c>
      <c r="G20" s="12">
        <v>93</v>
      </c>
      <c r="H20" s="12">
        <v>0</v>
      </c>
      <c r="I20" s="12">
        <v>0</v>
      </c>
      <c r="J20" s="12">
        <v>0</v>
      </c>
      <c r="K20" s="12">
        <v>0</v>
      </c>
      <c r="M20" s="170">
        <f t="shared" si="2"/>
        <v>0.3240418118466899</v>
      </c>
    </row>
    <row r="21" spans="1:13" ht="30" customHeight="1" x14ac:dyDescent="0.2">
      <c r="A21" s="190" t="s">
        <v>16</v>
      </c>
      <c r="B21" s="162">
        <f t="shared" si="0"/>
        <v>267</v>
      </c>
      <c r="C21" s="162">
        <f t="shared" si="1"/>
        <v>287</v>
      </c>
      <c r="D21" s="11">
        <f>SUM(D7:D20)</f>
        <v>157</v>
      </c>
      <c r="E21" s="11">
        <f t="shared" ref="E21:K21" si="3">SUM(E7:E20)</f>
        <v>194</v>
      </c>
      <c r="F21" s="11">
        <f t="shared" si="3"/>
        <v>110</v>
      </c>
      <c r="G21" s="11">
        <f t="shared" si="3"/>
        <v>93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M21" s="171">
        <f t="shared" si="2"/>
        <v>0.3240418118466899</v>
      </c>
    </row>
  </sheetData>
  <sheetProtection formatCells="0" formatColumns="0" formatRows="0" selectLockedCells="1"/>
  <mergeCells count="9">
    <mergeCell ref="M5:M6"/>
    <mergeCell ref="J5:K5"/>
    <mergeCell ref="D4:K4"/>
    <mergeCell ref="A4:A6"/>
    <mergeCell ref="A2:K2"/>
    <mergeCell ref="D5:E5"/>
    <mergeCell ref="F5:G5"/>
    <mergeCell ref="H5:I5"/>
    <mergeCell ref="B4:C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6B99-BE6F-4E04-BCBE-14E14F46A092}">
  <sheetPr>
    <pageSetUpPr fitToPage="1"/>
  </sheetPr>
  <dimension ref="A1:T23"/>
  <sheetViews>
    <sheetView view="pageBreakPreview" topLeftCell="A7" zoomScale="90" zoomScaleNormal="100" zoomScaleSheetLayoutView="90" workbookViewId="0">
      <selection activeCell="Q21" sqref="Q21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9.710937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88" customFormat="1" ht="15" customHeight="1" x14ac:dyDescent="0.3">
      <c r="B1" s="102"/>
    </row>
    <row r="2" spans="1:20" s="88" customFormat="1" ht="16.5" customHeight="1" x14ac:dyDescent="0.3">
      <c r="B2" s="239" t="s">
        <v>89</v>
      </c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</row>
    <row r="3" spans="1:20" s="88" customFormat="1" ht="15.75" customHeight="1" x14ac:dyDescent="0.3">
      <c r="B3" s="102"/>
      <c r="Q3" s="8"/>
    </row>
    <row r="4" spans="1:20" ht="18.75" customHeight="1" x14ac:dyDescent="0.2">
      <c r="B4" s="255" t="s">
        <v>14</v>
      </c>
      <c r="C4" s="277" t="s">
        <v>204</v>
      </c>
      <c r="D4" s="277"/>
      <c r="E4" s="277"/>
      <c r="F4" s="277"/>
      <c r="G4" s="252" t="s">
        <v>58</v>
      </c>
      <c r="H4" s="253"/>
      <c r="I4" s="253"/>
      <c r="J4" s="253"/>
      <c r="K4" s="253"/>
      <c r="L4" s="253"/>
      <c r="M4" s="253"/>
      <c r="N4" s="254"/>
      <c r="O4" s="214" t="s">
        <v>205</v>
      </c>
      <c r="P4" s="215"/>
      <c r="Q4" s="215"/>
      <c r="R4" s="216"/>
      <c r="T4" s="276" t="s">
        <v>206</v>
      </c>
    </row>
    <row r="5" spans="1:20" ht="93" customHeight="1" x14ac:dyDescent="0.2">
      <c r="B5" s="255"/>
      <c r="C5" s="277"/>
      <c r="D5" s="277"/>
      <c r="E5" s="277"/>
      <c r="F5" s="277"/>
      <c r="G5" s="277" t="s">
        <v>87</v>
      </c>
      <c r="H5" s="277"/>
      <c r="I5" s="277"/>
      <c r="J5" s="277"/>
      <c r="K5" s="277" t="s">
        <v>88</v>
      </c>
      <c r="L5" s="277"/>
      <c r="M5" s="277"/>
      <c r="N5" s="277"/>
      <c r="O5" s="217"/>
      <c r="P5" s="218"/>
      <c r="Q5" s="218"/>
      <c r="R5" s="219"/>
      <c r="T5" s="276"/>
    </row>
    <row r="6" spans="1:20" ht="54.75" customHeight="1" x14ac:dyDescent="0.2">
      <c r="B6" s="255"/>
      <c r="C6" s="40" t="s">
        <v>85</v>
      </c>
      <c r="D6" s="29" t="s">
        <v>27</v>
      </c>
      <c r="E6" s="40" t="s">
        <v>84</v>
      </c>
      <c r="F6" s="29" t="s">
        <v>27</v>
      </c>
      <c r="G6" s="40" t="s">
        <v>85</v>
      </c>
      <c r="H6" s="29" t="s">
        <v>27</v>
      </c>
      <c r="I6" s="40" t="s">
        <v>84</v>
      </c>
      <c r="J6" s="29" t="s">
        <v>27</v>
      </c>
      <c r="K6" s="40" t="s">
        <v>85</v>
      </c>
      <c r="L6" s="29" t="s">
        <v>27</v>
      </c>
      <c r="M6" s="40" t="s">
        <v>84</v>
      </c>
      <c r="N6" s="29" t="s">
        <v>27</v>
      </c>
      <c r="O6" s="40" t="s">
        <v>85</v>
      </c>
      <c r="P6" s="29" t="s">
        <v>27</v>
      </c>
      <c r="Q6" s="40" t="s">
        <v>84</v>
      </c>
      <c r="R6" s="29" t="s">
        <v>27</v>
      </c>
      <c r="T6" s="276"/>
    </row>
    <row r="7" spans="1:20" ht="30" customHeight="1" x14ac:dyDescent="0.2">
      <c r="B7" s="189" t="s">
        <v>0</v>
      </c>
      <c r="C7" s="105">
        <f>G7+K7</f>
        <v>0</v>
      </c>
      <c r="D7" s="18" t="e">
        <f>C7/T7</f>
        <v>#DIV/0!</v>
      </c>
      <c r="E7" s="105">
        <f>I7+M7</f>
        <v>0</v>
      </c>
      <c r="F7" s="18" t="e">
        <f>E7/'1.1. Кол-во ГС'!L7</f>
        <v>#DIV/0!</v>
      </c>
      <c r="G7" s="25"/>
      <c r="H7" s="18" t="e">
        <f>G7/C7</f>
        <v>#DIV/0!</v>
      </c>
      <c r="I7" s="25"/>
      <c r="J7" s="18" t="e">
        <f>I7/E7</f>
        <v>#DIV/0!</v>
      </c>
      <c r="K7" s="25"/>
      <c r="L7" s="18" t="e">
        <f>K7/C7</f>
        <v>#DIV/0!</v>
      </c>
      <c r="M7" s="25"/>
      <c r="N7" s="18" t="e">
        <f>M7/E7</f>
        <v>#DIV/0!</v>
      </c>
      <c r="O7" s="25"/>
      <c r="P7" s="18" t="e">
        <f>O7/C7</f>
        <v>#DIV/0!</v>
      </c>
      <c r="Q7" s="25"/>
      <c r="R7" s="18" t="e">
        <f>Q7/E7</f>
        <v>#DIV/0!</v>
      </c>
      <c r="T7" s="169"/>
    </row>
    <row r="8" spans="1:20" ht="30" customHeight="1" x14ac:dyDescent="0.2">
      <c r="B8" s="189" t="s">
        <v>1</v>
      </c>
      <c r="C8" s="105">
        <f t="shared" ref="C8:C21" si="0">G8+K8</f>
        <v>0</v>
      </c>
      <c r="D8" s="18" t="e">
        <f t="shared" ref="D8:D21" si="1">C8/T8</f>
        <v>#DIV/0!</v>
      </c>
      <c r="E8" s="105">
        <f t="shared" ref="E8:E21" si="2">I8+M8</f>
        <v>0</v>
      </c>
      <c r="F8" s="18" t="e">
        <f>E8/'1.1. Кол-во ГС'!L8</f>
        <v>#DIV/0!</v>
      </c>
      <c r="G8" s="25"/>
      <c r="H8" s="18" t="e">
        <f t="shared" ref="H8:H21" si="3">G8/C8</f>
        <v>#DIV/0!</v>
      </c>
      <c r="I8" s="25"/>
      <c r="J8" s="18" t="e">
        <f t="shared" ref="J8:J21" si="4">I8/E8</f>
        <v>#DIV/0!</v>
      </c>
      <c r="K8" s="25"/>
      <c r="L8" s="18" t="e">
        <f t="shared" ref="L8:L21" si="5">K8/C8</f>
        <v>#DIV/0!</v>
      </c>
      <c r="M8" s="25"/>
      <c r="N8" s="18" t="e">
        <f t="shared" ref="N8:N21" si="6">M8/E8</f>
        <v>#DIV/0!</v>
      </c>
      <c r="O8" s="25"/>
      <c r="P8" s="18" t="e">
        <f t="shared" ref="P8:P21" si="7">O8/C8</f>
        <v>#DIV/0!</v>
      </c>
      <c r="Q8" s="25"/>
      <c r="R8" s="18" t="e">
        <f t="shared" ref="R8:R21" si="8">Q8/E8</f>
        <v>#DIV/0!</v>
      </c>
      <c r="T8" s="169"/>
    </row>
    <row r="9" spans="1:20" ht="30" customHeight="1" x14ac:dyDescent="0.2">
      <c r="B9" s="189" t="s">
        <v>2</v>
      </c>
      <c r="C9" s="105">
        <f t="shared" si="0"/>
        <v>0</v>
      </c>
      <c r="D9" s="18" t="e">
        <f t="shared" si="1"/>
        <v>#DIV/0!</v>
      </c>
      <c r="E9" s="105">
        <f t="shared" si="2"/>
        <v>0</v>
      </c>
      <c r="F9" s="18" t="e">
        <f>E9/'1.1. Кол-во ГС'!L9</f>
        <v>#DIV/0!</v>
      </c>
      <c r="G9" s="25"/>
      <c r="H9" s="18" t="e">
        <f t="shared" si="3"/>
        <v>#DIV/0!</v>
      </c>
      <c r="I9" s="25"/>
      <c r="J9" s="18" t="e">
        <f t="shared" si="4"/>
        <v>#DIV/0!</v>
      </c>
      <c r="K9" s="25"/>
      <c r="L9" s="18" t="e">
        <f t="shared" si="5"/>
        <v>#DIV/0!</v>
      </c>
      <c r="M9" s="25"/>
      <c r="N9" s="18" t="e">
        <f t="shared" si="6"/>
        <v>#DIV/0!</v>
      </c>
      <c r="O9" s="25"/>
      <c r="P9" s="18" t="e">
        <f t="shared" si="7"/>
        <v>#DIV/0!</v>
      </c>
      <c r="Q9" s="25"/>
      <c r="R9" s="18" t="e">
        <f t="shared" si="8"/>
        <v>#DIV/0!</v>
      </c>
      <c r="T9" s="169"/>
    </row>
    <row r="10" spans="1:20" ht="30" customHeight="1" x14ac:dyDescent="0.2">
      <c r="B10" s="189" t="s">
        <v>3</v>
      </c>
      <c r="C10" s="105">
        <f t="shared" si="0"/>
        <v>0</v>
      </c>
      <c r="D10" s="18" t="e">
        <f t="shared" si="1"/>
        <v>#DIV/0!</v>
      </c>
      <c r="E10" s="105">
        <f t="shared" si="2"/>
        <v>0</v>
      </c>
      <c r="F10" s="18" t="e">
        <f>E10/'1.1. Кол-во ГС'!L10</f>
        <v>#DIV/0!</v>
      </c>
      <c r="G10" s="25"/>
      <c r="H10" s="18" t="e">
        <f t="shared" si="3"/>
        <v>#DIV/0!</v>
      </c>
      <c r="I10" s="25"/>
      <c r="J10" s="18" t="e">
        <f t="shared" si="4"/>
        <v>#DIV/0!</v>
      </c>
      <c r="K10" s="25"/>
      <c r="L10" s="18" t="e">
        <f t="shared" si="5"/>
        <v>#DIV/0!</v>
      </c>
      <c r="M10" s="25"/>
      <c r="N10" s="18" t="e">
        <f t="shared" si="6"/>
        <v>#DIV/0!</v>
      </c>
      <c r="O10" s="25"/>
      <c r="P10" s="18" t="e">
        <f t="shared" si="7"/>
        <v>#DIV/0!</v>
      </c>
      <c r="Q10" s="25"/>
      <c r="R10" s="18" t="e">
        <f t="shared" si="8"/>
        <v>#DIV/0!</v>
      </c>
      <c r="T10" s="169"/>
    </row>
    <row r="11" spans="1:20" ht="30" customHeight="1" x14ac:dyDescent="0.2">
      <c r="B11" s="189" t="s">
        <v>4</v>
      </c>
      <c r="C11" s="105">
        <f t="shared" si="0"/>
        <v>0</v>
      </c>
      <c r="D11" s="18" t="e">
        <f t="shared" si="1"/>
        <v>#DIV/0!</v>
      </c>
      <c r="E11" s="105">
        <f t="shared" si="2"/>
        <v>0</v>
      </c>
      <c r="F11" s="18" t="e">
        <f>E11/'1.1. Кол-во ГС'!L11</f>
        <v>#DIV/0!</v>
      </c>
      <c r="G11" s="25"/>
      <c r="H11" s="18" t="e">
        <f t="shared" si="3"/>
        <v>#DIV/0!</v>
      </c>
      <c r="I11" s="25"/>
      <c r="J11" s="18" t="e">
        <f t="shared" si="4"/>
        <v>#DIV/0!</v>
      </c>
      <c r="K11" s="25"/>
      <c r="L11" s="18" t="e">
        <f t="shared" si="5"/>
        <v>#DIV/0!</v>
      </c>
      <c r="M11" s="25"/>
      <c r="N11" s="18" t="e">
        <f t="shared" si="6"/>
        <v>#DIV/0!</v>
      </c>
      <c r="O11" s="25"/>
      <c r="P11" s="18" t="e">
        <f t="shared" si="7"/>
        <v>#DIV/0!</v>
      </c>
      <c r="Q11" s="25"/>
      <c r="R11" s="18" t="e">
        <f t="shared" si="8"/>
        <v>#DIV/0!</v>
      </c>
      <c r="T11" s="169"/>
    </row>
    <row r="12" spans="1:20" ht="30" customHeight="1" x14ac:dyDescent="0.2">
      <c r="B12" s="189" t="s">
        <v>5</v>
      </c>
      <c r="C12" s="105">
        <f t="shared" si="0"/>
        <v>0</v>
      </c>
      <c r="D12" s="18" t="e">
        <f t="shared" si="1"/>
        <v>#DIV/0!</v>
      </c>
      <c r="E12" s="105">
        <f t="shared" si="2"/>
        <v>0</v>
      </c>
      <c r="F12" s="18" t="e">
        <f>E12/'1.1. Кол-во ГС'!L12</f>
        <v>#DIV/0!</v>
      </c>
      <c r="G12" s="104"/>
      <c r="H12" s="18" t="e">
        <f t="shared" si="3"/>
        <v>#DIV/0!</v>
      </c>
      <c r="I12" s="100"/>
      <c r="J12" s="18" t="e">
        <f t="shared" si="4"/>
        <v>#DIV/0!</v>
      </c>
      <c r="K12" s="26"/>
      <c r="L12" s="18" t="e">
        <f t="shared" si="5"/>
        <v>#DIV/0!</v>
      </c>
      <c r="M12" s="26"/>
      <c r="N12" s="18" t="e">
        <f t="shared" si="6"/>
        <v>#DIV/0!</v>
      </c>
      <c r="O12" s="26"/>
      <c r="P12" s="18" t="e">
        <f t="shared" si="7"/>
        <v>#DIV/0!</v>
      </c>
      <c r="Q12" s="26"/>
      <c r="R12" s="18" t="e">
        <f t="shared" si="8"/>
        <v>#DIV/0!</v>
      </c>
      <c r="T12" s="169"/>
    </row>
    <row r="13" spans="1:20" ht="30" customHeight="1" x14ac:dyDescent="0.2">
      <c r="B13" s="189" t="s">
        <v>6</v>
      </c>
      <c r="C13" s="105">
        <f t="shared" si="0"/>
        <v>0</v>
      </c>
      <c r="D13" s="18" t="e">
        <f t="shared" si="1"/>
        <v>#DIV/0!</v>
      </c>
      <c r="E13" s="105">
        <f t="shared" si="2"/>
        <v>0</v>
      </c>
      <c r="F13" s="18" t="e">
        <f>E13/'1.1. Кол-во ГС'!L13</f>
        <v>#DIV/0!</v>
      </c>
      <c r="G13" s="25"/>
      <c r="H13" s="18" t="e">
        <f t="shared" si="3"/>
        <v>#DIV/0!</v>
      </c>
      <c r="I13" s="25"/>
      <c r="J13" s="18" t="e">
        <f t="shared" si="4"/>
        <v>#DIV/0!</v>
      </c>
      <c r="K13" s="25"/>
      <c r="L13" s="18" t="e">
        <f t="shared" si="5"/>
        <v>#DIV/0!</v>
      </c>
      <c r="M13" s="25"/>
      <c r="N13" s="18" t="e">
        <f t="shared" si="6"/>
        <v>#DIV/0!</v>
      </c>
      <c r="O13" s="25"/>
      <c r="P13" s="18" t="e">
        <f t="shared" si="7"/>
        <v>#DIV/0!</v>
      </c>
      <c r="Q13" s="25"/>
      <c r="R13" s="18" t="e">
        <f t="shared" si="8"/>
        <v>#DIV/0!</v>
      </c>
      <c r="T13" s="169"/>
    </row>
    <row r="14" spans="1:20" ht="30" customHeight="1" x14ac:dyDescent="0.2">
      <c r="A14" s="16"/>
      <c r="B14" s="189" t="s">
        <v>7</v>
      </c>
      <c r="C14" s="105">
        <f t="shared" si="0"/>
        <v>0</v>
      </c>
      <c r="D14" s="18" t="e">
        <f t="shared" si="1"/>
        <v>#DIV/0!</v>
      </c>
      <c r="E14" s="105">
        <f t="shared" si="2"/>
        <v>0</v>
      </c>
      <c r="F14" s="18" t="e">
        <f>E14/'1.1. Кол-во ГС'!L14</f>
        <v>#DIV/0!</v>
      </c>
      <c r="G14" s="25"/>
      <c r="H14" s="18" t="e">
        <f t="shared" si="3"/>
        <v>#DIV/0!</v>
      </c>
      <c r="I14" s="25"/>
      <c r="J14" s="18" t="e">
        <f t="shared" si="4"/>
        <v>#DIV/0!</v>
      </c>
      <c r="K14" s="25"/>
      <c r="L14" s="18" t="e">
        <f t="shared" si="5"/>
        <v>#DIV/0!</v>
      </c>
      <c r="M14" s="25"/>
      <c r="N14" s="18" t="e">
        <f t="shared" si="6"/>
        <v>#DIV/0!</v>
      </c>
      <c r="O14" s="25"/>
      <c r="P14" s="18" t="e">
        <f t="shared" si="7"/>
        <v>#DIV/0!</v>
      </c>
      <c r="Q14" s="25"/>
      <c r="R14" s="18" t="e">
        <f t="shared" si="8"/>
        <v>#DIV/0!</v>
      </c>
      <c r="T14" s="169"/>
    </row>
    <row r="15" spans="1:20" ht="30" customHeight="1" x14ac:dyDescent="0.2">
      <c r="B15" s="189" t="s">
        <v>8</v>
      </c>
      <c r="C15" s="105">
        <f t="shared" si="0"/>
        <v>0</v>
      </c>
      <c r="D15" s="18" t="e">
        <f t="shared" si="1"/>
        <v>#DIV/0!</v>
      </c>
      <c r="E15" s="105">
        <f t="shared" si="2"/>
        <v>0</v>
      </c>
      <c r="F15" s="18" t="e">
        <f>E15/'1.1. Кол-во ГС'!L15</f>
        <v>#DIV/0!</v>
      </c>
      <c r="G15" s="25"/>
      <c r="H15" s="18" t="e">
        <f t="shared" si="3"/>
        <v>#DIV/0!</v>
      </c>
      <c r="I15" s="25"/>
      <c r="J15" s="18" t="e">
        <f t="shared" si="4"/>
        <v>#DIV/0!</v>
      </c>
      <c r="K15" s="25"/>
      <c r="L15" s="18" t="e">
        <f t="shared" si="5"/>
        <v>#DIV/0!</v>
      </c>
      <c r="M15" s="25"/>
      <c r="N15" s="18" t="e">
        <f t="shared" si="6"/>
        <v>#DIV/0!</v>
      </c>
      <c r="O15" s="25"/>
      <c r="P15" s="18" t="e">
        <f t="shared" si="7"/>
        <v>#DIV/0!</v>
      </c>
      <c r="Q15" s="25"/>
      <c r="R15" s="18" t="e">
        <f t="shared" si="8"/>
        <v>#DIV/0!</v>
      </c>
      <c r="T15" s="169"/>
    </row>
    <row r="16" spans="1:20" ht="30" customHeight="1" x14ac:dyDescent="0.2">
      <c r="B16" s="189" t="s">
        <v>9</v>
      </c>
      <c r="C16" s="105">
        <f t="shared" si="0"/>
        <v>0</v>
      </c>
      <c r="D16" s="18" t="e">
        <f t="shared" si="1"/>
        <v>#DIV/0!</v>
      </c>
      <c r="E16" s="105">
        <f t="shared" si="2"/>
        <v>0</v>
      </c>
      <c r="F16" s="18" t="e">
        <f>E16/'1.1. Кол-во ГС'!L16</f>
        <v>#DIV/0!</v>
      </c>
      <c r="G16" s="25"/>
      <c r="H16" s="18" t="e">
        <f t="shared" si="3"/>
        <v>#DIV/0!</v>
      </c>
      <c r="I16" s="25"/>
      <c r="J16" s="18" t="e">
        <f t="shared" si="4"/>
        <v>#DIV/0!</v>
      </c>
      <c r="K16" s="25"/>
      <c r="L16" s="18" t="e">
        <f t="shared" si="5"/>
        <v>#DIV/0!</v>
      </c>
      <c r="M16" s="25"/>
      <c r="N16" s="18" t="e">
        <f t="shared" si="6"/>
        <v>#DIV/0!</v>
      </c>
      <c r="O16" s="25"/>
      <c r="P16" s="18" t="e">
        <f t="shared" si="7"/>
        <v>#DIV/0!</v>
      </c>
      <c r="Q16" s="25"/>
      <c r="R16" s="18" t="e">
        <f t="shared" si="8"/>
        <v>#DIV/0!</v>
      </c>
      <c r="T16" s="169"/>
    </row>
    <row r="17" spans="2:20" ht="30" customHeight="1" x14ac:dyDescent="0.2">
      <c r="B17" s="189" t="s">
        <v>10</v>
      </c>
      <c r="C17" s="105">
        <f t="shared" si="0"/>
        <v>0</v>
      </c>
      <c r="D17" s="18" t="e">
        <f t="shared" si="1"/>
        <v>#DIV/0!</v>
      </c>
      <c r="E17" s="105">
        <f t="shared" si="2"/>
        <v>0</v>
      </c>
      <c r="F17" s="18" t="e">
        <f>E17/'1.1. Кол-во ГС'!L17</f>
        <v>#DIV/0!</v>
      </c>
      <c r="G17" s="25"/>
      <c r="H17" s="18" t="e">
        <f t="shared" si="3"/>
        <v>#DIV/0!</v>
      </c>
      <c r="I17" s="25"/>
      <c r="J17" s="18" t="e">
        <f t="shared" si="4"/>
        <v>#DIV/0!</v>
      </c>
      <c r="K17" s="25"/>
      <c r="L17" s="18" t="e">
        <f t="shared" si="5"/>
        <v>#DIV/0!</v>
      </c>
      <c r="M17" s="25"/>
      <c r="N17" s="18" t="e">
        <f t="shared" si="6"/>
        <v>#DIV/0!</v>
      </c>
      <c r="O17" s="25"/>
      <c r="P17" s="18" t="e">
        <f t="shared" si="7"/>
        <v>#DIV/0!</v>
      </c>
      <c r="Q17" s="25"/>
      <c r="R17" s="18" t="e">
        <f t="shared" si="8"/>
        <v>#DIV/0!</v>
      </c>
      <c r="T17" s="169"/>
    </row>
    <row r="18" spans="2:20" ht="30" customHeight="1" x14ac:dyDescent="0.2">
      <c r="B18" s="189" t="s">
        <v>11</v>
      </c>
      <c r="C18" s="105">
        <f t="shared" si="0"/>
        <v>0</v>
      </c>
      <c r="D18" s="18" t="e">
        <f t="shared" si="1"/>
        <v>#DIV/0!</v>
      </c>
      <c r="E18" s="105">
        <f t="shared" si="2"/>
        <v>0</v>
      </c>
      <c r="F18" s="18" t="e">
        <f>E18/'1.1. Кол-во ГС'!L18</f>
        <v>#DIV/0!</v>
      </c>
      <c r="G18" s="25"/>
      <c r="H18" s="18" t="e">
        <f t="shared" si="3"/>
        <v>#DIV/0!</v>
      </c>
      <c r="I18" s="25"/>
      <c r="J18" s="18" t="e">
        <f t="shared" si="4"/>
        <v>#DIV/0!</v>
      </c>
      <c r="K18" s="25"/>
      <c r="L18" s="18" t="e">
        <f t="shared" si="5"/>
        <v>#DIV/0!</v>
      </c>
      <c r="M18" s="25"/>
      <c r="N18" s="18" t="e">
        <f t="shared" si="6"/>
        <v>#DIV/0!</v>
      </c>
      <c r="O18" s="25"/>
      <c r="P18" s="18" t="e">
        <f t="shared" si="7"/>
        <v>#DIV/0!</v>
      </c>
      <c r="Q18" s="25"/>
      <c r="R18" s="18" t="e">
        <f t="shared" si="8"/>
        <v>#DIV/0!</v>
      </c>
      <c r="T18" s="169"/>
    </row>
    <row r="19" spans="2:20" ht="30" customHeight="1" x14ac:dyDescent="0.2">
      <c r="B19" s="189" t="s">
        <v>12</v>
      </c>
      <c r="C19" s="105">
        <f t="shared" si="0"/>
        <v>0</v>
      </c>
      <c r="D19" s="18" t="e">
        <f t="shared" si="1"/>
        <v>#DIV/0!</v>
      </c>
      <c r="E19" s="105">
        <f t="shared" si="2"/>
        <v>0</v>
      </c>
      <c r="F19" s="18" t="e">
        <f>E19/'1.1. Кол-во ГС'!L19</f>
        <v>#DIV/0!</v>
      </c>
      <c r="G19" s="25"/>
      <c r="H19" s="18" t="e">
        <f t="shared" si="3"/>
        <v>#DIV/0!</v>
      </c>
      <c r="I19" s="25"/>
      <c r="J19" s="18" t="e">
        <f t="shared" si="4"/>
        <v>#DIV/0!</v>
      </c>
      <c r="K19" s="25"/>
      <c r="L19" s="18" t="e">
        <f t="shared" si="5"/>
        <v>#DIV/0!</v>
      </c>
      <c r="M19" s="25"/>
      <c r="N19" s="18" t="e">
        <f t="shared" si="6"/>
        <v>#DIV/0!</v>
      </c>
      <c r="O19" s="25"/>
      <c r="P19" s="18" t="e">
        <f t="shared" si="7"/>
        <v>#DIV/0!</v>
      </c>
      <c r="Q19" s="25"/>
      <c r="R19" s="18" t="e">
        <f t="shared" si="8"/>
        <v>#DIV/0!</v>
      </c>
      <c r="T19" s="169"/>
    </row>
    <row r="20" spans="2:20" ht="30" customHeight="1" x14ac:dyDescent="0.2">
      <c r="B20" s="189" t="s">
        <v>13</v>
      </c>
      <c r="C20" s="105">
        <f t="shared" si="0"/>
        <v>329</v>
      </c>
      <c r="D20" s="18" t="e">
        <f t="shared" si="1"/>
        <v>#DIV/0!</v>
      </c>
      <c r="E20" s="105">
        <f t="shared" si="2"/>
        <v>365</v>
      </c>
      <c r="F20" s="18">
        <f>E20/'1.1. Кол-во ГС'!L20</f>
        <v>0.27279521674140506</v>
      </c>
      <c r="G20" s="25">
        <v>303</v>
      </c>
      <c r="H20" s="18">
        <f t="shared" si="3"/>
        <v>0.92097264437689974</v>
      </c>
      <c r="I20" s="25">
        <v>293</v>
      </c>
      <c r="J20" s="18">
        <f t="shared" si="4"/>
        <v>0.80273972602739729</v>
      </c>
      <c r="K20" s="25">
        <v>26</v>
      </c>
      <c r="L20" s="18">
        <f t="shared" si="5"/>
        <v>7.9027355623100301E-2</v>
      </c>
      <c r="M20" s="25">
        <v>72</v>
      </c>
      <c r="N20" s="18">
        <f t="shared" si="6"/>
        <v>0.19726027397260273</v>
      </c>
      <c r="O20" s="25">
        <v>0</v>
      </c>
      <c r="P20" s="18">
        <f t="shared" si="7"/>
        <v>0</v>
      </c>
      <c r="Q20" s="25">
        <v>1</v>
      </c>
      <c r="R20" s="18">
        <f t="shared" si="8"/>
        <v>2.7397260273972603E-3</v>
      </c>
      <c r="T20" s="169"/>
    </row>
    <row r="21" spans="2:20" ht="30" customHeight="1" x14ac:dyDescent="0.2">
      <c r="B21" s="190" t="s">
        <v>16</v>
      </c>
      <c r="C21" s="172">
        <f t="shared" si="0"/>
        <v>329</v>
      </c>
      <c r="D21" s="157" t="e">
        <f t="shared" si="1"/>
        <v>#DIV/0!</v>
      </c>
      <c r="E21" s="172">
        <f t="shared" si="2"/>
        <v>365</v>
      </c>
      <c r="F21" s="157">
        <f>E21/'1.1. Кол-во ГС'!L21</f>
        <v>0.27279521674140506</v>
      </c>
      <c r="G21" s="17">
        <f>SUM(G7:G20)</f>
        <v>303</v>
      </c>
      <c r="H21" s="157">
        <f t="shared" si="3"/>
        <v>0.92097264437689974</v>
      </c>
      <c r="I21" s="17">
        <f>SUM(I7:I20)</f>
        <v>293</v>
      </c>
      <c r="J21" s="157">
        <f t="shared" si="4"/>
        <v>0.80273972602739729</v>
      </c>
      <c r="K21" s="17">
        <f>SUM(K7:K20)</f>
        <v>26</v>
      </c>
      <c r="L21" s="157">
        <f t="shared" si="5"/>
        <v>7.9027355623100301E-2</v>
      </c>
      <c r="M21" s="17">
        <f>SUM(M7:M20)</f>
        <v>72</v>
      </c>
      <c r="N21" s="157">
        <f t="shared" si="6"/>
        <v>0.19726027397260273</v>
      </c>
      <c r="O21" s="17">
        <f>SUM(O7:O20)</f>
        <v>0</v>
      </c>
      <c r="P21" s="157">
        <f t="shared" si="7"/>
        <v>0</v>
      </c>
      <c r="Q21" s="17">
        <f>SUM(Q7:Q20)</f>
        <v>1</v>
      </c>
      <c r="R21" s="157">
        <f t="shared" si="8"/>
        <v>2.7397260273972603E-3</v>
      </c>
      <c r="T21" s="173">
        <f>SUM(T7:T20)</f>
        <v>0</v>
      </c>
    </row>
    <row r="22" spans="2:20" x14ac:dyDescent="0.2">
      <c r="B22" s="103"/>
    </row>
    <row r="23" spans="2:20" x14ac:dyDescent="0.2">
      <c r="D23" s="138"/>
      <c r="H23" s="138"/>
      <c r="L23" s="138"/>
      <c r="P23" s="138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54F3-80C9-497F-9A3C-16E7AA89A1D2}">
  <sheetPr>
    <pageSetUpPr fitToPage="1"/>
  </sheetPr>
  <dimension ref="B1:O22"/>
  <sheetViews>
    <sheetView view="pageBreakPreview" topLeftCell="A7" zoomScale="80" zoomScaleNormal="100" zoomScaleSheetLayoutView="80" workbookViewId="0">
      <selection activeCell="L18" sqref="L18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15" s="88" customFormat="1" ht="20.25" x14ac:dyDescent="0.3">
      <c r="B2" s="297" t="s">
        <v>121</v>
      </c>
      <c r="C2" s="297"/>
      <c r="D2" s="297"/>
      <c r="E2" s="297"/>
      <c r="F2" s="297"/>
      <c r="G2" s="297"/>
      <c r="H2" s="297"/>
      <c r="I2" s="297"/>
    </row>
    <row r="3" spans="2:15" s="88" customFormat="1" ht="9.75" customHeight="1" x14ac:dyDescent="0.3">
      <c r="B3" s="102"/>
      <c r="C3" s="102"/>
      <c r="D3" s="102"/>
      <c r="E3" s="102"/>
      <c r="F3" s="102"/>
      <c r="G3" s="102"/>
      <c r="H3" s="102"/>
      <c r="I3" s="102"/>
    </row>
    <row r="4" spans="2:15" s="88" customFormat="1" ht="24" customHeight="1" x14ac:dyDescent="0.3">
      <c r="B4" s="227" t="s">
        <v>14</v>
      </c>
      <c r="C4" s="302" t="s">
        <v>219</v>
      </c>
      <c r="D4" s="303"/>
      <c r="E4" s="306" t="s">
        <v>123</v>
      </c>
      <c r="F4" s="307"/>
      <c r="G4" s="307"/>
      <c r="H4" s="307"/>
      <c r="I4" s="308"/>
    </row>
    <row r="5" spans="2:15" ht="54" customHeight="1" x14ac:dyDescent="0.2">
      <c r="B5" s="228"/>
      <c r="C5" s="304"/>
      <c r="D5" s="305"/>
      <c r="E5" s="270" t="s">
        <v>124</v>
      </c>
      <c r="F5" s="270" t="s">
        <v>79</v>
      </c>
      <c r="G5" s="298" t="s">
        <v>207</v>
      </c>
      <c r="H5" s="300" t="s">
        <v>125</v>
      </c>
      <c r="I5" s="300" t="s">
        <v>127</v>
      </c>
    </row>
    <row r="6" spans="2:15" ht="195.75" customHeight="1" x14ac:dyDescent="0.3">
      <c r="B6" s="229"/>
      <c r="C6" s="50" t="s">
        <v>110</v>
      </c>
      <c r="D6" s="29" t="s">
        <v>122</v>
      </c>
      <c r="E6" s="272"/>
      <c r="F6" s="272"/>
      <c r="G6" s="299"/>
      <c r="H6" s="301"/>
      <c r="I6" s="301"/>
      <c r="O6" s="88"/>
    </row>
    <row r="7" spans="2:15" ht="30" customHeight="1" x14ac:dyDescent="0.2">
      <c r="B7" s="189" t="s">
        <v>0</v>
      </c>
      <c r="C7" s="79">
        <f>E7+F7+G7+H7+I7</f>
        <v>0</v>
      </c>
      <c r="D7" s="86" t="e">
        <f>C7/'1.1. Кол-во ГС'!L7</f>
        <v>#DIV/0!</v>
      </c>
      <c r="E7" s="106"/>
      <c r="F7" s="12"/>
      <c r="G7" s="12"/>
      <c r="H7" s="109"/>
      <c r="I7" s="12"/>
    </row>
    <row r="8" spans="2:15" ht="30" customHeight="1" x14ac:dyDescent="0.2">
      <c r="B8" s="189" t="s">
        <v>1</v>
      </c>
      <c r="C8" s="79">
        <f t="shared" ref="C8:C21" si="0">E8+F8+G8+H8+I8</f>
        <v>0</v>
      </c>
      <c r="D8" s="86" t="e">
        <f>C8/'1.1. Кол-во ГС'!L8</f>
        <v>#DIV/0!</v>
      </c>
      <c r="E8" s="106"/>
      <c r="F8" s="12"/>
      <c r="G8" s="12"/>
      <c r="H8" s="12"/>
      <c r="I8" s="12"/>
    </row>
    <row r="9" spans="2:15" ht="30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06"/>
      <c r="F9" s="12"/>
      <c r="G9" s="12"/>
      <c r="H9" s="12"/>
      <c r="I9" s="12"/>
    </row>
    <row r="10" spans="2:15" ht="30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06"/>
      <c r="F10" s="12"/>
      <c r="G10" s="12"/>
      <c r="H10" s="12"/>
      <c r="I10" s="12"/>
    </row>
    <row r="11" spans="2:15" ht="30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06"/>
      <c r="F11" s="12"/>
      <c r="G11" s="12"/>
      <c r="H11" s="12"/>
      <c r="I11" s="12"/>
    </row>
    <row r="12" spans="2:15" ht="30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37"/>
      <c r="F12" s="13"/>
      <c r="G12" s="13"/>
      <c r="H12" s="13"/>
      <c r="I12" s="13"/>
    </row>
    <row r="13" spans="2:15" ht="30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06"/>
      <c r="F13" s="12"/>
      <c r="G13" s="12"/>
      <c r="H13" s="12"/>
      <c r="I13" s="12"/>
    </row>
    <row r="14" spans="2:15" ht="30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06"/>
      <c r="F14" s="12"/>
      <c r="G14" s="12"/>
      <c r="H14" s="12"/>
      <c r="I14" s="12"/>
    </row>
    <row r="15" spans="2:15" ht="30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06"/>
      <c r="F15" s="12"/>
      <c r="G15" s="12"/>
      <c r="H15" s="12"/>
      <c r="I15" s="12"/>
    </row>
    <row r="16" spans="2:15" ht="30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06"/>
      <c r="F16" s="12"/>
      <c r="G16" s="12"/>
      <c r="H16" s="12"/>
      <c r="I16" s="12"/>
    </row>
    <row r="17" spans="2:9" ht="30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06"/>
      <c r="F17" s="12"/>
      <c r="G17" s="12"/>
      <c r="H17" s="12"/>
      <c r="I17" s="12"/>
    </row>
    <row r="18" spans="2:9" ht="30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06"/>
      <c r="F18" s="12"/>
      <c r="G18" s="12"/>
      <c r="H18" s="12"/>
      <c r="I18" s="12"/>
    </row>
    <row r="19" spans="2:9" ht="30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06"/>
      <c r="F19" s="12"/>
      <c r="G19" s="12"/>
      <c r="H19" s="12"/>
      <c r="I19" s="12"/>
    </row>
    <row r="20" spans="2:9" ht="30" customHeight="1" x14ac:dyDescent="0.2">
      <c r="B20" s="189" t="s">
        <v>13</v>
      </c>
      <c r="C20" s="79">
        <f t="shared" si="0"/>
        <v>2439</v>
      </c>
      <c r="D20" s="86">
        <f>C20/'1.1. Кол-во ГС'!L20</f>
        <v>1.8228699551569507</v>
      </c>
      <c r="E20" s="106">
        <v>2299</v>
      </c>
      <c r="F20" s="12"/>
      <c r="G20" s="12"/>
      <c r="H20" s="12"/>
      <c r="I20" s="12">
        <v>140</v>
      </c>
    </row>
    <row r="21" spans="2:9" ht="30" customHeight="1" x14ac:dyDescent="0.2">
      <c r="B21" s="190" t="s">
        <v>16</v>
      </c>
      <c r="C21" s="162">
        <f t="shared" si="0"/>
        <v>2439</v>
      </c>
      <c r="D21" s="158">
        <f>C21/'1.1. Кол-во ГС'!L21</f>
        <v>1.8228699551569507</v>
      </c>
      <c r="E21" s="110">
        <f>SUM(E7:E20)</f>
        <v>2299</v>
      </c>
      <c r="F21" s="110">
        <f>SUM(F7:F20)</f>
        <v>0</v>
      </c>
      <c r="G21" s="110">
        <f>SUM(G7:G20)</f>
        <v>0</v>
      </c>
      <c r="H21" s="110">
        <f>SUM(H7:H20)</f>
        <v>0</v>
      </c>
      <c r="I21" s="11">
        <f>SUM(I7:I20)</f>
        <v>140</v>
      </c>
    </row>
    <row r="22" spans="2:9" x14ac:dyDescent="0.2">
      <c r="B22" s="103"/>
      <c r="E22" s="2" t="s">
        <v>223</v>
      </c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D454-27B6-4560-B300-DBB2D32442F4}">
  <sheetPr>
    <pageSetUpPr fitToPage="1"/>
  </sheetPr>
  <dimension ref="B1:T23"/>
  <sheetViews>
    <sheetView view="pageBreakPreview" topLeftCell="A7" zoomScale="90" zoomScaleNormal="90" zoomScaleSheetLayoutView="90" workbookViewId="0">
      <selection activeCell="B25" sqref="B25"/>
    </sheetView>
  </sheetViews>
  <sheetFormatPr defaultRowHeight="12.75" x14ac:dyDescent="0.2"/>
  <cols>
    <col min="1" max="1" width="1.28515625" style="2" customWidth="1"/>
    <col min="2" max="2" width="31.42578125" style="2" customWidth="1"/>
    <col min="3" max="14" width="10.7109375" style="2" customWidth="1"/>
    <col min="15" max="15" width="14.28515625" style="2" customWidth="1"/>
    <col min="16" max="16" width="11.28515625" style="2" customWidth="1"/>
    <col min="17" max="16384" width="9.140625" style="2"/>
  </cols>
  <sheetData>
    <row r="1" spans="2:20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20" s="88" customFormat="1" ht="24" customHeight="1" x14ac:dyDescent="0.3">
      <c r="B2" s="297" t="s">
        <v>121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</row>
    <row r="3" spans="2:20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20" s="88" customFormat="1" ht="25.5" customHeight="1" x14ac:dyDescent="0.3">
      <c r="B4" s="227" t="s">
        <v>14</v>
      </c>
      <c r="C4" s="289" t="s">
        <v>128</v>
      </c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1"/>
    </row>
    <row r="5" spans="2:20" ht="48" customHeight="1" x14ac:dyDescent="0.2">
      <c r="B5" s="228"/>
      <c r="C5" s="304" t="s">
        <v>129</v>
      </c>
      <c r="D5" s="309"/>
      <c r="E5" s="309"/>
      <c r="F5" s="305"/>
      <c r="G5" s="304" t="s">
        <v>135</v>
      </c>
      <c r="H5" s="309"/>
      <c r="I5" s="309"/>
      <c r="J5" s="309"/>
      <c r="K5" s="304" t="s">
        <v>136</v>
      </c>
      <c r="L5" s="309"/>
      <c r="M5" s="309"/>
      <c r="N5" s="305"/>
      <c r="O5" s="177" t="s">
        <v>208</v>
      </c>
      <c r="P5" s="177" t="s">
        <v>209</v>
      </c>
    </row>
    <row r="6" spans="2:20" ht="45.75" customHeight="1" x14ac:dyDescent="0.2">
      <c r="B6" s="228"/>
      <c r="C6" s="289" t="s">
        <v>130</v>
      </c>
      <c r="D6" s="291"/>
      <c r="E6" s="289" t="s">
        <v>133</v>
      </c>
      <c r="F6" s="291"/>
      <c r="G6" s="289" t="s">
        <v>130</v>
      </c>
      <c r="H6" s="291"/>
      <c r="I6" s="289" t="s">
        <v>133</v>
      </c>
      <c r="J6" s="291"/>
      <c r="K6" s="289" t="s">
        <v>130</v>
      </c>
      <c r="L6" s="291"/>
      <c r="M6" s="289" t="s">
        <v>133</v>
      </c>
      <c r="N6" s="291"/>
      <c r="O6" s="310" t="s">
        <v>133</v>
      </c>
      <c r="P6" s="311"/>
    </row>
    <row r="7" spans="2:20" ht="51.75" customHeight="1" x14ac:dyDescent="0.3">
      <c r="B7" s="229"/>
      <c r="C7" s="50" t="s">
        <v>131</v>
      </c>
      <c r="D7" s="29" t="s">
        <v>132</v>
      </c>
      <c r="E7" s="41" t="s">
        <v>131</v>
      </c>
      <c r="F7" s="111" t="s">
        <v>134</v>
      </c>
      <c r="G7" s="41" t="s">
        <v>131</v>
      </c>
      <c r="H7" s="30" t="s">
        <v>134</v>
      </c>
      <c r="I7" s="41" t="s">
        <v>131</v>
      </c>
      <c r="J7" s="30" t="s">
        <v>134</v>
      </c>
      <c r="K7" s="41" t="s">
        <v>131</v>
      </c>
      <c r="L7" s="112" t="s">
        <v>134</v>
      </c>
      <c r="M7" s="113" t="s">
        <v>131</v>
      </c>
      <c r="N7" s="112" t="s">
        <v>134</v>
      </c>
      <c r="O7" s="183" t="s">
        <v>134</v>
      </c>
      <c r="P7" s="175" t="s">
        <v>134</v>
      </c>
      <c r="T7" s="88"/>
    </row>
    <row r="8" spans="2:20" ht="30" customHeight="1" x14ac:dyDescent="0.2">
      <c r="B8" s="189" t="s">
        <v>0</v>
      </c>
      <c r="C8" s="12"/>
      <c r="D8" s="114"/>
      <c r="E8" s="106"/>
      <c r="F8" s="107"/>
      <c r="G8" s="12"/>
      <c r="H8" s="108"/>
      <c r="I8" s="109"/>
      <c r="J8" s="108"/>
      <c r="K8" s="109"/>
      <c r="L8" s="73"/>
      <c r="M8" s="12"/>
      <c r="N8" s="73"/>
      <c r="O8" s="197"/>
      <c r="P8" s="198"/>
    </row>
    <row r="9" spans="2:20" ht="30" customHeight="1" x14ac:dyDescent="0.2">
      <c r="B9" s="189" t="s">
        <v>1</v>
      </c>
      <c r="C9" s="12"/>
      <c r="D9" s="114"/>
      <c r="E9" s="106"/>
      <c r="F9" s="107"/>
      <c r="G9" s="12"/>
      <c r="H9" s="73"/>
      <c r="I9" s="12"/>
      <c r="J9" s="73"/>
      <c r="K9" s="12"/>
      <c r="L9" s="73"/>
      <c r="M9" s="12"/>
      <c r="N9" s="73"/>
      <c r="O9" s="197"/>
      <c r="P9" s="198"/>
    </row>
    <row r="10" spans="2:20" ht="30" customHeight="1" x14ac:dyDescent="0.2">
      <c r="B10" s="189" t="s">
        <v>2</v>
      </c>
      <c r="C10" s="12"/>
      <c r="D10" s="114"/>
      <c r="E10" s="106"/>
      <c r="F10" s="107"/>
      <c r="G10" s="12"/>
      <c r="H10" s="73"/>
      <c r="I10" s="12"/>
      <c r="J10" s="73"/>
      <c r="K10" s="12"/>
      <c r="L10" s="73"/>
      <c r="M10" s="12"/>
      <c r="N10" s="73"/>
      <c r="O10" s="197"/>
      <c r="P10" s="198"/>
    </row>
    <row r="11" spans="2:20" ht="30" customHeight="1" x14ac:dyDescent="0.2">
      <c r="B11" s="189" t="s">
        <v>3</v>
      </c>
      <c r="C11" s="12"/>
      <c r="D11" s="114"/>
      <c r="E11" s="106"/>
      <c r="F11" s="107"/>
      <c r="G11" s="12"/>
      <c r="H11" s="73"/>
      <c r="I11" s="12"/>
      <c r="J11" s="73"/>
      <c r="K11" s="12"/>
      <c r="L11" s="73"/>
      <c r="M11" s="12"/>
      <c r="N11" s="73"/>
      <c r="O11" s="197"/>
      <c r="P11" s="198"/>
    </row>
    <row r="12" spans="2:20" ht="30" customHeight="1" x14ac:dyDescent="0.2">
      <c r="B12" s="189" t="s">
        <v>4</v>
      </c>
      <c r="C12" s="12"/>
      <c r="D12" s="114"/>
      <c r="E12" s="106"/>
      <c r="F12" s="107"/>
      <c r="G12" s="12"/>
      <c r="H12" s="73"/>
      <c r="I12" s="12"/>
      <c r="J12" s="73"/>
      <c r="K12" s="12"/>
      <c r="L12" s="73"/>
      <c r="M12" s="12"/>
      <c r="N12" s="73"/>
      <c r="O12" s="197"/>
      <c r="P12" s="198"/>
    </row>
    <row r="13" spans="2:20" ht="30" customHeight="1" x14ac:dyDescent="0.2">
      <c r="B13" s="189" t="s">
        <v>5</v>
      </c>
      <c r="C13" s="37"/>
      <c r="D13" s="114"/>
      <c r="E13" s="37"/>
      <c r="F13" s="199"/>
      <c r="G13" s="13"/>
      <c r="H13" s="91"/>
      <c r="I13" s="13"/>
      <c r="J13" s="91"/>
      <c r="K13" s="13"/>
      <c r="L13" s="91"/>
      <c r="M13" s="13"/>
      <c r="N13" s="91"/>
      <c r="O13" s="197"/>
      <c r="P13" s="198"/>
    </row>
    <row r="14" spans="2:20" ht="30" customHeight="1" x14ac:dyDescent="0.2">
      <c r="B14" s="189" t="s">
        <v>6</v>
      </c>
      <c r="C14" s="12"/>
      <c r="D14" s="114"/>
      <c r="E14" s="106"/>
      <c r="F14" s="107"/>
      <c r="G14" s="12"/>
      <c r="H14" s="73"/>
      <c r="I14" s="12"/>
      <c r="J14" s="73"/>
      <c r="K14" s="12"/>
      <c r="L14" s="73"/>
      <c r="M14" s="12"/>
      <c r="N14" s="73"/>
      <c r="O14" s="197"/>
      <c r="P14" s="198"/>
    </row>
    <row r="15" spans="2:20" ht="30" customHeight="1" x14ac:dyDescent="0.2">
      <c r="B15" s="189" t="s">
        <v>7</v>
      </c>
      <c r="C15" s="12"/>
      <c r="D15" s="114"/>
      <c r="E15" s="106"/>
      <c r="F15" s="107"/>
      <c r="G15" s="12"/>
      <c r="H15" s="73"/>
      <c r="I15" s="12"/>
      <c r="J15" s="73"/>
      <c r="K15" s="12"/>
      <c r="L15" s="73"/>
      <c r="M15" s="12"/>
      <c r="N15" s="73"/>
      <c r="O15" s="197"/>
      <c r="P15" s="198"/>
    </row>
    <row r="16" spans="2:20" ht="30" customHeight="1" x14ac:dyDescent="0.2">
      <c r="B16" s="189" t="s">
        <v>8</v>
      </c>
      <c r="C16" s="12"/>
      <c r="D16" s="114"/>
      <c r="E16" s="106"/>
      <c r="F16" s="107"/>
      <c r="G16" s="12"/>
      <c r="H16" s="73"/>
      <c r="I16" s="12"/>
      <c r="J16" s="73"/>
      <c r="K16" s="12"/>
      <c r="L16" s="73"/>
      <c r="M16" s="12"/>
      <c r="N16" s="73"/>
      <c r="O16" s="197"/>
      <c r="P16" s="198"/>
    </row>
    <row r="17" spans="2:16" ht="30" customHeight="1" x14ac:dyDescent="0.2">
      <c r="B17" s="189" t="s">
        <v>9</v>
      </c>
      <c r="C17" s="12"/>
      <c r="D17" s="114"/>
      <c r="E17" s="106"/>
      <c r="F17" s="107"/>
      <c r="G17" s="12"/>
      <c r="H17" s="73"/>
      <c r="I17" s="12"/>
      <c r="J17" s="73"/>
      <c r="K17" s="12"/>
      <c r="L17" s="73"/>
      <c r="M17" s="12"/>
      <c r="N17" s="73"/>
      <c r="O17" s="197"/>
      <c r="P17" s="198"/>
    </row>
    <row r="18" spans="2:16" ht="30" customHeight="1" x14ac:dyDescent="0.2">
      <c r="B18" s="189" t="s">
        <v>10</v>
      </c>
      <c r="C18" s="12"/>
      <c r="D18" s="114"/>
      <c r="E18" s="106"/>
      <c r="F18" s="107"/>
      <c r="G18" s="12"/>
      <c r="H18" s="73"/>
      <c r="I18" s="12"/>
      <c r="J18" s="73"/>
      <c r="K18" s="12"/>
      <c r="L18" s="73"/>
      <c r="M18" s="12"/>
      <c r="N18" s="73"/>
      <c r="O18" s="197"/>
      <c r="P18" s="198"/>
    </row>
    <row r="19" spans="2:16" ht="30" customHeight="1" x14ac:dyDescent="0.2">
      <c r="B19" s="189" t="s">
        <v>11</v>
      </c>
      <c r="C19" s="12"/>
      <c r="D19" s="114"/>
      <c r="E19" s="106"/>
      <c r="F19" s="107"/>
      <c r="G19" s="12"/>
      <c r="H19" s="73"/>
      <c r="I19" s="12"/>
      <c r="J19" s="73"/>
      <c r="K19" s="12"/>
      <c r="L19" s="73"/>
      <c r="M19" s="12"/>
      <c r="N19" s="73"/>
      <c r="O19" s="197"/>
      <c r="P19" s="198"/>
    </row>
    <row r="20" spans="2:16" ht="30" customHeight="1" x14ac:dyDescent="0.2">
      <c r="B20" s="189" t="s">
        <v>12</v>
      </c>
      <c r="C20" s="12"/>
      <c r="D20" s="114"/>
      <c r="E20" s="106"/>
      <c r="F20" s="107"/>
      <c r="G20" s="12"/>
      <c r="H20" s="73"/>
      <c r="I20" s="12"/>
      <c r="J20" s="73"/>
      <c r="K20" s="12"/>
      <c r="L20" s="73"/>
      <c r="M20" s="12"/>
      <c r="N20" s="73"/>
      <c r="O20" s="197"/>
      <c r="P20" s="198"/>
    </row>
    <row r="21" spans="2:16" ht="30" customHeight="1" x14ac:dyDescent="0.2">
      <c r="B21" s="189" t="s">
        <v>13</v>
      </c>
      <c r="C21" s="12">
        <v>1600.72</v>
      </c>
      <c r="D21" s="106">
        <v>1040.5643500000001</v>
      </c>
      <c r="E21" s="12">
        <v>562</v>
      </c>
      <c r="F21" s="12">
        <v>789</v>
      </c>
      <c r="G21" s="107"/>
      <c r="I21" s="73"/>
      <c r="J21" s="73"/>
      <c r="K21" s="12">
        <v>548.53200000000004</v>
      </c>
      <c r="L21" s="73">
        <v>548.53200000000004</v>
      </c>
      <c r="M21" s="12">
        <v>77</v>
      </c>
      <c r="N21" s="73">
        <v>77</v>
      </c>
      <c r="O21" s="200">
        <v>93</v>
      </c>
      <c r="P21" s="201">
        <v>6</v>
      </c>
    </row>
    <row r="22" spans="2:16" ht="30" customHeight="1" x14ac:dyDescent="0.2">
      <c r="B22" s="190" t="s">
        <v>16</v>
      </c>
      <c r="C22" s="11">
        <f>SUM(C8:C21)</f>
        <v>1600.72</v>
      </c>
      <c r="D22" s="11">
        <f>SUM(D8:D21)</f>
        <v>1040.5643500000001</v>
      </c>
      <c r="E22" s="11">
        <f>SUM(E8:E21)</f>
        <v>562</v>
      </c>
      <c r="F22" s="11">
        <f>SUM(F8:F21)</f>
        <v>789</v>
      </c>
      <c r="G22" s="11">
        <f t="shared" ref="G22:P22" si="0">SUM(G8:G21)</f>
        <v>0</v>
      </c>
      <c r="H22" s="11">
        <f t="shared" si="0"/>
        <v>0</v>
      </c>
      <c r="I22" s="11">
        <f t="shared" si="0"/>
        <v>0</v>
      </c>
      <c r="J22" s="11">
        <f>SUM(J8:J20)</f>
        <v>0</v>
      </c>
      <c r="K22" s="11">
        <f t="shared" si="0"/>
        <v>548.53200000000004</v>
      </c>
      <c r="L22" s="11">
        <f t="shared" si="0"/>
        <v>548.53200000000004</v>
      </c>
      <c r="M22" s="11">
        <f t="shared" si="0"/>
        <v>77</v>
      </c>
      <c r="N22" s="11">
        <f t="shared" si="0"/>
        <v>77</v>
      </c>
      <c r="O22" s="110">
        <f t="shared" si="0"/>
        <v>93</v>
      </c>
      <c r="P22" s="11">
        <f t="shared" si="0"/>
        <v>6</v>
      </c>
    </row>
    <row r="23" spans="2:16" x14ac:dyDescent="0.2">
      <c r="B23" s="103"/>
      <c r="F23" s="2" t="s">
        <v>222</v>
      </c>
    </row>
  </sheetData>
  <sheetProtection formatCells="0" formatColumns="0" formatRows="0" selectLockedCells="1"/>
  <mergeCells count="13">
    <mergeCell ref="G5:J5"/>
    <mergeCell ref="G6:H6"/>
    <mergeCell ref="I6:J6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DCDD-EAA7-4CA8-BDB3-8D9E2F19F076}">
  <sheetPr>
    <pageSetUpPr fitToPage="1"/>
  </sheetPr>
  <dimension ref="B1:V22"/>
  <sheetViews>
    <sheetView view="pageBreakPreview" topLeftCell="A10" zoomScale="80" zoomScaleNormal="100" zoomScaleSheetLayoutView="80" workbookViewId="0">
      <selection activeCell="W4" sqref="W4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4.85546875" style="2" customWidth="1"/>
    <col min="10" max="10" width="13.7109375" style="2" customWidth="1"/>
    <col min="11" max="11" width="16.570312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8" style="2" customWidth="1"/>
    <col min="18" max="18" width="14.85546875" style="2" customWidth="1"/>
    <col min="19" max="19" width="13.28515625" style="2" customWidth="1"/>
    <col min="20" max="20" width="16.285156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2:22" s="88" customFormat="1" ht="23.25" customHeight="1" x14ac:dyDescent="0.3">
      <c r="B2" s="297" t="s">
        <v>95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</row>
    <row r="3" spans="2:2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4" spans="2:22" ht="39.75" customHeight="1" x14ac:dyDescent="0.2">
      <c r="B4" s="255" t="s">
        <v>14</v>
      </c>
      <c r="C4" s="205" t="s">
        <v>90</v>
      </c>
      <c r="D4" s="207"/>
      <c r="E4" s="289" t="s">
        <v>137</v>
      </c>
      <c r="F4" s="290"/>
      <c r="G4" s="290"/>
      <c r="H4" s="290"/>
      <c r="I4" s="290"/>
      <c r="J4" s="290"/>
      <c r="K4" s="290"/>
      <c r="L4" s="290"/>
      <c r="M4" s="291"/>
      <c r="N4" s="243" t="s">
        <v>140</v>
      </c>
      <c r="O4" s="243"/>
      <c r="P4" s="243"/>
      <c r="Q4" s="243"/>
      <c r="R4" s="243"/>
      <c r="S4" s="243"/>
      <c r="T4" s="243"/>
      <c r="U4" s="243"/>
      <c r="V4" s="243"/>
    </row>
    <row r="5" spans="2:22" ht="39.75" customHeight="1" x14ac:dyDescent="0.2">
      <c r="B5" s="255"/>
      <c r="C5" s="312" t="s">
        <v>15</v>
      </c>
      <c r="D5" s="314" t="s">
        <v>36</v>
      </c>
      <c r="E5" s="289" t="s">
        <v>146</v>
      </c>
      <c r="F5" s="290"/>
      <c r="G5" s="290"/>
      <c r="H5" s="290"/>
      <c r="I5" s="290"/>
      <c r="J5" s="290"/>
      <c r="K5" s="291"/>
      <c r="L5" s="243" t="s">
        <v>141</v>
      </c>
      <c r="M5" s="243"/>
      <c r="N5" s="289" t="s">
        <v>146</v>
      </c>
      <c r="O5" s="290"/>
      <c r="P5" s="290"/>
      <c r="Q5" s="290"/>
      <c r="R5" s="290"/>
      <c r="S5" s="290"/>
      <c r="T5" s="291"/>
      <c r="U5" s="243" t="s">
        <v>212</v>
      </c>
      <c r="V5" s="243"/>
    </row>
    <row r="6" spans="2:22" ht="84.75" customHeight="1" x14ac:dyDescent="0.2">
      <c r="B6" s="255"/>
      <c r="C6" s="313"/>
      <c r="D6" s="315"/>
      <c r="E6" s="51" t="s">
        <v>131</v>
      </c>
      <c r="F6" s="51" t="s">
        <v>132</v>
      </c>
      <c r="G6" s="184" t="s">
        <v>138</v>
      </c>
      <c r="H6" s="51" t="s">
        <v>139</v>
      </c>
      <c r="I6" s="176" t="s">
        <v>210</v>
      </c>
      <c r="J6" s="51" t="s">
        <v>211</v>
      </c>
      <c r="K6" s="51" t="s">
        <v>142</v>
      </c>
      <c r="L6" s="51" t="s">
        <v>131</v>
      </c>
      <c r="M6" s="51" t="s">
        <v>132</v>
      </c>
      <c r="N6" s="51" t="s">
        <v>131</v>
      </c>
      <c r="O6" s="51" t="s">
        <v>132</v>
      </c>
      <c r="P6" s="184" t="s">
        <v>138</v>
      </c>
      <c r="Q6" s="51" t="s">
        <v>139</v>
      </c>
      <c r="R6" s="176" t="s">
        <v>210</v>
      </c>
      <c r="S6" s="176" t="s">
        <v>211</v>
      </c>
      <c r="T6" s="51" t="s">
        <v>142</v>
      </c>
      <c r="U6" s="51" t="s">
        <v>131</v>
      </c>
      <c r="V6" s="51" t="s">
        <v>132</v>
      </c>
    </row>
    <row r="7" spans="2:22" ht="35.1" customHeight="1" x14ac:dyDescent="0.2">
      <c r="B7" s="189" t="s">
        <v>0</v>
      </c>
      <c r="C7" s="79">
        <f>F7+O7</f>
        <v>0</v>
      </c>
      <c r="D7" s="86" t="e">
        <f>C7/'1.1. Кол-во ГС'!L7</f>
        <v>#DIV/0!</v>
      </c>
      <c r="E7" s="12"/>
      <c r="F7" s="12"/>
      <c r="G7" s="86" t="e">
        <f>F7/C7</f>
        <v>#DIV/0!</v>
      </c>
      <c r="H7" s="12"/>
      <c r="I7" s="12"/>
      <c r="J7" s="12"/>
      <c r="K7" s="12"/>
      <c r="L7" s="12"/>
      <c r="M7" s="12"/>
      <c r="N7" s="12"/>
      <c r="O7" s="12"/>
      <c r="P7" s="86" t="e">
        <f>O7/C7</f>
        <v>#DIV/0!</v>
      </c>
      <c r="Q7" s="12"/>
      <c r="R7" s="12"/>
      <c r="S7" s="12"/>
      <c r="T7" s="12"/>
      <c r="U7" s="12"/>
      <c r="V7" s="12"/>
    </row>
    <row r="8" spans="2:22" ht="35.1" customHeight="1" x14ac:dyDescent="0.2">
      <c r="B8" s="189" t="s">
        <v>1</v>
      </c>
      <c r="C8" s="79">
        <f t="shared" ref="C8:C21" si="0">F8+O8</f>
        <v>0</v>
      </c>
      <c r="D8" s="86" t="e">
        <f>C8/'1.1. Кол-во ГС'!L8</f>
        <v>#DIV/0!</v>
      </c>
      <c r="E8" s="12"/>
      <c r="F8" s="12"/>
      <c r="G8" s="86" t="e">
        <f t="shared" ref="G8:G21" si="1">F8/C8</f>
        <v>#DIV/0!</v>
      </c>
      <c r="H8" s="12"/>
      <c r="I8" s="12"/>
      <c r="J8" s="12"/>
      <c r="K8" s="12"/>
      <c r="L8" s="12"/>
      <c r="M8" s="12"/>
      <c r="N8" s="12"/>
      <c r="O8" s="12"/>
      <c r="P8" s="86" t="e">
        <f t="shared" ref="P8:P21" si="2">O8/C8</f>
        <v>#DIV/0!</v>
      </c>
      <c r="Q8" s="12"/>
      <c r="R8" s="12"/>
      <c r="S8" s="12"/>
      <c r="T8" s="12"/>
      <c r="U8" s="12"/>
      <c r="V8" s="12"/>
    </row>
    <row r="9" spans="2:22" ht="35.1" customHeight="1" x14ac:dyDescent="0.2">
      <c r="B9" s="189" t="s">
        <v>2</v>
      </c>
      <c r="C9" s="79">
        <f t="shared" si="0"/>
        <v>0</v>
      </c>
      <c r="D9" s="86" t="e">
        <f>C9/'1.1. Кол-во ГС'!L9</f>
        <v>#DIV/0!</v>
      </c>
      <c r="E9" s="12"/>
      <c r="F9" s="12"/>
      <c r="G9" s="86" t="e">
        <f t="shared" si="1"/>
        <v>#DIV/0!</v>
      </c>
      <c r="H9" s="12"/>
      <c r="I9" s="12"/>
      <c r="J9" s="12"/>
      <c r="K9" s="12"/>
      <c r="L9" s="12"/>
      <c r="M9" s="12"/>
      <c r="N9" s="12"/>
      <c r="O9" s="12"/>
      <c r="P9" s="86" t="e">
        <f t="shared" si="2"/>
        <v>#DIV/0!</v>
      </c>
      <c r="Q9" s="12"/>
      <c r="R9" s="12"/>
      <c r="S9" s="12"/>
      <c r="T9" s="12"/>
      <c r="U9" s="12"/>
      <c r="V9" s="12"/>
    </row>
    <row r="10" spans="2:22" ht="35.1" customHeight="1" x14ac:dyDescent="0.2">
      <c r="B10" s="189" t="s">
        <v>3</v>
      </c>
      <c r="C10" s="79">
        <f t="shared" si="0"/>
        <v>0</v>
      </c>
      <c r="D10" s="86" t="e">
        <f>C10/'1.1. Кол-во ГС'!L10</f>
        <v>#DIV/0!</v>
      </c>
      <c r="E10" s="12"/>
      <c r="F10" s="12"/>
      <c r="G10" s="86" t="e">
        <f t="shared" si="1"/>
        <v>#DIV/0!</v>
      </c>
      <c r="H10" s="12"/>
      <c r="I10" s="12"/>
      <c r="J10" s="12"/>
      <c r="K10" s="12"/>
      <c r="L10" s="12"/>
      <c r="M10" s="12"/>
      <c r="N10" s="12"/>
      <c r="O10" s="12"/>
      <c r="P10" s="86" t="e">
        <f t="shared" si="2"/>
        <v>#DIV/0!</v>
      </c>
      <c r="Q10" s="12"/>
      <c r="R10" s="12"/>
      <c r="S10" s="12"/>
      <c r="T10" s="12"/>
      <c r="U10" s="12"/>
      <c r="V10" s="12"/>
    </row>
    <row r="11" spans="2:22" ht="35.1" customHeight="1" x14ac:dyDescent="0.2">
      <c r="B11" s="189" t="s">
        <v>4</v>
      </c>
      <c r="C11" s="79">
        <f t="shared" si="0"/>
        <v>0</v>
      </c>
      <c r="D11" s="86" t="e">
        <f>C11/'1.1. Кол-во ГС'!L11</f>
        <v>#DIV/0!</v>
      </c>
      <c r="E11" s="12"/>
      <c r="F11" s="12"/>
      <c r="G11" s="86" t="e">
        <f t="shared" si="1"/>
        <v>#DIV/0!</v>
      </c>
      <c r="H11" s="12"/>
      <c r="I11" s="12"/>
      <c r="J11" s="12"/>
      <c r="K11" s="12"/>
      <c r="L11" s="12"/>
      <c r="M11" s="12"/>
      <c r="N11" s="12"/>
      <c r="O11" s="12"/>
      <c r="P11" s="86" t="e">
        <f t="shared" si="2"/>
        <v>#DIV/0!</v>
      </c>
      <c r="Q11" s="12"/>
      <c r="R11" s="12"/>
      <c r="S11" s="12"/>
      <c r="T11" s="12"/>
      <c r="U11" s="12"/>
      <c r="V11" s="12"/>
    </row>
    <row r="12" spans="2:22" ht="35.1" customHeight="1" x14ac:dyDescent="0.2">
      <c r="B12" s="189" t="s">
        <v>5</v>
      </c>
      <c r="C12" s="79">
        <f t="shared" si="0"/>
        <v>0</v>
      </c>
      <c r="D12" s="86" t="e">
        <f>C12/'1.1. Кол-во ГС'!L12</f>
        <v>#DIV/0!</v>
      </c>
      <c r="E12" s="12"/>
      <c r="F12" s="12"/>
      <c r="G12" s="86" t="e">
        <f t="shared" si="1"/>
        <v>#DIV/0!</v>
      </c>
      <c r="H12" s="12"/>
      <c r="I12" s="12"/>
      <c r="J12" s="12"/>
      <c r="K12" s="12"/>
      <c r="L12" s="12"/>
      <c r="M12" s="12"/>
      <c r="N12" s="12"/>
      <c r="O12" s="12"/>
      <c r="P12" s="86" t="e">
        <f t="shared" si="2"/>
        <v>#DIV/0!</v>
      </c>
      <c r="Q12" s="12"/>
      <c r="R12" s="12"/>
      <c r="S12" s="12"/>
      <c r="T12" s="12"/>
      <c r="U12" s="12"/>
      <c r="V12" s="12"/>
    </row>
    <row r="13" spans="2:22" ht="35.1" customHeight="1" x14ac:dyDescent="0.2">
      <c r="B13" s="189" t="s">
        <v>6</v>
      </c>
      <c r="C13" s="79">
        <f t="shared" si="0"/>
        <v>0</v>
      </c>
      <c r="D13" s="86" t="e">
        <f>C13/'1.1. Кол-во ГС'!L13</f>
        <v>#DIV/0!</v>
      </c>
      <c r="E13" s="12"/>
      <c r="F13" s="12"/>
      <c r="G13" s="86" t="e">
        <f t="shared" si="1"/>
        <v>#DIV/0!</v>
      </c>
      <c r="H13" s="12"/>
      <c r="I13" s="12"/>
      <c r="J13" s="12"/>
      <c r="K13" s="12"/>
      <c r="L13" s="12"/>
      <c r="M13" s="12"/>
      <c r="N13" s="12"/>
      <c r="O13" s="12"/>
      <c r="P13" s="86" t="e">
        <f t="shared" si="2"/>
        <v>#DIV/0!</v>
      </c>
      <c r="Q13" s="12"/>
      <c r="R13" s="12"/>
      <c r="S13" s="12"/>
      <c r="T13" s="12"/>
      <c r="U13" s="12"/>
      <c r="V13" s="12"/>
    </row>
    <row r="14" spans="2:22" ht="35.1" customHeight="1" x14ac:dyDescent="0.2">
      <c r="B14" s="189" t="s">
        <v>7</v>
      </c>
      <c r="C14" s="79">
        <f t="shared" si="0"/>
        <v>0</v>
      </c>
      <c r="D14" s="86" t="e">
        <f>C14/'1.1. Кол-во ГС'!L14</f>
        <v>#DIV/0!</v>
      </c>
      <c r="E14" s="12"/>
      <c r="F14" s="12"/>
      <c r="G14" s="86" t="e">
        <f t="shared" si="1"/>
        <v>#DIV/0!</v>
      </c>
      <c r="H14" s="12"/>
      <c r="I14" s="12"/>
      <c r="J14" s="12"/>
      <c r="K14" s="12"/>
      <c r="L14" s="12"/>
      <c r="M14" s="12"/>
      <c r="N14" s="12"/>
      <c r="O14" s="12"/>
      <c r="P14" s="86" t="e">
        <f t="shared" si="2"/>
        <v>#DIV/0!</v>
      </c>
      <c r="Q14" s="12"/>
      <c r="R14" s="12"/>
      <c r="S14" s="12"/>
      <c r="T14" s="12"/>
      <c r="U14" s="12"/>
      <c r="V14" s="12"/>
    </row>
    <row r="15" spans="2:22" ht="35.1" customHeight="1" x14ac:dyDescent="0.2">
      <c r="B15" s="189" t="s">
        <v>8</v>
      </c>
      <c r="C15" s="79">
        <f t="shared" si="0"/>
        <v>0</v>
      </c>
      <c r="D15" s="86" t="e">
        <f>C15/'1.1. Кол-во ГС'!L15</f>
        <v>#DIV/0!</v>
      </c>
      <c r="E15" s="12"/>
      <c r="F15" s="12"/>
      <c r="G15" s="86" t="e">
        <f t="shared" si="1"/>
        <v>#DIV/0!</v>
      </c>
      <c r="H15" s="12"/>
      <c r="I15" s="12"/>
      <c r="J15" s="12"/>
      <c r="K15" s="12"/>
      <c r="L15" s="12"/>
      <c r="M15" s="12"/>
      <c r="N15" s="12"/>
      <c r="O15" s="12"/>
      <c r="P15" s="86" t="e">
        <f t="shared" si="2"/>
        <v>#DIV/0!</v>
      </c>
      <c r="Q15" s="12"/>
      <c r="R15" s="12"/>
      <c r="S15" s="12"/>
      <c r="T15" s="12"/>
      <c r="U15" s="12"/>
      <c r="V15" s="12"/>
    </row>
    <row r="16" spans="2:22" ht="35.1" customHeight="1" x14ac:dyDescent="0.2">
      <c r="B16" s="189" t="s">
        <v>9</v>
      </c>
      <c r="C16" s="79">
        <f t="shared" si="0"/>
        <v>0</v>
      </c>
      <c r="D16" s="86" t="e">
        <f>C16/'1.1. Кол-во ГС'!L16</f>
        <v>#DIV/0!</v>
      </c>
      <c r="E16" s="12"/>
      <c r="F16" s="12"/>
      <c r="G16" s="86" t="e">
        <f t="shared" si="1"/>
        <v>#DIV/0!</v>
      </c>
      <c r="H16" s="12"/>
      <c r="I16" s="12"/>
      <c r="J16" s="12"/>
      <c r="K16" s="12"/>
      <c r="L16" s="12"/>
      <c r="M16" s="12"/>
      <c r="N16" s="12"/>
      <c r="O16" s="12"/>
      <c r="P16" s="86" t="e">
        <f t="shared" si="2"/>
        <v>#DIV/0!</v>
      </c>
      <c r="Q16" s="12"/>
      <c r="R16" s="12"/>
      <c r="S16" s="12"/>
      <c r="T16" s="12"/>
      <c r="U16" s="12"/>
      <c r="V16" s="12"/>
    </row>
    <row r="17" spans="2:22" ht="35.1" customHeight="1" x14ac:dyDescent="0.2">
      <c r="B17" s="189" t="s">
        <v>10</v>
      </c>
      <c r="C17" s="79">
        <f t="shared" si="0"/>
        <v>0</v>
      </c>
      <c r="D17" s="86" t="e">
        <f>C17/'1.1. Кол-во ГС'!L17</f>
        <v>#DIV/0!</v>
      </c>
      <c r="E17" s="12"/>
      <c r="F17" s="12"/>
      <c r="G17" s="86" t="e">
        <f t="shared" si="1"/>
        <v>#DIV/0!</v>
      </c>
      <c r="H17" s="12"/>
      <c r="I17" s="12"/>
      <c r="J17" s="12"/>
      <c r="K17" s="12"/>
      <c r="L17" s="12"/>
      <c r="M17" s="12"/>
      <c r="N17" s="12"/>
      <c r="O17" s="12"/>
      <c r="P17" s="86" t="e">
        <f t="shared" si="2"/>
        <v>#DIV/0!</v>
      </c>
      <c r="Q17" s="12"/>
      <c r="R17" s="12"/>
      <c r="S17" s="12"/>
      <c r="T17" s="12"/>
      <c r="U17" s="12"/>
      <c r="V17" s="12"/>
    </row>
    <row r="18" spans="2:22" ht="35.1" customHeight="1" x14ac:dyDescent="0.2">
      <c r="B18" s="189" t="s">
        <v>11</v>
      </c>
      <c r="C18" s="79">
        <f t="shared" si="0"/>
        <v>0</v>
      </c>
      <c r="D18" s="86" t="e">
        <f>C18/'1.1. Кол-во ГС'!L18</f>
        <v>#DIV/0!</v>
      </c>
      <c r="E18" s="12"/>
      <c r="F18" s="12"/>
      <c r="G18" s="86" t="e">
        <f t="shared" si="1"/>
        <v>#DIV/0!</v>
      </c>
      <c r="H18" s="12"/>
      <c r="I18" s="12"/>
      <c r="J18" s="12"/>
      <c r="K18" s="12"/>
      <c r="L18" s="12"/>
      <c r="M18" s="12"/>
      <c r="N18" s="12"/>
      <c r="O18" s="12"/>
      <c r="P18" s="86" t="e">
        <f t="shared" si="2"/>
        <v>#DIV/0!</v>
      </c>
      <c r="Q18" s="12"/>
      <c r="R18" s="12"/>
      <c r="S18" s="12"/>
      <c r="T18" s="12"/>
      <c r="U18" s="12"/>
      <c r="V18" s="12"/>
    </row>
    <row r="19" spans="2:22" ht="35.1" customHeight="1" x14ac:dyDescent="0.2">
      <c r="B19" s="189" t="s">
        <v>12</v>
      </c>
      <c r="C19" s="79">
        <f t="shared" si="0"/>
        <v>0</v>
      </c>
      <c r="D19" s="86" t="e">
        <f>C19/'1.1. Кол-во ГС'!L19</f>
        <v>#DIV/0!</v>
      </c>
      <c r="E19" s="12"/>
      <c r="F19" s="12"/>
      <c r="G19" s="86" t="e">
        <f t="shared" si="1"/>
        <v>#DIV/0!</v>
      </c>
      <c r="H19" s="12"/>
      <c r="I19" s="12"/>
      <c r="J19" s="12"/>
      <c r="K19" s="12"/>
      <c r="L19" s="12"/>
      <c r="M19" s="12"/>
      <c r="N19" s="12"/>
      <c r="O19" s="12"/>
      <c r="P19" s="86" t="e">
        <f t="shared" si="2"/>
        <v>#DIV/0!</v>
      </c>
      <c r="Q19" s="12"/>
      <c r="R19" s="12"/>
      <c r="S19" s="12"/>
      <c r="T19" s="12"/>
      <c r="U19" s="12"/>
      <c r="V19" s="12"/>
    </row>
    <row r="20" spans="2:22" ht="35.1" customHeight="1" x14ac:dyDescent="0.2">
      <c r="B20" s="189" t="s">
        <v>13</v>
      </c>
      <c r="C20" s="79">
        <f t="shared" si="0"/>
        <v>480</v>
      </c>
      <c r="D20" s="86">
        <f>C20/'1.1. Кол-во ГС'!L20</f>
        <v>0.35874439461883406</v>
      </c>
      <c r="E20" s="12">
        <v>1</v>
      </c>
      <c r="F20" s="12">
        <v>24</v>
      </c>
      <c r="G20" s="86">
        <f t="shared" si="1"/>
        <v>0.05</v>
      </c>
      <c r="H20" s="12">
        <v>0</v>
      </c>
      <c r="I20" s="12">
        <v>20</v>
      </c>
      <c r="J20" s="12">
        <v>3</v>
      </c>
      <c r="K20" s="12">
        <v>2</v>
      </c>
      <c r="L20" s="12">
        <v>60</v>
      </c>
      <c r="M20" s="12">
        <v>60</v>
      </c>
      <c r="N20" s="12">
        <v>286</v>
      </c>
      <c r="O20" s="12">
        <v>456</v>
      </c>
      <c r="P20" s="86">
        <f t="shared" si="2"/>
        <v>0.95</v>
      </c>
      <c r="Q20" s="12">
        <v>0</v>
      </c>
      <c r="R20" s="12">
        <v>73</v>
      </c>
      <c r="S20" s="12">
        <v>3</v>
      </c>
      <c r="T20" s="12">
        <v>337</v>
      </c>
      <c r="U20" s="12">
        <v>1420.932</v>
      </c>
      <c r="V20" s="12">
        <v>1030.9639999999999</v>
      </c>
    </row>
    <row r="21" spans="2:22" ht="35.1" customHeight="1" x14ac:dyDescent="0.2">
      <c r="B21" s="190" t="s">
        <v>16</v>
      </c>
      <c r="C21" s="162">
        <f t="shared" si="0"/>
        <v>480</v>
      </c>
      <c r="D21" s="158">
        <f>C21/'1.1. Кол-во ГС'!L21</f>
        <v>0.35874439461883406</v>
      </c>
      <c r="E21" s="75">
        <f>SUM(E7:E20)</f>
        <v>1</v>
      </c>
      <c r="F21" s="75">
        <f>SUM(F7:F20)</f>
        <v>24</v>
      </c>
      <c r="G21" s="158">
        <f t="shared" si="1"/>
        <v>0.05</v>
      </c>
      <c r="H21" s="94">
        <f t="shared" ref="H21:N21" si="3">SUM(H7:H20)</f>
        <v>0</v>
      </c>
      <c r="I21" s="94">
        <f t="shared" si="3"/>
        <v>20</v>
      </c>
      <c r="J21" s="94">
        <f t="shared" si="3"/>
        <v>3</v>
      </c>
      <c r="K21" s="94">
        <f t="shared" si="3"/>
        <v>2</v>
      </c>
      <c r="L21" s="94">
        <f t="shared" si="3"/>
        <v>60</v>
      </c>
      <c r="M21" s="94">
        <f t="shared" si="3"/>
        <v>60</v>
      </c>
      <c r="N21" s="94">
        <f t="shared" si="3"/>
        <v>286</v>
      </c>
      <c r="O21" s="94">
        <v>456</v>
      </c>
      <c r="P21" s="158">
        <f t="shared" si="2"/>
        <v>0.95</v>
      </c>
      <c r="Q21" s="94">
        <f t="shared" ref="Q21:V21" si="4">SUM(Q7:Q20)</f>
        <v>0</v>
      </c>
      <c r="R21" s="94">
        <f t="shared" si="4"/>
        <v>73</v>
      </c>
      <c r="S21" s="94">
        <f t="shared" si="4"/>
        <v>3</v>
      </c>
      <c r="T21" s="94">
        <f t="shared" si="4"/>
        <v>337</v>
      </c>
      <c r="U21" s="94">
        <f t="shared" si="4"/>
        <v>1420.932</v>
      </c>
      <c r="V21" s="94">
        <f t="shared" si="4"/>
        <v>1030.9639999999999</v>
      </c>
    </row>
    <row r="22" spans="2:22" ht="15.75" x14ac:dyDescent="0.2">
      <c r="B22" s="103"/>
      <c r="C22" s="115"/>
      <c r="D22" s="115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sheetProtection formatCells="0" formatColumns="0" formatRows="0" selectLockedCells="1"/>
  <mergeCells count="11">
    <mergeCell ref="N5:T5"/>
    <mergeCell ref="B4:B6"/>
    <mergeCell ref="C4:D4"/>
    <mergeCell ref="C5:C6"/>
    <mergeCell ref="D5:D6"/>
    <mergeCell ref="B2:V2"/>
    <mergeCell ref="U5:V5"/>
    <mergeCell ref="N4:V4"/>
    <mergeCell ref="L5:M5"/>
    <mergeCell ref="E4:M4"/>
    <mergeCell ref="E5:K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6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DB1D-EE54-4F3D-B94C-99F314AD4A3E}">
  <sheetPr>
    <pageSetUpPr fitToPage="1"/>
  </sheetPr>
  <dimension ref="B1:L23"/>
  <sheetViews>
    <sheetView view="pageBreakPreview" zoomScale="80" zoomScaleNormal="100" zoomScaleSheetLayoutView="80" workbookViewId="0">
      <selection activeCell="K20" sqref="K20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7.7109375" style="2" customWidth="1"/>
    <col min="11" max="12" width="12.7109375" style="2" customWidth="1"/>
    <col min="13" max="16384" width="9.140625" style="2"/>
  </cols>
  <sheetData>
    <row r="1" spans="2:12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2:12" s="88" customFormat="1" ht="20.25" customHeight="1" x14ac:dyDescent="0.3">
      <c r="B2" s="297" t="s">
        <v>143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</row>
    <row r="3" spans="2:12" s="88" customFormat="1" ht="15.75" customHeight="1" x14ac:dyDescent="0.3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2:12" ht="39.75" customHeight="1" x14ac:dyDescent="0.2">
      <c r="B4" s="227" t="s">
        <v>14</v>
      </c>
      <c r="C4" s="289" t="s">
        <v>147</v>
      </c>
      <c r="D4" s="290"/>
      <c r="E4" s="290"/>
      <c r="F4" s="290"/>
      <c r="G4" s="290"/>
      <c r="H4" s="290"/>
      <c r="I4" s="290"/>
      <c r="J4" s="291"/>
      <c r="K4" s="243" t="s">
        <v>213</v>
      </c>
      <c r="L4" s="243"/>
    </row>
    <row r="5" spans="2:12" ht="18.75" customHeight="1" x14ac:dyDescent="0.2">
      <c r="B5" s="228"/>
      <c r="C5" s="316" t="s">
        <v>15</v>
      </c>
      <c r="D5" s="314" t="s">
        <v>36</v>
      </c>
      <c r="E5" s="243" t="s">
        <v>72</v>
      </c>
      <c r="F5" s="243"/>
      <c r="G5" s="243"/>
      <c r="H5" s="243"/>
      <c r="I5" s="243"/>
      <c r="J5" s="243"/>
      <c r="K5" s="243"/>
      <c r="L5" s="243"/>
    </row>
    <row r="6" spans="2:12" ht="105" customHeight="1" x14ac:dyDescent="0.2">
      <c r="B6" s="228"/>
      <c r="C6" s="317"/>
      <c r="D6" s="319"/>
      <c r="E6" s="243" t="s">
        <v>221</v>
      </c>
      <c r="F6" s="243"/>
      <c r="G6" s="289" t="s">
        <v>220</v>
      </c>
      <c r="H6" s="290"/>
      <c r="I6" s="291"/>
      <c r="J6" s="312" t="s">
        <v>149</v>
      </c>
      <c r="K6" s="312" t="s">
        <v>131</v>
      </c>
      <c r="L6" s="312" t="s">
        <v>132</v>
      </c>
    </row>
    <row r="7" spans="2:12" ht="48" customHeight="1" x14ac:dyDescent="0.2">
      <c r="B7" s="229"/>
      <c r="C7" s="318"/>
      <c r="D7" s="315"/>
      <c r="E7" s="35" t="s">
        <v>131</v>
      </c>
      <c r="F7" s="35" t="s">
        <v>132</v>
      </c>
      <c r="G7" s="51" t="s">
        <v>131</v>
      </c>
      <c r="H7" s="51" t="s">
        <v>132</v>
      </c>
      <c r="I7" s="51" t="s">
        <v>148</v>
      </c>
      <c r="J7" s="313"/>
      <c r="K7" s="313"/>
      <c r="L7" s="313"/>
    </row>
    <row r="8" spans="2:12" ht="30" customHeight="1" x14ac:dyDescent="0.2">
      <c r="B8" s="189" t="s">
        <v>0</v>
      </c>
      <c r="C8" s="117">
        <f>F8+H8+I8+J8</f>
        <v>0</v>
      </c>
      <c r="D8" s="186" t="e">
        <f>C8/'1.1. Кол-во ГС'!L7</f>
        <v>#DIV/0!</v>
      </c>
      <c r="E8" s="185"/>
      <c r="F8" s="12"/>
      <c r="G8" s="12"/>
      <c r="H8" s="12"/>
      <c r="I8" s="12"/>
      <c r="J8" s="12"/>
      <c r="K8" s="12"/>
      <c r="L8" s="12"/>
    </row>
    <row r="9" spans="2:12" ht="30" customHeight="1" x14ac:dyDescent="0.2">
      <c r="B9" s="189" t="s">
        <v>1</v>
      </c>
      <c r="C9" s="117">
        <f t="shared" ref="C9:C22" si="0">F9+H9+I9+J9</f>
        <v>0</v>
      </c>
      <c r="D9" s="186" t="e">
        <f>C9/'1.1. Кол-во ГС'!L8</f>
        <v>#DIV/0!</v>
      </c>
      <c r="E9" s="185"/>
      <c r="F9" s="12"/>
      <c r="G9" s="12"/>
      <c r="H9" s="12"/>
      <c r="I9" s="12"/>
      <c r="J9" s="12"/>
      <c r="K9" s="12"/>
      <c r="L9" s="12"/>
    </row>
    <row r="10" spans="2:12" ht="30" customHeight="1" x14ac:dyDescent="0.2">
      <c r="B10" s="189" t="s">
        <v>2</v>
      </c>
      <c r="C10" s="117">
        <f t="shared" si="0"/>
        <v>0</v>
      </c>
      <c r="D10" s="186" t="e">
        <f>C10/'1.1. Кол-во ГС'!L9</f>
        <v>#DIV/0!</v>
      </c>
      <c r="E10" s="12"/>
      <c r="F10" s="12"/>
      <c r="G10" s="12"/>
      <c r="H10" s="12"/>
      <c r="I10" s="12"/>
      <c r="J10" s="12"/>
      <c r="K10" s="12"/>
      <c r="L10" s="12"/>
    </row>
    <row r="11" spans="2:12" ht="30" customHeight="1" x14ac:dyDescent="0.2">
      <c r="B11" s="189" t="s">
        <v>3</v>
      </c>
      <c r="C11" s="117">
        <f t="shared" si="0"/>
        <v>0</v>
      </c>
      <c r="D11" s="186" t="e">
        <f>C11/'1.1. Кол-во ГС'!L10</f>
        <v>#DIV/0!</v>
      </c>
      <c r="E11" s="12"/>
      <c r="F11" s="12"/>
      <c r="G11" s="12"/>
      <c r="H11" s="12"/>
      <c r="I11" s="12"/>
      <c r="J11" s="12"/>
      <c r="K11" s="12"/>
      <c r="L11" s="12"/>
    </row>
    <row r="12" spans="2:12" ht="30" customHeight="1" x14ac:dyDescent="0.2">
      <c r="B12" s="189" t="s">
        <v>4</v>
      </c>
      <c r="C12" s="117">
        <f t="shared" si="0"/>
        <v>0</v>
      </c>
      <c r="D12" s="186" t="e">
        <f>C12/'1.1. Кол-во ГС'!L11</f>
        <v>#DIV/0!</v>
      </c>
      <c r="E12" s="12"/>
      <c r="F12" s="12"/>
      <c r="G12" s="12"/>
      <c r="H12" s="12"/>
      <c r="I12" s="12"/>
      <c r="J12" s="12"/>
      <c r="K12" s="12"/>
      <c r="L12" s="12"/>
    </row>
    <row r="13" spans="2:12" ht="30" customHeight="1" x14ac:dyDescent="0.2">
      <c r="B13" s="189" t="s">
        <v>5</v>
      </c>
      <c r="C13" s="117">
        <f t="shared" si="0"/>
        <v>0</v>
      </c>
      <c r="D13" s="186" t="e">
        <f>C13/'1.1. Кол-во ГС'!L12</f>
        <v>#DIV/0!</v>
      </c>
      <c r="E13" s="12"/>
      <c r="F13" s="12"/>
      <c r="G13" s="12"/>
      <c r="H13" s="12"/>
      <c r="I13" s="12"/>
      <c r="J13" s="12"/>
      <c r="K13" s="12"/>
      <c r="L13" s="12"/>
    </row>
    <row r="14" spans="2:12" ht="30" customHeight="1" x14ac:dyDescent="0.2">
      <c r="B14" s="189" t="s">
        <v>6</v>
      </c>
      <c r="C14" s="117">
        <f t="shared" si="0"/>
        <v>0</v>
      </c>
      <c r="D14" s="186" t="e">
        <f>C14/'1.1. Кол-во ГС'!L13</f>
        <v>#DIV/0!</v>
      </c>
      <c r="E14" s="12"/>
      <c r="F14" s="12"/>
      <c r="G14" s="12"/>
      <c r="H14" s="12"/>
      <c r="I14" s="12"/>
      <c r="J14" s="12"/>
      <c r="K14" s="12"/>
      <c r="L14" s="12"/>
    </row>
    <row r="15" spans="2:12" ht="30" customHeight="1" x14ac:dyDescent="0.2">
      <c r="B15" s="189" t="s">
        <v>7</v>
      </c>
      <c r="C15" s="117">
        <f t="shared" si="0"/>
        <v>0</v>
      </c>
      <c r="D15" s="186" t="e">
        <f>C15/'1.1. Кол-во ГС'!L14</f>
        <v>#DIV/0!</v>
      </c>
      <c r="E15" s="12"/>
      <c r="F15" s="12"/>
      <c r="G15" s="12"/>
      <c r="H15" s="12"/>
      <c r="I15" s="12"/>
      <c r="J15" s="12"/>
      <c r="K15" s="12"/>
      <c r="L15" s="12"/>
    </row>
    <row r="16" spans="2:12" ht="30" customHeight="1" x14ac:dyDescent="0.2">
      <c r="B16" s="189" t="s">
        <v>8</v>
      </c>
      <c r="C16" s="117">
        <f t="shared" si="0"/>
        <v>0</v>
      </c>
      <c r="D16" s="186" t="e">
        <f>C16/'1.1. Кол-во ГС'!L15</f>
        <v>#DIV/0!</v>
      </c>
      <c r="E16" s="12"/>
      <c r="F16" s="12"/>
      <c r="G16" s="12"/>
      <c r="H16" s="12"/>
      <c r="I16" s="12"/>
      <c r="J16" s="12"/>
      <c r="K16" s="12"/>
      <c r="L16" s="12"/>
    </row>
    <row r="17" spans="2:12" ht="30" customHeight="1" x14ac:dyDescent="0.2">
      <c r="B17" s="189" t="s">
        <v>9</v>
      </c>
      <c r="C17" s="117">
        <f t="shared" si="0"/>
        <v>0</v>
      </c>
      <c r="D17" s="186" t="e">
        <f>C17/'1.1. Кол-во ГС'!L16</f>
        <v>#DIV/0!</v>
      </c>
      <c r="E17" s="12"/>
      <c r="F17" s="12"/>
      <c r="G17" s="12"/>
      <c r="H17" s="12"/>
      <c r="I17" s="12"/>
      <c r="J17" s="12"/>
      <c r="K17" s="12"/>
      <c r="L17" s="12"/>
    </row>
    <row r="18" spans="2:12" ht="30" customHeight="1" x14ac:dyDescent="0.2">
      <c r="B18" s="189" t="s">
        <v>10</v>
      </c>
      <c r="C18" s="117">
        <f t="shared" si="0"/>
        <v>0</v>
      </c>
      <c r="D18" s="186" t="e">
        <f>C18/'1.1. Кол-во ГС'!L17</f>
        <v>#DIV/0!</v>
      </c>
      <c r="E18" s="12"/>
      <c r="F18" s="12"/>
      <c r="G18" s="12"/>
      <c r="H18" s="12"/>
      <c r="I18" s="12"/>
      <c r="J18" s="12"/>
      <c r="K18" s="12"/>
      <c r="L18" s="12"/>
    </row>
    <row r="19" spans="2:12" ht="30" customHeight="1" x14ac:dyDescent="0.2">
      <c r="B19" s="189" t="s">
        <v>11</v>
      </c>
      <c r="C19" s="117">
        <f t="shared" si="0"/>
        <v>0</v>
      </c>
      <c r="D19" s="186" t="e">
        <f>C19/'1.1. Кол-во ГС'!L18</f>
        <v>#DIV/0!</v>
      </c>
      <c r="E19" s="12"/>
      <c r="F19" s="12"/>
      <c r="G19" s="12"/>
      <c r="H19" s="12"/>
      <c r="I19" s="12"/>
      <c r="J19" s="12"/>
      <c r="K19" s="12"/>
      <c r="L19" s="12"/>
    </row>
    <row r="20" spans="2:12" ht="30" customHeight="1" x14ac:dyDescent="0.2">
      <c r="B20" s="189" t="s">
        <v>12</v>
      </c>
      <c r="C20" s="117">
        <f t="shared" si="0"/>
        <v>0</v>
      </c>
      <c r="D20" s="186" t="e">
        <f>C20/'1.1. Кол-во ГС'!L19</f>
        <v>#DIV/0!</v>
      </c>
      <c r="E20" s="12"/>
      <c r="F20" s="12"/>
      <c r="G20" s="12"/>
      <c r="H20" s="12"/>
      <c r="I20" s="12"/>
      <c r="J20" s="12"/>
      <c r="K20" s="12"/>
      <c r="L20" s="12"/>
    </row>
    <row r="21" spans="2:12" ht="30" customHeight="1" x14ac:dyDescent="0.2">
      <c r="B21" s="189" t="s">
        <v>13</v>
      </c>
      <c r="C21" s="117">
        <f>F21+H21+I21+J21</f>
        <v>2066</v>
      </c>
      <c r="D21" s="186">
        <f>C21/'1.1. Кол-во ГС'!L20</f>
        <v>1.5440956651718984</v>
      </c>
      <c r="E21" s="12">
        <v>435</v>
      </c>
      <c r="F21" s="12">
        <v>1816</v>
      </c>
      <c r="G21" s="12">
        <v>140</v>
      </c>
      <c r="H21" s="12">
        <v>140</v>
      </c>
      <c r="I21" s="12">
        <v>3</v>
      </c>
      <c r="J21" s="12">
        <v>107</v>
      </c>
      <c r="K21" s="12">
        <v>628.32000000000005</v>
      </c>
      <c r="L21" s="12">
        <v>458.13285000000002</v>
      </c>
    </row>
    <row r="22" spans="2:12" ht="30" customHeight="1" x14ac:dyDescent="0.2">
      <c r="B22" s="190" t="s">
        <v>16</v>
      </c>
      <c r="C22" s="163">
        <f t="shared" si="0"/>
        <v>2066</v>
      </c>
      <c r="D22" s="187">
        <f>C22/'1.1. Кол-во ГС'!L21</f>
        <v>1.5440956651718984</v>
      </c>
      <c r="E22" s="75">
        <f>SUM(E8:E21)</f>
        <v>435</v>
      </c>
      <c r="F22" s="75">
        <f t="shared" ref="F22:L22" si="1">SUM(F8:F21)</f>
        <v>1816</v>
      </c>
      <c r="G22" s="75">
        <f t="shared" si="1"/>
        <v>140</v>
      </c>
      <c r="H22" s="75">
        <f t="shared" si="1"/>
        <v>140</v>
      </c>
      <c r="I22" s="75">
        <f t="shared" si="1"/>
        <v>3</v>
      </c>
      <c r="J22" s="75">
        <f t="shared" si="1"/>
        <v>107</v>
      </c>
      <c r="K22" s="75">
        <f t="shared" si="1"/>
        <v>628.32000000000005</v>
      </c>
      <c r="L22" s="75">
        <f t="shared" si="1"/>
        <v>458.13285000000002</v>
      </c>
    </row>
    <row r="23" spans="2:12" x14ac:dyDescent="0.2">
      <c r="B23" s="103"/>
      <c r="C23" s="103"/>
      <c r="D23" s="103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E6C1-5ED0-4924-8F05-EFE7AD881103}">
  <sheetPr>
    <pageSetUpPr fitToPage="1"/>
  </sheetPr>
  <dimension ref="B1:I21"/>
  <sheetViews>
    <sheetView tabSelected="1" view="pageBreakPreview" zoomScaleNormal="100" zoomScaleSheetLayoutView="100" workbookViewId="0">
      <selection activeCell="L16" sqref="L16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88" customFormat="1" ht="15" customHeight="1" x14ac:dyDescent="0.3">
      <c r="B1" s="102"/>
      <c r="C1" s="102"/>
      <c r="D1" s="102"/>
      <c r="E1" s="102"/>
      <c r="F1" s="102"/>
      <c r="G1" s="102"/>
      <c r="H1" s="102"/>
      <c r="I1" s="102"/>
    </row>
    <row r="2" spans="2:9" s="88" customFormat="1" ht="22.5" customHeight="1" x14ac:dyDescent="0.3">
      <c r="B2" s="239" t="s">
        <v>96</v>
      </c>
      <c r="C2" s="239"/>
      <c r="D2" s="239"/>
      <c r="E2" s="239"/>
      <c r="F2" s="239"/>
      <c r="G2" s="239"/>
      <c r="H2" s="239"/>
      <c r="I2" s="239"/>
    </row>
    <row r="3" spans="2:9" s="88" customFormat="1" ht="15.75" customHeight="1" x14ac:dyDescent="0.3">
      <c r="B3" s="188"/>
      <c r="C3" s="188"/>
      <c r="D3" s="188"/>
      <c r="E3" s="188"/>
      <c r="F3" s="188"/>
      <c r="G3" s="188"/>
      <c r="H3" s="188"/>
      <c r="I3" s="188"/>
    </row>
    <row r="4" spans="2:9" ht="16.5" customHeight="1" x14ac:dyDescent="0.2">
      <c r="B4" s="255" t="s">
        <v>14</v>
      </c>
      <c r="C4" s="277" t="s">
        <v>90</v>
      </c>
      <c r="D4" s="292" t="s">
        <v>36</v>
      </c>
      <c r="E4" s="243" t="s">
        <v>94</v>
      </c>
      <c r="F4" s="243"/>
      <c r="G4" s="243"/>
      <c r="H4" s="243"/>
      <c r="I4" s="312" t="s">
        <v>97</v>
      </c>
    </row>
    <row r="5" spans="2:9" ht="120" customHeight="1" x14ac:dyDescent="0.2">
      <c r="B5" s="255"/>
      <c r="C5" s="277"/>
      <c r="D5" s="292"/>
      <c r="E5" s="40" t="s">
        <v>91</v>
      </c>
      <c r="F5" s="29" t="s">
        <v>92</v>
      </c>
      <c r="G5" s="40" t="s">
        <v>93</v>
      </c>
      <c r="H5" s="29" t="s">
        <v>92</v>
      </c>
      <c r="I5" s="313"/>
    </row>
    <row r="6" spans="2:9" ht="30" customHeight="1" x14ac:dyDescent="0.2">
      <c r="B6" s="189" t="s">
        <v>0</v>
      </c>
      <c r="C6" s="117">
        <f>E6+G6</f>
        <v>0</v>
      </c>
      <c r="D6" s="86" t="e">
        <f>C6/'1.2. Кол-во МС'!H7</f>
        <v>#DIV/0!</v>
      </c>
      <c r="E6" s="12"/>
      <c r="F6" s="86" t="e">
        <f>E6/C6</f>
        <v>#DIV/0!</v>
      </c>
      <c r="G6" s="12"/>
      <c r="H6" s="86" t="e">
        <f>G6/C6</f>
        <v>#DIV/0!</v>
      </c>
      <c r="I6" s="12"/>
    </row>
    <row r="7" spans="2:9" ht="30" customHeight="1" x14ac:dyDescent="0.2">
      <c r="B7" s="189" t="s">
        <v>1</v>
      </c>
      <c r="C7" s="117">
        <f t="shared" ref="C7:C20" si="0">E7+G7</f>
        <v>0</v>
      </c>
      <c r="D7" s="86" t="e">
        <f>C7/'1.2. Кол-во МС'!H8</f>
        <v>#DIV/0!</v>
      </c>
      <c r="E7" s="12"/>
      <c r="F7" s="86" t="e">
        <f t="shared" ref="F7:F20" si="1">E7/C7</f>
        <v>#DIV/0!</v>
      </c>
      <c r="G7" s="12"/>
      <c r="H7" s="86" t="e">
        <f t="shared" ref="H7:H20" si="2">G7/C7</f>
        <v>#DIV/0!</v>
      </c>
      <c r="I7" s="12"/>
    </row>
    <row r="8" spans="2:9" ht="30" customHeight="1" x14ac:dyDescent="0.2">
      <c r="B8" s="189" t="s">
        <v>2</v>
      </c>
      <c r="C8" s="117">
        <f t="shared" si="0"/>
        <v>0</v>
      </c>
      <c r="D8" s="86" t="e">
        <f>C8/'1.2. Кол-во МС'!H9</f>
        <v>#DIV/0!</v>
      </c>
      <c r="E8" s="12"/>
      <c r="F8" s="86" t="e">
        <f t="shared" si="1"/>
        <v>#DIV/0!</v>
      </c>
      <c r="G8" s="12"/>
      <c r="H8" s="86" t="e">
        <f t="shared" si="2"/>
        <v>#DIV/0!</v>
      </c>
      <c r="I8" s="12"/>
    </row>
    <row r="9" spans="2:9" ht="30" customHeight="1" x14ac:dyDescent="0.2">
      <c r="B9" s="189" t="s">
        <v>3</v>
      </c>
      <c r="C9" s="117">
        <f t="shared" si="0"/>
        <v>0</v>
      </c>
      <c r="D9" s="86" t="e">
        <f>C9/'1.2. Кол-во МС'!H10</f>
        <v>#DIV/0!</v>
      </c>
      <c r="E9" s="12"/>
      <c r="F9" s="86" t="e">
        <f t="shared" si="1"/>
        <v>#DIV/0!</v>
      </c>
      <c r="G9" s="12"/>
      <c r="H9" s="86" t="e">
        <f t="shared" si="2"/>
        <v>#DIV/0!</v>
      </c>
      <c r="I9" s="12"/>
    </row>
    <row r="10" spans="2:9" ht="30" customHeight="1" x14ac:dyDescent="0.2">
      <c r="B10" s="189" t="s">
        <v>4</v>
      </c>
      <c r="C10" s="117">
        <f t="shared" si="0"/>
        <v>0</v>
      </c>
      <c r="D10" s="86" t="e">
        <f>C10/'1.2. Кол-во МС'!H11</f>
        <v>#DIV/0!</v>
      </c>
      <c r="E10" s="12"/>
      <c r="F10" s="86" t="e">
        <f t="shared" si="1"/>
        <v>#DIV/0!</v>
      </c>
      <c r="G10" s="12"/>
      <c r="H10" s="86" t="e">
        <f t="shared" si="2"/>
        <v>#DIV/0!</v>
      </c>
      <c r="I10" s="12"/>
    </row>
    <row r="11" spans="2:9" ht="30" customHeight="1" x14ac:dyDescent="0.3">
      <c r="B11" s="189" t="s">
        <v>5</v>
      </c>
      <c r="C11" s="117">
        <f t="shared" si="0"/>
        <v>0</v>
      </c>
      <c r="D11" s="86" t="e">
        <f>C11/'1.2. Кол-во МС'!H12</f>
        <v>#DIV/0!</v>
      </c>
      <c r="E11" s="34"/>
      <c r="F11" s="86" t="e">
        <f t="shared" si="1"/>
        <v>#DIV/0!</v>
      </c>
      <c r="G11" s="49"/>
      <c r="H11" s="86" t="e">
        <f t="shared" si="2"/>
        <v>#DIV/0!</v>
      </c>
      <c r="I11" s="12"/>
    </row>
    <row r="12" spans="2:9" ht="30" customHeight="1" x14ac:dyDescent="0.2">
      <c r="B12" s="189" t="s">
        <v>6</v>
      </c>
      <c r="C12" s="117">
        <f t="shared" si="0"/>
        <v>0</v>
      </c>
      <c r="D12" s="86" t="e">
        <f>C12/'1.2. Кол-во МС'!H13</f>
        <v>#DIV/0!</v>
      </c>
      <c r="E12" s="12"/>
      <c r="F12" s="86" t="e">
        <f t="shared" si="1"/>
        <v>#DIV/0!</v>
      </c>
      <c r="G12" s="12"/>
      <c r="H12" s="86" t="e">
        <f t="shared" si="2"/>
        <v>#DIV/0!</v>
      </c>
      <c r="I12" s="12"/>
    </row>
    <row r="13" spans="2:9" ht="30" customHeight="1" x14ac:dyDescent="0.2">
      <c r="B13" s="189" t="s">
        <v>7</v>
      </c>
      <c r="C13" s="117">
        <f t="shared" si="0"/>
        <v>0</v>
      </c>
      <c r="D13" s="86" t="e">
        <f>C13/'1.2. Кол-во МС'!H14</f>
        <v>#DIV/0!</v>
      </c>
      <c r="E13" s="12"/>
      <c r="F13" s="86" t="e">
        <f t="shared" si="1"/>
        <v>#DIV/0!</v>
      </c>
      <c r="G13" s="12"/>
      <c r="H13" s="86" t="e">
        <f t="shared" si="2"/>
        <v>#DIV/0!</v>
      </c>
      <c r="I13" s="12"/>
    </row>
    <row r="14" spans="2:9" ht="30" customHeight="1" x14ac:dyDescent="0.2">
      <c r="B14" s="189" t="s">
        <v>8</v>
      </c>
      <c r="C14" s="117">
        <f t="shared" si="0"/>
        <v>0</v>
      </c>
      <c r="D14" s="86" t="e">
        <f>C14/'1.2. Кол-во МС'!H15</f>
        <v>#DIV/0!</v>
      </c>
      <c r="E14" s="12"/>
      <c r="F14" s="86" t="e">
        <f t="shared" si="1"/>
        <v>#DIV/0!</v>
      </c>
      <c r="G14" s="12"/>
      <c r="H14" s="86" t="e">
        <f t="shared" si="2"/>
        <v>#DIV/0!</v>
      </c>
      <c r="I14" s="12"/>
    </row>
    <row r="15" spans="2:9" ht="30" customHeight="1" x14ac:dyDescent="0.2">
      <c r="B15" s="189" t="s">
        <v>9</v>
      </c>
      <c r="C15" s="117">
        <f t="shared" si="0"/>
        <v>0</v>
      </c>
      <c r="D15" s="86" t="e">
        <f>C15/'1.2. Кол-во МС'!H16</f>
        <v>#DIV/0!</v>
      </c>
      <c r="E15" s="12"/>
      <c r="F15" s="86" t="e">
        <f t="shared" si="1"/>
        <v>#DIV/0!</v>
      </c>
      <c r="G15" s="12"/>
      <c r="H15" s="86" t="e">
        <f t="shared" si="2"/>
        <v>#DIV/0!</v>
      </c>
      <c r="I15" s="12"/>
    </row>
    <row r="16" spans="2:9" ht="30" customHeight="1" x14ac:dyDescent="0.2">
      <c r="B16" s="189" t="s">
        <v>10</v>
      </c>
      <c r="C16" s="117">
        <f t="shared" si="0"/>
        <v>0</v>
      </c>
      <c r="D16" s="86" t="e">
        <f>C16/'1.2. Кол-во МС'!H17</f>
        <v>#DIV/0!</v>
      </c>
      <c r="E16" s="12"/>
      <c r="F16" s="86" t="e">
        <f t="shared" si="1"/>
        <v>#DIV/0!</v>
      </c>
      <c r="G16" s="12"/>
      <c r="H16" s="86" t="e">
        <f t="shared" si="2"/>
        <v>#DIV/0!</v>
      </c>
      <c r="I16" s="12"/>
    </row>
    <row r="17" spans="2:9" ht="30" customHeight="1" x14ac:dyDescent="0.2">
      <c r="B17" s="189" t="s">
        <v>11</v>
      </c>
      <c r="C17" s="117">
        <f t="shared" si="0"/>
        <v>0</v>
      </c>
      <c r="D17" s="86" t="e">
        <f>C17/'1.2. Кол-во МС'!H18</f>
        <v>#DIV/0!</v>
      </c>
      <c r="E17" s="12"/>
      <c r="F17" s="86" t="e">
        <f t="shared" si="1"/>
        <v>#DIV/0!</v>
      </c>
      <c r="G17" s="12"/>
      <c r="H17" s="86" t="e">
        <f t="shared" si="2"/>
        <v>#DIV/0!</v>
      </c>
      <c r="I17" s="12"/>
    </row>
    <row r="18" spans="2:9" ht="30" customHeight="1" x14ac:dyDescent="0.2">
      <c r="B18" s="189" t="s">
        <v>12</v>
      </c>
      <c r="C18" s="117">
        <f t="shared" si="0"/>
        <v>0</v>
      </c>
      <c r="D18" s="86" t="e">
        <f>C18/'1.2. Кол-во МС'!H19</f>
        <v>#DIV/0!</v>
      </c>
      <c r="E18" s="12"/>
      <c r="F18" s="86" t="e">
        <f t="shared" si="1"/>
        <v>#DIV/0!</v>
      </c>
      <c r="G18" s="12"/>
      <c r="H18" s="86" t="e">
        <f t="shared" si="2"/>
        <v>#DIV/0!</v>
      </c>
      <c r="I18" s="12"/>
    </row>
    <row r="19" spans="2:9" ht="30" customHeight="1" x14ac:dyDescent="0.2">
      <c r="B19" s="189" t="s">
        <v>13</v>
      </c>
      <c r="C19" s="117">
        <v>624</v>
      </c>
      <c r="D19" s="86"/>
      <c r="E19" s="12">
        <v>94</v>
      </c>
      <c r="F19" s="86"/>
      <c r="G19" s="12">
        <v>530</v>
      </c>
      <c r="H19" s="86">
        <f t="shared" si="2"/>
        <v>0.84935897435897434</v>
      </c>
      <c r="I19" s="12">
        <v>2465</v>
      </c>
    </row>
    <row r="20" spans="2:9" ht="30" customHeight="1" x14ac:dyDescent="0.2">
      <c r="B20" s="190" t="s">
        <v>16</v>
      </c>
      <c r="C20" s="163">
        <f t="shared" si="0"/>
        <v>624</v>
      </c>
      <c r="D20" s="158">
        <f>C20/'1.2. Кол-во МС'!H21</f>
        <v>0.33085896076352067</v>
      </c>
      <c r="E20" s="75">
        <f>SUM(E6:E19)</f>
        <v>94</v>
      </c>
      <c r="F20" s="158">
        <f t="shared" si="1"/>
        <v>0.15064102564102563</v>
      </c>
      <c r="G20" s="75">
        <f>SUM(G6:G19)</f>
        <v>530</v>
      </c>
      <c r="H20" s="158">
        <f t="shared" si="2"/>
        <v>0.84935897435897434</v>
      </c>
      <c r="I20" s="75">
        <f>SUM(I6:I19)</f>
        <v>2465</v>
      </c>
    </row>
    <row r="21" spans="2:9" x14ac:dyDescent="0.2">
      <c r="B21" s="103"/>
      <c r="C21" s="103"/>
      <c r="D21" s="103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BCCD7-6939-4F2E-96D6-0CE85F31FE82}">
  <sheetPr>
    <pageSetUpPr fitToPage="1"/>
  </sheetPr>
  <dimension ref="B2:I19"/>
  <sheetViews>
    <sheetView view="pageBreakPreview" topLeftCell="A7" zoomScaleNormal="100" zoomScaleSheetLayoutView="100" workbookViewId="0">
      <selection activeCell="C19" sqref="C19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10" t="s">
        <v>24</v>
      </c>
      <c r="C2" s="210"/>
      <c r="D2" s="210"/>
      <c r="E2" s="210"/>
      <c r="F2" s="210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36" t="s">
        <v>22</v>
      </c>
      <c r="E4" s="35" t="s">
        <v>23</v>
      </c>
      <c r="F4" s="36" t="s">
        <v>22</v>
      </c>
    </row>
    <row r="5" spans="2:9" ht="24.95" customHeight="1" thickBot="1" x14ac:dyDescent="0.25">
      <c r="B5" s="189" t="s">
        <v>0</v>
      </c>
      <c r="C5" s="38"/>
      <c r="D5" s="121" t="e">
        <f>C5/'1.1. Кол-во ГС'!L7</f>
        <v>#DIV/0!</v>
      </c>
      <c r="E5" s="59"/>
      <c r="F5" s="121" t="e">
        <f>E5/'1.1. Кол-во ГС'!L7</f>
        <v>#DIV/0!</v>
      </c>
      <c r="I5" s="63" t="b">
        <f>C5+E5='1.1. Кол-во ГС'!L7</f>
        <v>1</v>
      </c>
    </row>
    <row r="6" spans="2:9" ht="24.95" customHeight="1" thickBot="1" x14ac:dyDescent="0.25">
      <c r="B6" s="189" t="s">
        <v>1</v>
      </c>
      <c r="C6" s="39"/>
      <c r="D6" s="121" t="e">
        <f>C6/'1.1. Кол-во ГС'!L8</f>
        <v>#DIV/0!</v>
      </c>
      <c r="E6" s="60"/>
      <c r="F6" s="121" t="e">
        <f>E6/'1.1. Кол-во ГС'!L8</f>
        <v>#DIV/0!</v>
      </c>
      <c r="I6" s="63" t="b">
        <f>C6+E6='1.1. Кол-во ГС'!L8</f>
        <v>1</v>
      </c>
    </row>
    <row r="7" spans="2:9" ht="24.95" customHeight="1" thickBot="1" x14ac:dyDescent="0.25">
      <c r="B7" s="189" t="s">
        <v>2</v>
      </c>
      <c r="C7" s="39"/>
      <c r="D7" s="121" t="e">
        <f>C7/'1.1. Кол-во ГС'!L9</f>
        <v>#DIV/0!</v>
      </c>
      <c r="E7" s="60"/>
      <c r="F7" s="121" t="e">
        <f>E7/'1.1. Кол-во ГС'!L9</f>
        <v>#DIV/0!</v>
      </c>
      <c r="I7" s="63" t="b">
        <f>C7+E7='1.1. Кол-во ГС'!L9</f>
        <v>1</v>
      </c>
    </row>
    <row r="8" spans="2:9" ht="24.95" customHeight="1" thickBot="1" x14ac:dyDescent="0.25">
      <c r="B8" s="189" t="s">
        <v>3</v>
      </c>
      <c r="C8" s="38"/>
      <c r="D8" s="121" t="e">
        <f>C8/'1.1. Кол-во ГС'!L10</f>
        <v>#DIV/0!</v>
      </c>
      <c r="E8" s="59"/>
      <c r="F8" s="121" t="e">
        <f>E8/'1.1. Кол-во ГС'!L10</f>
        <v>#DIV/0!</v>
      </c>
      <c r="I8" s="63" t="b">
        <f>C8+E8='1.1. Кол-во ГС'!L10</f>
        <v>1</v>
      </c>
    </row>
    <row r="9" spans="2:9" ht="24.95" customHeight="1" thickBot="1" x14ac:dyDescent="0.25">
      <c r="B9" s="189" t="s">
        <v>4</v>
      </c>
      <c r="C9" s="39"/>
      <c r="D9" s="121" t="e">
        <f>C9/'1.1. Кол-во ГС'!L11</f>
        <v>#DIV/0!</v>
      </c>
      <c r="E9" s="60"/>
      <c r="F9" s="121" t="e">
        <f>E9/'1.1. Кол-во ГС'!L11</f>
        <v>#DIV/0!</v>
      </c>
      <c r="I9" s="63" t="b">
        <f>C9+E9='1.1. Кол-во ГС'!L11</f>
        <v>1</v>
      </c>
    </row>
    <row r="10" spans="2:9" ht="24.95" customHeight="1" thickBot="1" x14ac:dyDescent="0.25">
      <c r="B10" s="189" t="s">
        <v>5</v>
      </c>
      <c r="C10" s="37"/>
      <c r="D10" s="121" t="e">
        <f>C10/'1.1. Кол-во ГС'!L12</f>
        <v>#DIV/0!</v>
      </c>
      <c r="E10" s="61"/>
      <c r="F10" s="121" t="e">
        <f>E10/'1.1. Кол-во ГС'!L12</f>
        <v>#DIV/0!</v>
      </c>
      <c r="I10" s="63" t="b">
        <f>C10+E10='1.1. Кол-во ГС'!L12</f>
        <v>1</v>
      </c>
    </row>
    <row r="11" spans="2:9" ht="24.95" customHeight="1" thickBot="1" x14ac:dyDescent="0.25">
      <c r="B11" s="189" t="s">
        <v>6</v>
      </c>
      <c r="C11" s="39"/>
      <c r="D11" s="121" t="e">
        <f>C11/'1.1. Кол-во ГС'!L13</f>
        <v>#DIV/0!</v>
      </c>
      <c r="E11" s="60"/>
      <c r="F11" s="121" t="e">
        <f>E11/'1.1. Кол-во ГС'!L13</f>
        <v>#DIV/0!</v>
      </c>
      <c r="I11" s="63" t="b">
        <f>C11+E11='1.1. Кол-во ГС'!L13</f>
        <v>1</v>
      </c>
    </row>
    <row r="12" spans="2:9" ht="24.95" customHeight="1" thickBot="1" x14ac:dyDescent="0.25">
      <c r="B12" s="189" t="s">
        <v>7</v>
      </c>
      <c r="C12" s="39"/>
      <c r="D12" s="121" t="e">
        <f>C12/'1.1. Кол-во ГС'!L14</f>
        <v>#DIV/0!</v>
      </c>
      <c r="E12" s="60"/>
      <c r="F12" s="121" t="e">
        <f>E12/'1.1. Кол-во ГС'!L14</f>
        <v>#DIV/0!</v>
      </c>
      <c r="I12" s="63" t="b">
        <f>C12+E12='1.1. Кол-во ГС'!L14</f>
        <v>1</v>
      </c>
    </row>
    <row r="13" spans="2:9" ht="24.95" customHeight="1" thickBot="1" x14ac:dyDescent="0.25">
      <c r="B13" s="189" t="s">
        <v>8</v>
      </c>
      <c r="C13" s="39"/>
      <c r="D13" s="121" t="e">
        <f>C13/'1.1. Кол-во ГС'!L15</f>
        <v>#DIV/0!</v>
      </c>
      <c r="E13" s="60"/>
      <c r="F13" s="121" t="e">
        <f>E13/'1.1. Кол-во ГС'!L15</f>
        <v>#DIV/0!</v>
      </c>
      <c r="I13" s="63" t="b">
        <f>C13+E13='1.1. Кол-во ГС'!L15</f>
        <v>1</v>
      </c>
    </row>
    <row r="14" spans="2:9" ht="24.95" customHeight="1" thickBot="1" x14ac:dyDescent="0.25">
      <c r="B14" s="189" t="s">
        <v>9</v>
      </c>
      <c r="C14" s="39"/>
      <c r="D14" s="121" t="e">
        <f>C14/'1.1. Кол-во ГС'!L16</f>
        <v>#DIV/0!</v>
      </c>
      <c r="E14" s="60"/>
      <c r="F14" s="121" t="e">
        <f>E14/'1.1. Кол-во ГС'!L16</f>
        <v>#DIV/0!</v>
      </c>
      <c r="I14" s="63" t="b">
        <f>C14+E14='1.1. Кол-во ГС'!L16</f>
        <v>1</v>
      </c>
    </row>
    <row r="15" spans="2:9" ht="24.95" customHeight="1" thickBot="1" x14ac:dyDescent="0.25">
      <c r="B15" s="189" t="s">
        <v>10</v>
      </c>
      <c r="C15" s="39"/>
      <c r="D15" s="121" t="e">
        <f>C15/'1.1. Кол-во ГС'!L17</f>
        <v>#DIV/0!</v>
      </c>
      <c r="E15" s="60"/>
      <c r="F15" s="121" t="e">
        <f>E15/'1.1. Кол-во ГС'!L17</f>
        <v>#DIV/0!</v>
      </c>
      <c r="I15" s="63" t="b">
        <f>C15+E15='1.1. Кол-во ГС'!L17</f>
        <v>1</v>
      </c>
    </row>
    <row r="16" spans="2:9" ht="24.95" customHeight="1" thickBot="1" x14ac:dyDescent="0.25">
      <c r="B16" s="189" t="s">
        <v>11</v>
      </c>
      <c r="C16" s="39"/>
      <c r="D16" s="121" t="e">
        <f>C16/'1.1. Кол-во ГС'!L18</f>
        <v>#DIV/0!</v>
      </c>
      <c r="E16" s="60"/>
      <c r="F16" s="121" t="e">
        <f>E16/'1.1. Кол-во ГС'!L18</f>
        <v>#DIV/0!</v>
      </c>
      <c r="I16" s="63" t="b">
        <f>C16+E16='1.1. Кол-во ГС'!L18</f>
        <v>1</v>
      </c>
    </row>
    <row r="17" spans="2:9" ht="24.95" customHeight="1" thickBot="1" x14ac:dyDescent="0.25">
      <c r="B17" s="189" t="s">
        <v>12</v>
      </c>
      <c r="C17" s="39"/>
      <c r="D17" s="121" t="e">
        <f>C17/'1.1. Кол-во ГС'!L19</f>
        <v>#DIV/0!</v>
      </c>
      <c r="E17" s="60"/>
      <c r="F17" s="121" t="e">
        <f>E17/'1.1. Кол-во ГС'!L19</f>
        <v>#DIV/0!</v>
      </c>
      <c r="I17" s="63" t="b">
        <f>C17+E17='1.1. Кол-во ГС'!L19</f>
        <v>1</v>
      </c>
    </row>
    <row r="18" spans="2:9" ht="24.95" customHeight="1" thickBot="1" x14ac:dyDescent="0.25">
      <c r="B18" s="189" t="s">
        <v>13</v>
      </c>
      <c r="C18" s="39">
        <v>310</v>
      </c>
      <c r="D18" s="121">
        <f>C18/'1.1. Кол-во ГС'!L20</f>
        <v>0.23168908819133036</v>
      </c>
      <c r="E18" s="60">
        <v>1028</v>
      </c>
      <c r="F18" s="121">
        <f>E18/'1.1. Кол-во ГС'!L20</f>
        <v>0.76831091180866962</v>
      </c>
      <c r="I18" s="63" t="b">
        <f>C18+E18='1.1. Кол-во ГС'!L20</f>
        <v>1</v>
      </c>
    </row>
    <row r="19" spans="2:9" ht="24.95" customHeight="1" thickBot="1" x14ac:dyDescent="0.25">
      <c r="B19" s="190" t="s">
        <v>16</v>
      </c>
      <c r="C19" s="11">
        <f>SUM(C5:C18)</f>
        <v>310</v>
      </c>
      <c r="D19" s="151">
        <f>C19/'1.1. Кол-во ГС'!L21</f>
        <v>0.23168908819133036</v>
      </c>
      <c r="E19" s="9">
        <f>SUM(E5:E18)</f>
        <v>1028</v>
      </c>
      <c r="F19" s="151">
        <f>E19/'1.1. Кол-во ГС'!L21</f>
        <v>0.76831091180866962</v>
      </c>
      <c r="I19" s="6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5E9A-D62E-4325-A3D0-B277CE3908E5}">
  <sheetPr>
    <pageSetUpPr fitToPage="1"/>
  </sheetPr>
  <dimension ref="B2:I19"/>
  <sheetViews>
    <sheetView view="pageBreakPreview" topLeftCell="A10" zoomScaleNormal="100" zoomScaleSheetLayoutView="100" workbookViewId="0">
      <selection activeCell="E18" sqref="E18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210" t="s">
        <v>25</v>
      </c>
      <c r="C2" s="210"/>
      <c r="D2" s="210"/>
      <c r="E2" s="210"/>
      <c r="F2" s="210"/>
    </row>
    <row r="3" spans="2:9" ht="15.75" x14ac:dyDescent="0.2">
      <c r="F3" s="8"/>
    </row>
    <row r="4" spans="2:9" ht="57" customHeight="1" thickBot="1" x14ac:dyDescent="0.25">
      <c r="B4" s="33" t="s">
        <v>14</v>
      </c>
      <c r="C4" s="35" t="s">
        <v>21</v>
      </c>
      <c r="D4" s="10" t="s">
        <v>22</v>
      </c>
      <c r="E4" s="35" t="s">
        <v>23</v>
      </c>
      <c r="F4" s="36" t="s">
        <v>22</v>
      </c>
    </row>
    <row r="5" spans="2:9" ht="24.95" customHeight="1" thickBot="1" x14ac:dyDescent="0.3">
      <c r="B5" s="189" t="s">
        <v>0</v>
      </c>
      <c r="C5" s="38"/>
      <c r="D5" s="121" t="e">
        <f>C5/'1.2. Кол-во МС'!H7</f>
        <v>#DIV/0!</v>
      </c>
      <c r="E5" s="38"/>
      <c r="F5" s="121" t="e">
        <f>E5/'1.2. Кол-во МС'!H7</f>
        <v>#DIV/0!</v>
      </c>
      <c r="I5" s="64" t="b">
        <f>C5+E5='1.2. Кол-во МС'!H7</f>
        <v>1</v>
      </c>
    </row>
    <row r="6" spans="2:9" ht="24.95" customHeight="1" thickBot="1" x14ac:dyDescent="0.3">
      <c r="B6" s="189" t="s">
        <v>1</v>
      </c>
      <c r="C6" s="39"/>
      <c r="D6" s="121" t="e">
        <f>C6/'1.2. Кол-во МС'!H8</f>
        <v>#DIV/0!</v>
      </c>
      <c r="E6" s="39"/>
      <c r="F6" s="121" t="e">
        <f>E6/'1.2. Кол-во МС'!H8</f>
        <v>#DIV/0!</v>
      </c>
      <c r="I6" s="64" t="b">
        <f>C6+E6='1.2. Кол-во МС'!H8</f>
        <v>1</v>
      </c>
    </row>
    <row r="7" spans="2:9" ht="24.95" customHeight="1" thickBot="1" x14ac:dyDescent="0.3">
      <c r="B7" s="189" t="s">
        <v>2</v>
      </c>
      <c r="C7" s="39"/>
      <c r="D7" s="121" t="e">
        <f>C7/'1.2. Кол-во МС'!H9</f>
        <v>#DIV/0!</v>
      </c>
      <c r="E7" s="39"/>
      <c r="F7" s="121" t="e">
        <f>E7/'1.2. Кол-во МС'!H9</f>
        <v>#DIV/0!</v>
      </c>
      <c r="I7" s="64" t="b">
        <f>C7+E7='1.2. Кол-во МС'!H9</f>
        <v>1</v>
      </c>
    </row>
    <row r="8" spans="2:9" ht="24.95" customHeight="1" thickBot="1" x14ac:dyDescent="0.3">
      <c r="B8" s="189" t="s">
        <v>3</v>
      </c>
      <c r="C8" s="38"/>
      <c r="D8" s="121" t="e">
        <f>C8/'1.2. Кол-во МС'!H10</f>
        <v>#DIV/0!</v>
      </c>
      <c r="E8" s="38"/>
      <c r="F8" s="121" t="e">
        <f>E8/'1.2. Кол-во МС'!H10</f>
        <v>#DIV/0!</v>
      </c>
      <c r="I8" s="64" t="b">
        <f>C8+E8='1.2. Кол-во МС'!H10</f>
        <v>1</v>
      </c>
    </row>
    <row r="9" spans="2:9" ht="24.95" customHeight="1" thickBot="1" x14ac:dyDescent="0.3">
      <c r="B9" s="189" t="s">
        <v>4</v>
      </c>
      <c r="C9" s="39"/>
      <c r="D9" s="121" t="e">
        <f>C9/'1.2. Кол-во МС'!H11</f>
        <v>#DIV/0!</v>
      </c>
      <c r="E9" s="39"/>
      <c r="F9" s="121" t="e">
        <f>E9/'1.2. Кол-во МС'!H11</f>
        <v>#DIV/0!</v>
      </c>
      <c r="I9" s="64" t="b">
        <f>C9+E9='1.2. Кол-во МС'!H11</f>
        <v>1</v>
      </c>
    </row>
    <row r="10" spans="2:9" ht="24.95" customHeight="1" thickBot="1" x14ac:dyDescent="0.3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I10" s="64" t="b">
        <f>C10+E10='1.2. Кол-во МС'!H12</f>
        <v>1</v>
      </c>
    </row>
    <row r="11" spans="2:9" ht="24.95" customHeight="1" thickBot="1" x14ac:dyDescent="0.3">
      <c r="B11" s="189" t="s">
        <v>6</v>
      </c>
      <c r="C11" s="39"/>
      <c r="D11" s="121" t="e">
        <f>C11/'1.2. Кол-во МС'!H13</f>
        <v>#DIV/0!</v>
      </c>
      <c r="E11" s="39"/>
      <c r="F11" s="121" t="e">
        <f>E11/'1.2. Кол-во МС'!H13</f>
        <v>#DIV/0!</v>
      </c>
      <c r="I11" s="64" t="b">
        <f>C11+E11='1.2. Кол-во МС'!H13</f>
        <v>1</v>
      </c>
    </row>
    <row r="12" spans="2:9" ht="24.95" customHeight="1" thickBot="1" x14ac:dyDescent="0.3">
      <c r="B12" s="189" t="s">
        <v>7</v>
      </c>
      <c r="C12" s="39"/>
      <c r="D12" s="121" t="e">
        <f>C12/'1.2. Кол-во МС'!H14</f>
        <v>#DIV/0!</v>
      </c>
      <c r="E12" s="39"/>
      <c r="F12" s="121" t="e">
        <f>E12/'1.2. Кол-во МС'!H14</f>
        <v>#DIV/0!</v>
      </c>
      <c r="I12" s="64" t="b">
        <f>C12+E12='1.2. Кол-во МС'!H14</f>
        <v>1</v>
      </c>
    </row>
    <row r="13" spans="2:9" ht="24.95" customHeight="1" thickBot="1" x14ac:dyDescent="0.3">
      <c r="B13" s="189" t="s">
        <v>8</v>
      </c>
      <c r="C13" s="39"/>
      <c r="D13" s="121" t="e">
        <f>C13/'1.2. Кол-во МС'!H15</f>
        <v>#DIV/0!</v>
      </c>
      <c r="E13" s="39"/>
      <c r="F13" s="121" t="e">
        <f>E13/'1.2. Кол-во МС'!H15</f>
        <v>#DIV/0!</v>
      </c>
      <c r="I13" s="64" t="b">
        <f>C13+E13='1.2. Кол-во МС'!H15</f>
        <v>1</v>
      </c>
    </row>
    <row r="14" spans="2:9" ht="24.95" customHeight="1" thickBot="1" x14ac:dyDescent="0.3">
      <c r="B14" s="189" t="s">
        <v>9</v>
      </c>
      <c r="C14" s="39"/>
      <c r="D14" s="121" t="e">
        <f>C14/'1.2. Кол-во МС'!H16</f>
        <v>#DIV/0!</v>
      </c>
      <c r="E14" s="39"/>
      <c r="F14" s="121" t="e">
        <f>E14/'1.2. Кол-во МС'!H16</f>
        <v>#DIV/0!</v>
      </c>
      <c r="I14" s="64" t="b">
        <f>C14+E14='1.2. Кол-во МС'!H16</f>
        <v>1</v>
      </c>
    </row>
    <row r="15" spans="2:9" ht="24.95" customHeight="1" thickBot="1" x14ac:dyDescent="0.3">
      <c r="B15" s="189" t="s">
        <v>10</v>
      </c>
      <c r="C15" s="39"/>
      <c r="D15" s="121" t="e">
        <f>C15/'1.2. Кол-во МС'!H17</f>
        <v>#DIV/0!</v>
      </c>
      <c r="E15" s="39"/>
      <c r="F15" s="121" t="e">
        <f>E15/'1.2. Кол-во МС'!H17</f>
        <v>#DIV/0!</v>
      </c>
      <c r="I15" s="64" t="b">
        <f>C15+E15='1.2. Кол-во МС'!H17</f>
        <v>1</v>
      </c>
    </row>
    <row r="16" spans="2:9" ht="24.95" customHeight="1" thickBot="1" x14ac:dyDescent="0.3">
      <c r="B16" s="189" t="s">
        <v>11</v>
      </c>
      <c r="C16" s="39"/>
      <c r="D16" s="121" t="e">
        <f>C16/'1.2. Кол-во МС'!H18</f>
        <v>#DIV/0!</v>
      </c>
      <c r="E16" s="39"/>
      <c r="F16" s="121" t="e">
        <f>E16/'1.2. Кол-во МС'!H18</f>
        <v>#DIV/0!</v>
      </c>
      <c r="I16" s="64" t="b">
        <f>C16+E16='1.2. Кол-во МС'!H18</f>
        <v>1</v>
      </c>
    </row>
    <row r="17" spans="2:9" ht="24.95" customHeight="1" thickBot="1" x14ac:dyDescent="0.3">
      <c r="B17" s="189" t="s">
        <v>12</v>
      </c>
      <c r="C17" s="39"/>
      <c r="D17" s="121" t="e">
        <f>C17/'1.2. Кол-во МС'!H19</f>
        <v>#DIV/0!</v>
      </c>
      <c r="E17" s="39"/>
      <c r="F17" s="121" t="e">
        <f>E17/'1.2. Кол-во МС'!H19</f>
        <v>#DIV/0!</v>
      </c>
      <c r="I17" s="64" t="b">
        <f>C17+E17='1.2. Кол-во МС'!H19</f>
        <v>1</v>
      </c>
    </row>
    <row r="18" spans="2:9" ht="24.95" customHeight="1" thickBot="1" x14ac:dyDescent="0.3">
      <c r="B18" s="189" t="s">
        <v>13</v>
      </c>
      <c r="C18" s="39">
        <v>486</v>
      </c>
      <c r="D18" s="121">
        <f>C18/'1.2. Кол-во МС'!H20</f>
        <v>0.25768822905620359</v>
      </c>
      <c r="E18" s="39">
        <v>1400</v>
      </c>
      <c r="F18" s="121">
        <f>E18/'1.2. Кол-во МС'!H20</f>
        <v>0.74231177094379641</v>
      </c>
      <c r="I18" s="64" t="b">
        <f>C18+E18='1.2. Кол-во МС'!H20</f>
        <v>1</v>
      </c>
    </row>
    <row r="19" spans="2:9" ht="24.95" customHeight="1" thickBot="1" x14ac:dyDescent="0.3">
      <c r="B19" s="190" t="s">
        <v>16</v>
      </c>
      <c r="C19" s="11">
        <f>SUM(C5:C18)</f>
        <v>486</v>
      </c>
      <c r="D19" s="151">
        <f>C19/'1.2. Кол-во МС'!H21</f>
        <v>0.25768822905620359</v>
      </c>
      <c r="E19" s="11">
        <f>SUM(E5:E18)</f>
        <v>1400</v>
      </c>
      <c r="F19" s="151">
        <f>E19/'1.2. Кол-во МС'!H21</f>
        <v>0.74231177094379641</v>
      </c>
      <c r="I19" s="6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DD4-0F20-40A6-9F43-3DA55995977F}">
  <sheetPr>
    <pageSetUpPr fitToPage="1"/>
  </sheetPr>
  <dimension ref="A2:P19"/>
  <sheetViews>
    <sheetView view="pageBreakPreview" topLeftCell="A7" zoomScaleNormal="100" zoomScaleSheetLayoutView="100" workbookViewId="0">
      <selection activeCell="N18" sqref="N18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9.140625" style="2"/>
    <col min="16" max="16" width="12.7109375" style="2" customWidth="1"/>
    <col min="17" max="16384" width="9.140625" style="2"/>
  </cols>
  <sheetData>
    <row r="2" spans="1:16" ht="20.25" x14ac:dyDescent="0.3">
      <c r="B2" s="210" t="s">
        <v>33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C5/'1.1. Кол-во ГС'!L7</f>
        <v>#DIV/0!</v>
      </c>
      <c r="E5" s="12"/>
      <c r="F5" s="121" t="e">
        <f>E5/'1.1. Кол-во ГС'!L7</f>
        <v>#DIV/0!</v>
      </c>
      <c r="G5" s="38"/>
      <c r="H5" s="121" t="e">
        <f>G5/'1.1. Кол-во ГС'!L7</f>
        <v>#DIV/0!</v>
      </c>
      <c r="I5" s="38"/>
      <c r="J5" s="121" t="e">
        <f>I5/'1.1. Кол-во ГС'!L7</f>
        <v>#DIV/0!</v>
      </c>
      <c r="K5" s="38"/>
      <c r="L5" s="121" t="e">
        <f>K5/'1.1. Кол-во ГС'!L7</f>
        <v>#DIV/0!</v>
      </c>
      <c r="M5" s="13"/>
      <c r="P5" s="63" t="b">
        <f>C5+E5+G5+I5+K5='1.1. Кол-во ГС'!L7</f>
        <v>1</v>
      </c>
    </row>
    <row r="6" spans="1:16" ht="30" customHeight="1" thickBot="1" x14ac:dyDescent="0.25">
      <c r="B6" s="189" t="s">
        <v>1</v>
      </c>
      <c r="C6" s="39"/>
      <c r="D6" s="121" t="e">
        <f>C6/'1.1. Кол-во ГС'!L8</f>
        <v>#DIV/0!</v>
      </c>
      <c r="E6" s="12"/>
      <c r="F6" s="121" t="e">
        <f>E6/'1.1. Кол-во ГС'!L8</f>
        <v>#DIV/0!</v>
      </c>
      <c r="G6" s="39"/>
      <c r="H6" s="121" t="e">
        <f>G6/'1.1. Кол-во ГС'!L8</f>
        <v>#DIV/0!</v>
      </c>
      <c r="I6" s="39"/>
      <c r="J6" s="121" t="e">
        <f>I6/'1.1. Кол-во ГС'!L8</f>
        <v>#DIV/0!</v>
      </c>
      <c r="K6" s="39"/>
      <c r="L6" s="121" t="e">
        <f>K6/'1.1. Кол-во ГС'!L8</f>
        <v>#DIV/0!</v>
      </c>
      <c r="M6" s="13"/>
      <c r="P6" s="63" t="b">
        <f>C6+E6+G6+I6+K6='1.1. Кол-во ГС'!L8</f>
        <v>1</v>
      </c>
    </row>
    <row r="7" spans="1:16" ht="30" customHeight="1" thickBot="1" x14ac:dyDescent="0.25">
      <c r="B7" s="189" t="s">
        <v>2</v>
      </c>
      <c r="C7" s="39"/>
      <c r="D7" s="121" t="e">
        <f>C7/'1.1. Кол-во ГС'!L9</f>
        <v>#DIV/0!</v>
      </c>
      <c r="E7" s="12"/>
      <c r="F7" s="121" t="e">
        <f>E7/'1.1. Кол-во ГС'!L9</f>
        <v>#DIV/0!</v>
      </c>
      <c r="G7" s="39"/>
      <c r="H7" s="121" t="e">
        <f>G7/'1.1. Кол-во ГС'!L9</f>
        <v>#DIV/0!</v>
      </c>
      <c r="I7" s="39"/>
      <c r="J7" s="121" t="e">
        <f>I7/'1.1. Кол-во ГС'!L9</f>
        <v>#DIV/0!</v>
      </c>
      <c r="K7" s="39"/>
      <c r="L7" s="121" t="e">
        <f>K7/'1.1. Кол-во ГС'!L9</f>
        <v>#DIV/0!</v>
      </c>
      <c r="M7" s="13"/>
      <c r="P7" s="63" t="b">
        <f>C7+E7+G7+I7+K7='1.1. Кол-во ГС'!L9</f>
        <v>1</v>
      </c>
    </row>
    <row r="8" spans="1:16" ht="30" customHeight="1" thickBot="1" x14ac:dyDescent="0.25">
      <c r="B8" s="189" t="s">
        <v>3</v>
      </c>
      <c r="C8" s="38"/>
      <c r="D8" s="121" t="e">
        <f>C8/'1.1. Кол-во ГС'!L10</f>
        <v>#DIV/0!</v>
      </c>
      <c r="E8" s="12"/>
      <c r="F8" s="121" t="e">
        <f>E8/'1.1. Кол-во ГС'!L10</f>
        <v>#DIV/0!</v>
      </c>
      <c r="G8" s="38"/>
      <c r="H8" s="121" t="e">
        <f>G8/'1.1. Кол-во ГС'!L10</f>
        <v>#DIV/0!</v>
      </c>
      <c r="I8" s="38"/>
      <c r="J8" s="121" t="e">
        <f>I8/'1.1. Кол-во ГС'!L10</f>
        <v>#DIV/0!</v>
      </c>
      <c r="K8" s="38"/>
      <c r="L8" s="121" t="e">
        <f>K8/'1.1. Кол-во ГС'!L10</f>
        <v>#DIV/0!</v>
      </c>
      <c r="M8" s="13"/>
      <c r="P8" s="63" t="b">
        <f>C8+E8+G8+I8+K8='1.1. Кол-во ГС'!L10</f>
        <v>1</v>
      </c>
    </row>
    <row r="9" spans="1:16" ht="30" customHeight="1" thickBot="1" x14ac:dyDescent="0.25">
      <c r="A9" s="14"/>
      <c r="B9" s="189" t="s">
        <v>4</v>
      </c>
      <c r="C9" s="39"/>
      <c r="D9" s="121" t="e">
        <f>C9/'1.1. Кол-во ГС'!L11</f>
        <v>#DIV/0!</v>
      </c>
      <c r="E9" s="12"/>
      <c r="F9" s="121" t="e">
        <f>E9/'1.1. Кол-во ГС'!L11</f>
        <v>#DIV/0!</v>
      </c>
      <c r="G9" s="39"/>
      <c r="H9" s="121" t="e">
        <f>G9/'1.1. Кол-во ГС'!L11</f>
        <v>#DIV/0!</v>
      </c>
      <c r="I9" s="39"/>
      <c r="J9" s="121" t="e">
        <f>I9/'1.1. Кол-во ГС'!L11</f>
        <v>#DIV/0!</v>
      </c>
      <c r="K9" s="39"/>
      <c r="L9" s="121" t="e">
        <f>K9/'1.1. Кол-во ГС'!L11</f>
        <v>#DIV/0!</v>
      </c>
      <c r="M9" s="13"/>
      <c r="P9" s="63" t="b">
        <f>C9+E9+G9+I9+K9='1.1. Кол-во ГС'!L11</f>
        <v>1</v>
      </c>
    </row>
    <row r="10" spans="1:16" ht="30" customHeight="1" thickBot="1" x14ac:dyDescent="0.25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  <c r="I10" s="37"/>
      <c r="J10" s="121" t="e">
        <f>I10/'1.1. Кол-во ГС'!L12</f>
        <v>#DIV/0!</v>
      </c>
      <c r="K10" s="37"/>
      <c r="L10" s="121" t="e">
        <f>K10/'1.1. Кол-во ГС'!L12</f>
        <v>#DIV/0!</v>
      </c>
      <c r="M10" s="13"/>
      <c r="P10" s="63" t="b">
        <f>C10+E10+G10+I10+K10='1.1. Кол-во ГС'!L12</f>
        <v>1</v>
      </c>
    </row>
    <row r="11" spans="1:16" ht="30" customHeight="1" thickBot="1" x14ac:dyDescent="0.25">
      <c r="B11" s="189" t="s">
        <v>6</v>
      </c>
      <c r="C11" s="39"/>
      <c r="D11" s="121" t="e">
        <f>C11/'1.1. Кол-во ГС'!L13</f>
        <v>#DIV/0!</v>
      </c>
      <c r="E11" s="12"/>
      <c r="F11" s="121" t="e">
        <f>E11/'1.1. Кол-во ГС'!L13</f>
        <v>#DIV/0!</v>
      </c>
      <c r="G11" s="39"/>
      <c r="H11" s="121" t="e">
        <f>G11/'1.1. Кол-во ГС'!L13</f>
        <v>#DIV/0!</v>
      </c>
      <c r="I11" s="39"/>
      <c r="J11" s="121" t="e">
        <f>I11/'1.1. Кол-во ГС'!L13</f>
        <v>#DIV/0!</v>
      </c>
      <c r="K11" s="39"/>
      <c r="L11" s="121" t="e">
        <f>K11/'1.1. Кол-во ГС'!L13</f>
        <v>#DIV/0!</v>
      </c>
      <c r="M11" s="13"/>
      <c r="P11" s="63" t="b">
        <f>C11+E11+G11+I11+K11='1.1. Кол-во ГС'!L13</f>
        <v>1</v>
      </c>
    </row>
    <row r="12" spans="1:16" ht="30" customHeight="1" thickBot="1" x14ac:dyDescent="0.25">
      <c r="B12" s="189" t="s">
        <v>7</v>
      </c>
      <c r="C12" s="39"/>
      <c r="D12" s="121" t="e">
        <f>C12/'1.1. Кол-во ГС'!L14</f>
        <v>#DIV/0!</v>
      </c>
      <c r="E12" s="12"/>
      <c r="F12" s="121" t="e">
        <f>E12/'1.1. Кол-во ГС'!L14</f>
        <v>#DIV/0!</v>
      </c>
      <c r="G12" s="39"/>
      <c r="H12" s="121" t="e">
        <f>G12/'1.1. Кол-во ГС'!L14</f>
        <v>#DIV/0!</v>
      </c>
      <c r="I12" s="39"/>
      <c r="J12" s="121" t="e">
        <f>I12/'1.1. Кол-во ГС'!L14</f>
        <v>#DIV/0!</v>
      </c>
      <c r="K12" s="39"/>
      <c r="L12" s="121" t="e">
        <f>K12/'1.1. Кол-во ГС'!L14</f>
        <v>#DIV/0!</v>
      </c>
      <c r="M12" s="13"/>
      <c r="P12" s="63" t="b">
        <f>C12+E12+G12+I12+K12='1.1. Кол-во ГС'!L14</f>
        <v>1</v>
      </c>
    </row>
    <row r="13" spans="1:16" ht="30" customHeight="1" thickBot="1" x14ac:dyDescent="0.25">
      <c r="B13" s="189" t="s">
        <v>8</v>
      </c>
      <c r="C13" s="39"/>
      <c r="D13" s="121" t="e">
        <f>C13/'1.1. Кол-во ГС'!L15</f>
        <v>#DIV/0!</v>
      </c>
      <c r="E13" s="12"/>
      <c r="F13" s="121" t="e">
        <f>E13/'1.1. Кол-во ГС'!L15</f>
        <v>#DIV/0!</v>
      </c>
      <c r="G13" s="39"/>
      <c r="H13" s="121" t="e">
        <f>G13/'1.1. Кол-во ГС'!L15</f>
        <v>#DIV/0!</v>
      </c>
      <c r="I13" s="39"/>
      <c r="J13" s="121" t="e">
        <f>I13/'1.1. Кол-во ГС'!L15</f>
        <v>#DIV/0!</v>
      </c>
      <c r="K13" s="39"/>
      <c r="L13" s="121" t="e">
        <f>K13/'1.1. Кол-во ГС'!L15</f>
        <v>#DIV/0!</v>
      </c>
      <c r="M13" s="13"/>
      <c r="P13" s="63" t="b">
        <f>C13+E13+G13+I13+K13='1.1. Кол-во ГС'!L15</f>
        <v>1</v>
      </c>
    </row>
    <row r="14" spans="1:16" ht="30" customHeight="1" thickBot="1" x14ac:dyDescent="0.25">
      <c r="B14" s="189" t="s">
        <v>9</v>
      </c>
      <c r="C14" s="39"/>
      <c r="D14" s="121" t="e">
        <f>C14/'1.1. Кол-во ГС'!L16</f>
        <v>#DIV/0!</v>
      </c>
      <c r="E14" s="12"/>
      <c r="F14" s="121" t="e">
        <f>E14/'1.1. Кол-во ГС'!L16</f>
        <v>#DIV/0!</v>
      </c>
      <c r="G14" s="39"/>
      <c r="H14" s="121" t="e">
        <f>G14/'1.1. Кол-во ГС'!L16</f>
        <v>#DIV/0!</v>
      </c>
      <c r="I14" s="39"/>
      <c r="J14" s="121" t="e">
        <f>I14/'1.1. Кол-во ГС'!L16</f>
        <v>#DIV/0!</v>
      </c>
      <c r="K14" s="39"/>
      <c r="L14" s="121" t="e">
        <f>K14/'1.1. Кол-во ГС'!L16</f>
        <v>#DIV/0!</v>
      </c>
      <c r="M14" s="13"/>
      <c r="P14" s="63" t="b">
        <f>C14+E14+G14+I14+K14='1.1. Кол-во ГС'!L16</f>
        <v>1</v>
      </c>
    </row>
    <row r="15" spans="1:16" ht="30" customHeight="1" thickBot="1" x14ac:dyDescent="0.25">
      <c r="B15" s="189" t="s">
        <v>10</v>
      </c>
      <c r="C15" s="39"/>
      <c r="D15" s="121" t="e">
        <f>C15/'1.1. Кол-во ГС'!L17</f>
        <v>#DIV/0!</v>
      </c>
      <c r="E15" s="12"/>
      <c r="F15" s="121" t="e">
        <f>E15/'1.1. Кол-во ГС'!L17</f>
        <v>#DIV/0!</v>
      </c>
      <c r="G15" s="39"/>
      <c r="H15" s="121" t="e">
        <f>G15/'1.1. Кол-во ГС'!L17</f>
        <v>#DIV/0!</v>
      </c>
      <c r="I15" s="39"/>
      <c r="J15" s="121" t="e">
        <f>I15/'1.1. Кол-во ГС'!L17</f>
        <v>#DIV/0!</v>
      </c>
      <c r="K15" s="39"/>
      <c r="L15" s="121" t="e">
        <f>K15/'1.1. Кол-во ГС'!L17</f>
        <v>#DIV/0!</v>
      </c>
      <c r="M15" s="13"/>
      <c r="P15" s="63" t="b">
        <f>C15+E15+G15+I15+K15='1.1. Кол-во ГС'!L17</f>
        <v>1</v>
      </c>
    </row>
    <row r="16" spans="1:16" ht="30" customHeight="1" thickBot="1" x14ac:dyDescent="0.25">
      <c r="B16" s="189" t="s">
        <v>11</v>
      </c>
      <c r="C16" s="39"/>
      <c r="D16" s="121" t="e">
        <f>C16/'1.1. Кол-во ГС'!L18</f>
        <v>#DIV/0!</v>
      </c>
      <c r="E16" s="12"/>
      <c r="F16" s="121" t="e">
        <f>E16/'1.1. Кол-во ГС'!L18</f>
        <v>#DIV/0!</v>
      </c>
      <c r="G16" s="39"/>
      <c r="H16" s="121" t="e">
        <f>G16/'1.1. Кол-во ГС'!L18</f>
        <v>#DIV/0!</v>
      </c>
      <c r="I16" s="39"/>
      <c r="J16" s="121" t="e">
        <f>I16/'1.1. Кол-во ГС'!L18</f>
        <v>#DIV/0!</v>
      </c>
      <c r="K16" s="39"/>
      <c r="L16" s="121" t="e">
        <f>K16/'1.1. Кол-во ГС'!L18</f>
        <v>#DIV/0!</v>
      </c>
      <c r="M16" s="13"/>
      <c r="P16" s="63" t="b">
        <f>C16+E16+G16+I16+K16='1.1. Кол-во ГС'!L18</f>
        <v>1</v>
      </c>
    </row>
    <row r="17" spans="2:16" ht="30" customHeight="1" thickBot="1" x14ac:dyDescent="0.25">
      <c r="B17" s="189" t="s">
        <v>12</v>
      </c>
      <c r="C17" s="39"/>
      <c r="D17" s="121" t="e">
        <f>C17/'1.1. Кол-во ГС'!L19</f>
        <v>#DIV/0!</v>
      </c>
      <c r="E17" s="12"/>
      <c r="F17" s="121" t="e">
        <f>E17/'1.1. Кол-во ГС'!L19</f>
        <v>#DIV/0!</v>
      </c>
      <c r="G17" s="39"/>
      <c r="H17" s="121" t="e">
        <f>G17/'1.1. Кол-во ГС'!L19</f>
        <v>#DIV/0!</v>
      </c>
      <c r="I17" s="39"/>
      <c r="J17" s="121" t="e">
        <f>I17/'1.1. Кол-во ГС'!L19</f>
        <v>#DIV/0!</v>
      </c>
      <c r="K17" s="39"/>
      <c r="L17" s="121" t="e">
        <f>K17/'1.1. Кол-во ГС'!L19</f>
        <v>#DIV/0!</v>
      </c>
      <c r="M17" s="13"/>
      <c r="P17" s="63" t="b">
        <f>C17+E17+G17+I17+K17='1.1. Кол-во ГС'!L19</f>
        <v>1</v>
      </c>
    </row>
    <row r="18" spans="2:16" ht="30" customHeight="1" thickBot="1" x14ac:dyDescent="0.25">
      <c r="B18" s="189" t="s">
        <v>13</v>
      </c>
      <c r="C18" s="39">
        <v>129</v>
      </c>
      <c r="D18" s="121">
        <f>C18/'1.1. Кол-во ГС'!L20</f>
        <v>9.641255605381166E-2</v>
      </c>
      <c r="E18" s="12">
        <v>499</v>
      </c>
      <c r="F18" s="121">
        <f>E18/'1.1. Кол-во ГС'!L20</f>
        <v>0.37294469357249627</v>
      </c>
      <c r="G18" s="39">
        <v>448</v>
      </c>
      <c r="H18" s="121">
        <f>G18/'1.1. Кол-во ГС'!L20</f>
        <v>0.33482810164424515</v>
      </c>
      <c r="I18" s="39">
        <v>245</v>
      </c>
      <c r="J18" s="121">
        <f>I18/'1.1. Кол-во ГС'!L20</f>
        <v>0.18310911808669655</v>
      </c>
      <c r="K18" s="39">
        <v>17</v>
      </c>
      <c r="L18" s="121">
        <f>K18/'1.1. Кол-во ГС'!L20</f>
        <v>1.2705530642750373E-2</v>
      </c>
      <c r="M18" s="13">
        <v>42</v>
      </c>
      <c r="P18" s="63" t="b">
        <f>C18+E18+G18+I18+K18='1.1. Кол-во ГС'!L20</f>
        <v>1</v>
      </c>
    </row>
    <row r="19" spans="2:16" ht="30" customHeight="1" thickBot="1" x14ac:dyDescent="0.25">
      <c r="B19" s="190" t="s">
        <v>16</v>
      </c>
      <c r="C19" s="11">
        <f>SUM(C5:C18)</f>
        <v>129</v>
      </c>
      <c r="D19" s="151">
        <f>C19/'1.1. Кол-во ГС'!L21</f>
        <v>9.641255605381166E-2</v>
      </c>
      <c r="E19" s="11">
        <f>SUM(E5:E18)</f>
        <v>499</v>
      </c>
      <c r="F19" s="151">
        <f>E19/'1.1. Кол-во ГС'!L21</f>
        <v>0.37294469357249627</v>
      </c>
      <c r="G19" s="11">
        <f>SUM(G5:G18)</f>
        <v>448</v>
      </c>
      <c r="H19" s="151">
        <f>G19/'1.1. Кол-во ГС'!L21</f>
        <v>0.33482810164424515</v>
      </c>
      <c r="I19" s="11">
        <f>SUM(I5:I18)</f>
        <v>245</v>
      </c>
      <c r="J19" s="151">
        <f>I19/'1.1. Кол-во ГС'!L21</f>
        <v>0.18310911808669655</v>
      </c>
      <c r="K19" s="11">
        <f>SUM(K5:K18)</f>
        <v>17</v>
      </c>
      <c r="L19" s="151">
        <f>K19/'1.1. Кол-во ГС'!L21</f>
        <v>1.2705530642750373E-2</v>
      </c>
      <c r="M19" s="11">
        <f>AVERAGE(M5:M18)</f>
        <v>42</v>
      </c>
      <c r="P19" s="6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3660-96E2-4D97-B89A-EA2AA99B0038}">
  <dimension ref="A2:P21"/>
  <sheetViews>
    <sheetView view="pageBreakPreview" topLeftCell="A7" zoomScaleNormal="100" zoomScaleSheetLayoutView="100" workbookViewId="0">
      <selection activeCell="C19" sqref="C19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9.140625" style="2"/>
    <col min="16" max="16" width="10.140625" style="2" bestFit="1" customWidth="1"/>
    <col min="17" max="16384" width="9.140625" style="2"/>
  </cols>
  <sheetData>
    <row r="2" spans="1:16" ht="20.25" x14ac:dyDescent="0.3">
      <c r="B2" s="210" t="s">
        <v>34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</row>
    <row r="3" spans="1:16" ht="15.75" x14ac:dyDescent="0.2">
      <c r="L3" s="8"/>
    </row>
    <row r="4" spans="1:16" ht="68.25" customHeight="1" thickBot="1" x14ac:dyDescent="0.25">
      <c r="B4" s="33" t="s">
        <v>14</v>
      </c>
      <c r="C4" s="35" t="s">
        <v>26</v>
      </c>
      <c r="D4" s="36" t="s">
        <v>27</v>
      </c>
      <c r="E4" s="35" t="s">
        <v>28</v>
      </c>
      <c r="F4" s="36" t="s">
        <v>27</v>
      </c>
      <c r="G4" s="35" t="s">
        <v>29</v>
      </c>
      <c r="H4" s="36" t="s">
        <v>27</v>
      </c>
      <c r="I4" s="35" t="s">
        <v>30</v>
      </c>
      <c r="J4" s="36" t="s">
        <v>27</v>
      </c>
      <c r="K4" s="35" t="s">
        <v>31</v>
      </c>
      <c r="L4" s="36" t="s">
        <v>27</v>
      </c>
      <c r="M4" s="35" t="s">
        <v>32</v>
      </c>
    </row>
    <row r="5" spans="1:16" ht="30" customHeight="1" thickBot="1" x14ac:dyDescent="0.25">
      <c r="B5" s="189" t="s">
        <v>0</v>
      </c>
      <c r="C5" s="38"/>
      <c r="D5" s="121" t="e">
        <f>C5/'1.2. Кол-во МС'!H7</f>
        <v>#DIV/0!</v>
      </c>
      <c r="E5" s="12"/>
      <c r="F5" s="121" t="e">
        <f>E5/'1.2. Кол-во МС'!H7</f>
        <v>#DIV/0!</v>
      </c>
      <c r="G5" s="38"/>
      <c r="H5" s="121" t="e">
        <f>G5/'1.2. Кол-во МС'!H7</f>
        <v>#DIV/0!</v>
      </c>
      <c r="I5" s="38"/>
      <c r="J5" s="121" t="e">
        <f>I5/'1.2. Кол-во МС'!H7</f>
        <v>#DIV/0!</v>
      </c>
      <c r="K5" s="38"/>
      <c r="L5" s="121" t="e">
        <f>K5/'1.2. Кол-во МС'!H7</f>
        <v>#DIV/0!</v>
      </c>
      <c r="M5" s="13"/>
      <c r="P5" s="63" t="b">
        <f>C5+E5+G5+I5+K5='1.2. Кол-во МС'!H7</f>
        <v>1</v>
      </c>
    </row>
    <row r="6" spans="1:16" ht="30" customHeight="1" thickBot="1" x14ac:dyDescent="0.25">
      <c r="A6" s="14"/>
      <c r="B6" s="189" t="s">
        <v>1</v>
      </c>
      <c r="C6" s="39"/>
      <c r="D6" s="121" t="e">
        <f>C6/'1.2. Кол-во МС'!H8</f>
        <v>#DIV/0!</v>
      </c>
      <c r="E6" s="12"/>
      <c r="F6" s="121" t="e">
        <f>E6/'1.2. Кол-во МС'!H8</f>
        <v>#DIV/0!</v>
      </c>
      <c r="G6" s="39"/>
      <c r="H6" s="121" t="e">
        <f>G6/'1.2. Кол-во МС'!H8</f>
        <v>#DIV/0!</v>
      </c>
      <c r="I6" s="39"/>
      <c r="J6" s="121" t="e">
        <f>I6/'1.2. Кол-во МС'!H8</f>
        <v>#DIV/0!</v>
      </c>
      <c r="K6" s="39"/>
      <c r="L6" s="121" t="e">
        <f>K6/'1.2. Кол-во МС'!H8</f>
        <v>#DIV/0!</v>
      </c>
      <c r="M6" s="13"/>
      <c r="P6" s="63" t="b">
        <f>C6+E6+G6+I6+K6='1.2. Кол-во МС'!H8</f>
        <v>1</v>
      </c>
    </row>
    <row r="7" spans="1:16" ht="30" customHeight="1" thickBot="1" x14ac:dyDescent="0.25">
      <c r="B7" s="189" t="s">
        <v>2</v>
      </c>
      <c r="C7" s="39"/>
      <c r="D7" s="121" t="e">
        <f>C7/'1.2. Кол-во МС'!H9</f>
        <v>#DIV/0!</v>
      </c>
      <c r="E7" s="12"/>
      <c r="F7" s="121" t="e">
        <f>E7/'1.2. Кол-во МС'!H9</f>
        <v>#DIV/0!</v>
      </c>
      <c r="G7" s="39"/>
      <c r="H7" s="121" t="e">
        <f>G7/'1.2. Кол-во МС'!H9</f>
        <v>#DIV/0!</v>
      </c>
      <c r="I7" s="39"/>
      <c r="J7" s="121" t="e">
        <f>I7/'1.2. Кол-во МС'!H9</f>
        <v>#DIV/0!</v>
      </c>
      <c r="K7" s="39"/>
      <c r="L7" s="121" t="e">
        <f>K7/'1.2. Кол-во МС'!H9</f>
        <v>#DIV/0!</v>
      </c>
      <c r="M7" s="13"/>
      <c r="P7" s="63" t="b">
        <f>C7+E7+G7+I7+K7='1.2. Кол-во МС'!H9</f>
        <v>1</v>
      </c>
    </row>
    <row r="8" spans="1:16" ht="30" customHeight="1" thickBot="1" x14ac:dyDescent="0.25">
      <c r="B8" s="189" t="s">
        <v>3</v>
      </c>
      <c r="C8" s="38"/>
      <c r="D8" s="121" t="e">
        <f>C8/'1.2. Кол-во МС'!H10</f>
        <v>#DIV/0!</v>
      </c>
      <c r="E8" s="12"/>
      <c r="F8" s="121" t="e">
        <f>E8/'1.2. Кол-во МС'!H10</f>
        <v>#DIV/0!</v>
      </c>
      <c r="G8" s="38"/>
      <c r="H8" s="121" t="e">
        <f>G8/'1.2. Кол-во МС'!H10</f>
        <v>#DIV/0!</v>
      </c>
      <c r="I8" s="38"/>
      <c r="J8" s="121" t="e">
        <f>I8/'1.2. Кол-во МС'!H10</f>
        <v>#DIV/0!</v>
      </c>
      <c r="K8" s="38"/>
      <c r="L8" s="121" t="e">
        <f>K8/'1.2. Кол-во МС'!H10</f>
        <v>#DIV/0!</v>
      </c>
      <c r="M8" s="13"/>
      <c r="P8" s="63" t="b">
        <f>C8+E8+G8+I8+K8='1.2. Кол-во МС'!H10</f>
        <v>1</v>
      </c>
    </row>
    <row r="9" spans="1:16" ht="30" customHeight="1" thickBot="1" x14ac:dyDescent="0.25">
      <c r="B9" s="189" t="s">
        <v>4</v>
      </c>
      <c r="C9" s="39"/>
      <c r="D9" s="121" t="e">
        <f>C9/'1.2. Кол-во МС'!H11</f>
        <v>#DIV/0!</v>
      </c>
      <c r="E9" s="12"/>
      <c r="F9" s="121" t="e">
        <f>E9/'1.2. Кол-во МС'!H11</f>
        <v>#DIV/0!</v>
      </c>
      <c r="G9" s="39"/>
      <c r="H9" s="121" t="e">
        <f>G9/'1.2. Кол-во МС'!H11</f>
        <v>#DIV/0!</v>
      </c>
      <c r="I9" s="39"/>
      <c r="J9" s="121" t="e">
        <f>I9/'1.2. Кол-во МС'!H11</f>
        <v>#DIV/0!</v>
      </c>
      <c r="K9" s="39"/>
      <c r="L9" s="121" t="e">
        <f>K9/'1.2. Кол-во МС'!H11</f>
        <v>#DIV/0!</v>
      </c>
      <c r="M9" s="39"/>
      <c r="P9" s="63" t="b">
        <f>C9+E9+G9+I9+K9='1.2. Кол-во МС'!H11</f>
        <v>1</v>
      </c>
    </row>
    <row r="10" spans="1:16" ht="30" customHeight="1" thickBot="1" x14ac:dyDescent="0.25">
      <c r="B10" s="189" t="s">
        <v>5</v>
      </c>
      <c r="C10" s="37"/>
      <c r="D10" s="121" t="e">
        <f>C10/'1.2. Кол-во МС'!H12</f>
        <v>#DIV/0!</v>
      </c>
      <c r="E10" s="37"/>
      <c r="F10" s="121" t="e">
        <f>E10/'1.2. Кол-во МС'!H12</f>
        <v>#DIV/0!</v>
      </c>
      <c r="G10" s="37"/>
      <c r="H10" s="121" t="e">
        <f>G10/'1.2. Кол-во МС'!H12</f>
        <v>#DIV/0!</v>
      </c>
      <c r="I10" s="37"/>
      <c r="J10" s="121" t="e">
        <f>I10/'1.2. Кол-во МС'!H12</f>
        <v>#DIV/0!</v>
      </c>
      <c r="K10" s="37"/>
      <c r="L10" s="121" t="e">
        <f>K10/'1.2. Кол-во МС'!H12</f>
        <v>#DIV/0!</v>
      </c>
      <c r="M10" s="39"/>
      <c r="P10" s="63" t="b">
        <f>C10+E10+G10+I10+K10='1.2. Кол-во МС'!H12</f>
        <v>1</v>
      </c>
    </row>
    <row r="11" spans="1:16" ht="30" customHeight="1" thickBot="1" x14ac:dyDescent="0.25">
      <c r="B11" s="189" t="s">
        <v>6</v>
      </c>
      <c r="C11" s="39"/>
      <c r="D11" s="121" t="e">
        <f>C11/'1.2. Кол-во МС'!H13</f>
        <v>#DIV/0!</v>
      </c>
      <c r="E11" s="12"/>
      <c r="F11" s="121" t="e">
        <f>E11/'1.2. Кол-во МС'!H13</f>
        <v>#DIV/0!</v>
      </c>
      <c r="G11" s="39"/>
      <c r="H11" s="121" t="e">
        <f>G11/'1.2. Кол-во МС'!H13</f>
        <v>#DIV/0!</v>
      </c>
      <c r="I11" s="39"/>
      <c r="J11" s="121" t="e">
        <f>I11/'1.2. Кол-во МС'!H13</f>
        <v>#DIV/0!</v>
      </c>
      <c r="K11" s="39"/>
      <c r="L11" s="121" t="e">
        <f>K11/'1.2. Кол-во МС'!H13</f>
        <v>#DIV/0!</v>
      </c>
      <c r="M11" s="13"/>
      <c r="P11" s="63" t="b">
        <f>C11+E11+G11+I11+K11='1.2. Кол-во МС'!H13</f>
        <v>1</v>
      </c>
    </row>
    <row r="12" spans="1:16" ht="30" customHeight="1" thickBot="1" x14ac:dyDescent="0.25">
      <c r="B12" s="189" t="s">
        <v>7</v>
      </c>
      <c r="C12" s="39"/>
      <c r="D12" s="121" t="e">
        <f>C12/'1.2. Кол-во МС'!H14</f>
        <v>#DIV/0!</v>
      </c>
      <c r="E12" s="12"/>
      <c r="F12" s="121" t="e">
        <f>E12/'1.2. Кол-во МС'!H14</f>
        <v>#DIV/0!</v>
      </c>
      <c r="G12" s="39"/>
      <c r="H12" s="121" t="e">
        <f>G12/'1.2. Кол-во МС'!H14</f>
        <v>#DIV/0!</v>
      </c>
      <c r="I12" s="39"/>
      <c r="J12" s="121" t="e">
        <f>I12/'1.2. Кол-во МС'!H14</f>
        <v>#DIV/0!</v>
      </c>
      <c r="K12" s="39"/>
      <c r="L12" s="121" t="e">
        <f>K12/'1.2. Кол-во МС'!H14</f>
        <v>#DIV/0!</v>
      </c>
      <c r="M12" s="13"/>
      <c r="P12" s="63" t="b">
        <f>C12+E12+G12+I12+K12='1.2. Кол-во МС'!H14</f>
        <v>1</v>
      </c>
    </row>
    <row r="13" spans="1:16" ht="30" customHeight="1" thickBot="1" x14ac:dyDescent="0.25">
      <c r="B13" s="189" t="s">
        <v>8</v>
      </c>
      <c r="C13" s="39"/>
      <c r="D13" s="121" t="e">
        <f>C13/'1.2. Кол-во МС'!H15</f>
        <v>#DIV/0!</v>
      </c>
      <c r="E13" s="12"/>
      <c r="F13" s="121" t="e">
        <f>E13/'1.2. Кол-во МС'!H15</f>
        <v>#DIV/0!</v>
      </c>
      <c r="G13" s="39"/>
      <c r="H13" s="121" t="e">
        <f>G13/'1.2. Кол-во МС'!H15</f>
        <v>#DIV/0!</v>
      </c>
      <c r="I13" s="39"/>
      <c r="J13" s="121" t="e">
        <f>I13/'1.2. Кол-во МС'!H15</f>
        <v>#DIV/0!</v>
      </c>
      <c r="K13" s="39"/>
      <c r="L13" s="121" t="e">
        <f>K13/'1.2. Кол-во МС'!H15</f>
        <v>#DIV/0!</v>
      </c>
      <c r="M13" s="13"/>
      <c r="P13" s="63" t="b">
        <f>C13+E13+G13+I13+K13='1.2. Кол-во МС'!H15</f>
        <v>1</v>
      </c>
    </row>
    <row r="14" spans="1:16" ht="30" customHeight="1" thickBot="1" x14ac:dyDescent="0.25">
      <c r="B14" s="189" t="s">
        <v>9</v>
      </c>
      <c r="C14" s="39"/>
      <c r="D14" s="121" t="e">
        <f>C14/'1.2. Кол-во МС'!H16</f>
        <v>#DIV/0!</v>
      </c>
      <c r="E14" s="12"/>
      <c r="F14" s="121" t="e">
        <f>E14/'1.2. Кол-во МС'!H16</f>
        <v>#DIV/0!</v>
      </c>
      <c r="G14" s="39"/>
      <c r="H14" s="121" t="e">
        <f>G14/'1.2. Кол-во МС'!H16</f>
        <v>#DIV/0!</v>
      </c>
      <c r="I14" s="39"/>
      <c r="J14" s="121" t="e">
        <f>I14/'1.2. Кол-во МС'!H16</f>
        <v>#DIV/0!</v>
      </c>
      <c r="K14" s="39"/>
      <c r="L14" s="121" t="e">
        <f>K14/'1.2. Кол-во МС'!H16</f>
        <v>#DIV/0!</v>
      </c>
      <c r="M14" s="13"/>
      <c r="P14" s="63" t="b">
        <f>C14+E14+G14+I14+K14='1.2. Кол-во МС'!H16</f>
        <v>1</v>
      </c>
    </row>
    <row r="15" spans="1:16" ht="30" customHeight="1" thickBot="1" x14ac:dyDescent="0.25">
      <c r="B15" s="189" t="s">
        <v>10</v>
      </c>
      <c r="C15" s="39"/>
      <c r="D15" s="121" t="e">
        <f>C15/'1.2. Кол-во МС'!H17</f>
        <v>#DIV/0!</v>
      </c>
      <c r="E15" s="12"/>
      <c r="F15" s="121" t="e">
        <f>E15/'1.2. Кол-во МС'!H17</f>
        <v>#DIV/0!</v>
      </c>
      <c r="G15" s="39"/>
      <c r="H15" s="121" t="e">
        <f>G15/'1.2. Кол-во МС'!H17</f>
        <v>#DIV/0!</v>
      </c>
      <c r="I15" s="39"/>
      <c r="J15" s="121" t="e">
        <f>I15/'1.2. Кол-во МС'!H17</f>
        <v>#DIV/0!</v>
      </c>
      <c r="K15" s="39"/>
      <c r="L15" s="121" t="e">
        <f>K15/'1.2. Кол-во МС'!H17</f>
        <v>#DIV/0!</v>
      </c>
      <c r="M15" s="13"/>
      <c r="P15" s="63" t="b">
        <f>C15+E15+G15+I15+K15='1.2. Кол-во МС'!H17</f>
        <v>1</v>
      </c>
    </row>
    <row r="16" spans="1:16" ht="30" customHeight="1" thickBot="1" x14ac:dyDescent="0.25">
      <c r="B16" s="189" t="s">
        <v>11</v>
      </c>
      <c r="C16" s="39"/>
      <c r="D16" s="121" t="e">
        <f>C16/'1.2. Кол-во МС'!H18</f>
        <v>#DIV/0!</v>
      </c>
      <c r="E16" s="12"/>
      <c r="F16" s="121" t="e">
        <f>E16/'1.2. Кол-во МС'!H18</f>
        <v>#DIV/0!</v>
      </c>
      <c r="G16" s="39"/>
      <c r="H16" s="121" t="e">
        <f>G16/'1.2. Кол-во МС'!H18</f>
        <v>#DIV/0!</v>
      </c>
      <c r="I16" s="39"/>
      <c r="J16" s="121" t="e">
        <f>I16/'1.2. Кол-во МС'!H18</f>
        <v>#DIV/0!</v>
      </c>
      <c r="K16" s="39"/>
      <c r="L16" s="121" t="e">
        <f>K16/'1.2. Кол-во МС'!H18</f>
        <v>#DIV/0!</v>
      </c>
      <c r="M16" s="13"/>
      <c r="P16" s="63" t="b">
        <f>C16+E16+G16+I16+K16='1.2. Кол-во МС'!H18</f>
        <v>1</v>
      </c>
    </row>
    <row r="17" spans="2:16" ht="30" customHeight="1" thickBot="1" x14ac:dyDescent="0.25">
      <c r="B17" s="189" t="s">
        <v>12</v>
      </c>
      <c r="C17" s="39"/>
      <c r="D17" s="121" t="e">
        <f>C17/'1.2. Кол-во МС'!H19</f>
        <v>#DIV/0!</v>
      </c>
      <c r="E17" s="12"/>
      <c r="F17" s="121" t="e">
        <f>E17/'1.2. Кол-во МС'!H19</f>
        <v>#DIV/0!</v>
      </c>
      <c r="G17" s="39"/>
      <c r="H17" s="121" t="e">
        <f>G17/'1.2. Кол-во МС'!H19</f>
        <v>#DIV/0!</v>
      </c>
      <c r="I17" s="39"/>
      <c r="J17" s="121" t="e">
        <f>I17/'1.2. Кол-во МС'!H19</f>
        <v>#DIV/0!</v>
      </c>
      <c r="K17" s="39"/>
      <c r="L17" s="121" t="e">
        <f>K17/'1.2. Кол-во МС'!H19</f>
        <v>#DIV/0!</v>
      </c>
      <c r="M17" s="13"/>
      <c r="P17" s="63" t="b">
        <f>C17+E17+G17+I17+K17='1.2. Кол-во МС'!H19</f>
        <v>1</v>
      </c>
    </row>
    <row r="18" spans="2:16" ht="30" customHeight="1" thickBot="1" x14ac:dyDescent="0.25">
      <c r="B18" s="189" t="s">
        <v>13</v>
      </c>
      <c r="C18" s="39">
        <v>217</v>
      </c>
      <c r="D18" s="121">
        <f>C18/'1.2. Кол-во МС'!H20</f>
        <v>0.11505832449628844</v>
      </c>
      <c r="E18" s="12">
        <v>554</v>
      </c>
      <c r="F18" s="121">
        <f>E18/'1.2. Кол-во МС'!H20</f>
        <v>0.29374337221633084</v>
      </c>
      <c r="G18" s="39">
        <v>604</v>
      </c>
      <c r="H18" s="121">
        <f>G18/'1.2. Кол-во МС'!H20</f>
        <v>0.32025450689289503</v>
      </c>
      <c r="I18" s="39">
        <v>423</v>
      </c>
      <c r="J18" s="121">
        <f>I18/'1.2. Кол-во МС'!H20</f>
        <v>0.22428419936373276</v>
      </c>
      <c r="K18" s="39">
        <v>88</v>
      </c>
      <c r="L18" s="121">
        <f>K18/'1.2. Кол-во МС'!H20</f>
        <v>4.6659597030752918E-2</v>
      </c>
      <c r="M18" s="13">
        <v>40</v>
      </c>
      <c r="P18" s="63" t="b">
        <f>C18+E18+G18+I18+K18='1.2. Кол-во МС'!H20</f>
        <v>1</v>
      </c>
    </row>
    <row r="19" spans="2:16" ht="30" customHeight="1" thickBot="1" x14ac:dyDescent="0.25">
      <c r="B19" s="190" t="s">
        <v>16</v>
      </c>
      <c r="C19" s="11">
        <f>SUM(C5:C18)</f>
        <v>217</v>
      </c>
      <c r="D19" s="151">
        <f>C19/'1.2. Кол-во МС'!H21</f>
        <v>0.11505832449628844</v>
      </c>
      <c r="E19" s="11">
        <f>SUM(E5:E18)</f>
        <v>554</v>
      </c>
      <c r="F19" s="151">
        <f>E19/'1.2. Кол-во МС'!H21</f>
        <v>0.29374337221633084</v>
      </c>
      <c r="G19" s="11">
        <f>SUM(G5:G18)</f>
        <v>604</v>
      </c>
      <c r="H19" s="151">
        <f>G19/'1.2. Кол-во МС'!H21</f>
        <v>0.32025450689289503</v>
      </c>
      <c r="I19" s="11">
        <f>SUM(I5:I18)</f>
        <v>423</v>
      </c>
      <c r="J19" s="151">
        <f>I19/'1.2. Кол-во МС'!H21</f>
        <v>0.22428419936373276</v>
      </c>
      <c r="K19" s="11">
        <f>SUM(K5:K18)</f>
        <v>88</v>
      </c>
      <c r="L19" s="151">
        <f>K19/'1.2. Кол-во МС'!H21</f>
        <v>4.6659597030752918E-2</v>
      </c>
      <c r="M19" s="11">
        <f>AVERAGE(M5:M18)</f>
        <v>40</v>
      </c>
      <c r="P19" s="63" t="b">
        <f>C19+E19+G19+I19+K19='1.2. Кол-во МС'!H21</f>
        <v>1</v>
      </c>
    </row>
    <row r="21" spans="2:16" x14ac:dyDescent="0.2">
      <c r="E21" s="15"/>
      <c r="F21" s="15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2" manualBreakCount="2">
    <brk id="13" max="18" man="1"/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DC42-4DBB-40B3-B9DF-3006629C1743}">
  <sheetPr>
    <pageSetUpPr fitToPage="1"/>
  </sheetPr>
  <dimension ref="A2:Z22"/>
  <sheetViews>
    <sheetView view="pageBreakPreview" topLeftCell="A10" zoomScale="80" zoomScaleNormal="80" zoomScaleSheetLayoutView="80" workbookViewId="0">
      <selection activeCell="T21" sqref="T21"/>
    </sheetView>
  </sheetViews>
  <sheetFormatPr defaultRowHeight="12.75" x14ac:dyDescent="0.2"/>
  <cols>
    <col min="1" max="1" width="31.42578125" style="16" customWidth="1"/>
    <col min="2" max="2" width="7.7109375" style="2" customWidth="1"/>
    <col min="3" max="3" width="10" style="2" customWidth="1"/>
    <col min="4" max="6" width="7.7109375" style="2" customWidth="1"/>
    <col min="7" max="7" width="9.7109375" style="2" customWidth="1"/>
    <col min="8" max="12" width="7.7109375" style="2" customWidth="1"/>
    <col min="13" max="13" width="9.140625" style="2" customWidth="1"/>
    <col min="14" max="14" width="7.7109375" style="2" customWidth="1"/>
    <col min="15" max="15" width="9.7109375" style="2" customWidth="1"/>
    <col min="16" max="18" width="7.7109375" style="2" customWidth="1"/>
    <col min="19" max="19" width="9.140625" style="2" customWidth="1"/>
    <col min="20" max="21" width="7.7109375" style="2" customWidth="1"/>
    <col min="22" max="22" width="1.42578125" style="2" customWidth="1"/>
    <col min="23" max="23" width="5.140625" style="2" customWidth="1"/>
    <col min="24" max="24" width="12.7109375" style="2" customWidth="1"/>
    <col min="25" max="26" width="10.7109375" style="2" bestFit="1" customWidth="1"/>
    <col min="27" max="16384" width="9.140625" style="2"/>
  </cols>
  <sheetData>
    <row r="2" spans="1:26" ht="20.25" x14ac:dyDescent="0.3">
      <c r="A2" s="210" t="s">
        <v>43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</row>
    <row r="3" spans="1:26" ht="15.75" x14ac:dyDescent="0.2">
      <c r="T3" s="8"/>
    </row>
    <row r="4" spans="1:26" ht="21" customHeight="1" x14ac:dyDescent="0.2">
      <c r="A4" s="224" t="s">
        <v>14</v>
      </c>
      <c r="B4" s="205" t="s">
        <v>35</v>
      </c>
      <c r="C4" s="206"/>
      <c r="D4" s="206"/>
      <c r="E4" s="206"/>
      <c r="F4" s="206"/>
      <c r="G4" s="206"/>
      <c r="H4" s="206"/>
      <c r="I4" s="207"/>
      <c r="J4" s="214" t="s">
        <v>165</v>
      </c>
      <c r="K4" s="215"/>
      <c r="L4" s="215"/>
      <c r="M4" s="215"/>
      <c r="N4" s="215"/>
      <c r="O4" s="215"/>
      <c r="P4" s="215"/>
      <c r="Q4" s="215"/>
      <c r="R4" s="215"/>
      <c r="S4" s="216"/>
      <c r="T4" s="208" t="s">
        <v>42</v>
      </c>
      <c r="U4" s="221" t="s">
        <v>36</v>
      </c>
      <c r="X4" s="62"/>
    </row>
    <row r="5" spans="1:26" ht="29.25" customHeight="1" x14ac:dyDescent="0.2">
      <c r="A5" s="225"/>
      <c r="B5" s="208" t="s">
        <v>15</v>
      </c>
      <c r="C5" s="221" t="s">
        <v>36</v>
      </c>
      <c r="D5" s="205" t="s">
        <v>112</v>
      </c>
      <c r="E5" s="206"/>
      <c r="F5" s="206"/>
      <c r="G5" s="206"/>
      <c r="H5" s="206"/>
      <c r="I5" s="207"/>
      <c r="J5" s="217"/>
      <c r="K5" s="218"/>
      <c r="L5" s="218"/>
      <c r="M5" s="218"/>
      <c r="N5" s="218"/>
      <c r="O5" s="218"/>
      <c r="P5" s="218"/>
      <c r="Q5" s="218"/>
      <c r="R5" s="218"/>
      <c r="S5" s="219"/>
      <c r="T5" s="220"/>
      <c r="U5" s="222"/>
      <c r="X5" s="62"/>
    </row>
    <row r="6" spans="1:26" ht="148.5" customHeight="1" thickBot="1" x14ac:dyDescent="0.25">
      <c r="A6" s="226"/>
      <c r="B6" s="209"/>
      <c r="C6" s="223"/>
      <c r="D6" s="41" t="s">
        <v>113</v>
      </c>
      <c r="E6" s="30" t="s">
        <v>27</v>
      </c>
      <c r="F6" s="41" t="s">
        <v>114</v>
      </c>
      <c r="G6" s="30" t="s">
        <v>27</v>
      </c>
      <c r="H6" s="41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09"/>
      <c r="U6" s="223"/>
      <c r="X6" s="62"/>
    </row>
    <row r="7" spans="1:26" ht="30" customHeight="1" x14ac:dyDescent="0.2">
      <c r="A7" s="189" t="s">
        <v>0</v>
      </c>
      <c r="B7" s="193">
        <f t="shared" ref="B7:B21" si="0">D7+F7+H7</f>
        <v>0</v>
      </c>
      <c r="C7" s="121" t="e">
        <f>B7/'1.1. Кол-во ГС'!L7</f>
        <v>#DIV/0!</v>
      </c>
      <c r="D7" s="12"/>
      <c r="E7" s="121" t="e">
        <f>D7/B7</f>
        <v>#DIV/0!</v>
      </c>
      <c r="F7" s="12"/>
      <c r="G7" s="86" t="e">
        <f>F7/B7</f>
        <v>#DIV/0!</v>
      </c>
      <c r="H7" s="12"/>
      <c r="I7" s="86" t="e">
        <f>H7/B7</f>
        <v>#DIV/0!</v>
      </c>
      <c r="J7" s="39"/>
      <c r="K7" s="121" t="e">
        <f>J7/B7</f>
        <v>#DIV/0!</v>
      </c>
      <c r="L7" s="39"/>
      <c r="M7" s="121" t="e">
        <f>L7/B7</f>
        <v>#DIV/0!</v>
      </c>
      <c r="N7" s="39"/>
      <c r="O7" s="121" t="e">
        <f>N7/B7</f>
        <v>#DIV/0!</v>
      </c>
      <c r="P7" s="39"/>
      <c r="Q7" s="121" t="e">
        <f>P7/B7</f>
        <v>#DIV/0!</v>
      </c>
      <c r="R7" s="39"/>
      <c r="S7" s="121" t="e">
        <f>R7/B7</f>
        <v>#DIV/0!</v>
      </c>
      <c r="T7" s="39"/>
      <c r="U7" s="121" t="e">
        <f>T7/'1.1. Кол-во ГС'!L7</f>
        <v>#DIV/0!</v>
      </c>
      <c r="X7" s="139" t="b">
        <f>J7+L7+N7+P7+R7=B7</f>
        <v>1</v>
      </c>
      <c r="Y7" s="192" t="b">
        <f>B7=D7+F7+H7</f>
        <v>1</v>
      </c>
      <c r="Z7" s="192" t="b">
        <f>B7+T7='1.1. Кол-во ГС'!L7</f>
        <v>1</v>
      </c>
    </row>
    <row r="8" spans="1:26" ht="30" customHeight="1" x14ac:dyDescent="0.2">
      <c r="A8" s="189" t="s">
        <v>1</v>
      </c>
      <c r="B8" s="193">
        <f t="shared" si="0"/>
        <v>0</v>
      </c>
      <c r="C8" s="121" t="e">
        <f>B8/'1.1. Кол-во ГС'!L8</f>
        <v>#DIV/0!</v>
      </c>
      <c r="D8" s="12"/>
      <c r="E8" s="121" t="e">
        <f t="shared" ref="E8:E21" si="1">D8/B8</f>
        <v>#DIV/0!</v>
      </c>
      <c r="F8" s="12"/>
      <c r="G8" s="86" t="e">
        <f t="shared" ref="G8:G21" si="2">F8/B8</f>
        <v>#DIV/0!</v>
      </c>
      <c r="H8" s="12"/>
      <c r="I8" s="86" t="e">
        <f t="shared" ref="I8:I21" si="3">H8/B8</f>
        <v>#DIV/0!</v>
      </c>
      <c r="J8" s="39"/>
      <c r="K8" s="121" t="e">
        <f t="shared" ref="K8:K21" si="4">J8/B8</f>
        <v>#DIV/0!</v>
      </c>
      <c r="L8" s="39"/>
      <c r="M8" s="121" t="e">
        <f t="shared" ref="M8:M21" si="5">L8/B8</f>
        <v>#DIV/0!</v>
      </c>
      <c r="N8" s="39"/>
      <c r="O8" s="121" t="e">
        <f t="shared" ref="O8:O21" si="6">N8/B8</f>
        <v>#DIV/0!</v>
      </c>
      <c r="P8" s="39"/>
      <c r="Q8" s="121" t="e">
        <f t="shared" ref="Q8:Q21" si="7">P8/B8</f>
        <v>#DIV/0!</v>
      </c>
      <c r="R8" s="39"/>
      <c r="S8" s="121" t="e">
        <f t="shared" ref="S8:S21" si="8">R8/B8</f>
        <v>#DIV/0!</v>
      </c>
      <c r="T8" s="39"/>
      <c r="U8" s="121" t="e">
        <f>T8/'1.1. Кол-во ГС'!L8</f>
        <v>#DIV/0!</v>
      </c>
      <c r="X8" s="140" t="b">
        <f t="shared" ref="X8:X21" si="9">J8+L8+N8+P8+R8=B8</f>
        <v>1</v>
      </c>
      <c r="Y8" s="192" t="b">
        <f t="shared" ref="Y8:Y21" si="10">B8=D8+F8+H8</f>
        <v>1</v>
      </c>
      <c r="Z8" s="192" t="b">
        <f>B8+T8='1.1. Кол-во ГС'!L8</f>
        <v>1</v>
      </c>
    </row>
    <row r="9" spans="1:26" ht="30" customHeight="1" x14ac:dyDescent="0.2">
      <c r="A9" s="189" t="s">
        <v>2</v>
      </c>
      <c r="B9" s="193">
        <f t="shared" si="0"/>
        <v>0</v>
      </c>
      <c r="C9" s="121" t="e">
        <f>B9/'1.1. Кол-во ГС'!L9</f>
        <v>#DIV/0!</v>
      </c>
      <c r="D9" s="12"/>
      <c r="E9" s="121" t="e">
        <f t="shared" si="1"/>
        <v>#DIV/0!</v>
      </c>
      <c r="F9" s="12"/>
      <c r="G9" s="86" t="e">
        <f t="shared" si="2"/>
        <v>#DIV/0!</v>
      </c>
      <c r="H9" s="12"/>
      <c r="I9" s="86" t="e">
        <f t="shared" si="3"/>
        <v>#DIV/0!</v>
      </c>
      <c r="J9" s="39"/>
      <c r="K9" s="121" t="e">
        <f t="shared" si="4"/>
        <v>#DIV/0!</v>
      </c>
      <c r="L9" s="39"/>
      <c r="M9" s="121" t="e">
        <f t="shared" si="5"/>
        <v>#DIV/0!</v>
      </c>
      <c r="N9" s="39"/>
      <c r="O9" s="121" t="e">
        <f t="shared" si="6"/>
        <v>#DIV/0!</v>
      </c>
      <c r="P9" s="39"/>
      <c r="Q9" s="121" t="e">
        <f t="shared" si="7"/>
        <v>#DIV/0!</v>
      </c>
      <c r="R9" s="39"/>
      <c r="S9" s="121" t="e">
        <f t="shared" si="8"/>
        <v>#DIV/0!</v>
      </c>
      <c r="T9" s="39"/>
      <c r="U9" s="121" t="e">
        <f>T9/'1.1. Кол-во ГС'!L9</f>
        <v>#DIV/0!</v>
      </c>
      <c r="X9" s="140" t="b">
        <f t="shared" si="9"/>
        <v>1</v>
      </c>
      <c r="Y9" s="192" t="b">
        <f t="shared" si="10"/>
        <v>1</v>
      </c>
      <c r="Z9" s="192" t="b">
        <f>B9+T9='1.1. Кол-во ГС'!L9</f>
        <v>1</v>
      </c>
    </row>
    <row r="10" spans="1:26" ht="30" customHeight="1" x14ac:dyDescent="0.2">
      <c r="A10" s="189" t="s">
        <v>3</v>
      </c>
      <c r="B10" s="193">
        <f t="shared" si="0"/>
        <v>0</v>
      </c>
      <c r="C10" s="121" t="e">
        <f>B10/'1.1. Кол-во ГС'!L10</f>
        <v>#DIV/0!</v>
      </c>
      <c r="D10" s="12"/>
      <c r="E10" s="121" t="e">
        <f t="shared" si="1"/>
        <v>#DIV/0!</v>
      </c>
      <c r="F10" s="12"/>
      <c r="G10" s="86" t="e">
        <f t="shared" si="2"/>
        <v>#DIV/0!</v>
      </c>
      <c r="H10" s="12"/>
      <c r="I10" s="86" t="e">
        <f t="shared" si="3"/>
        <v>#DIV/0!</v>
      </c>
      <c r="J10" s="38"/>
      <c r="K10" s="121" t="e">
        <f t="shared" si="4"/>
        <v>#DIV/0!</v>
      </c>
      <c r="L10" s="38"/>
      <c r="M10" s="121" t="e">
        <f t="shared" si="5"/>
        <v>#DIV/0!</v>
      </c>
      <c r="N10" s="38"/>
      <c r="O10" s="121" t="e">
        <f t="shared" si="6"/>
        <v>#DIV/0!</v>
      </c>
      <c r="P10" s="38"/>
      <c r="Q10" s="121" t="e">
        <f t="shared" si="7"/>
        <v>#DIV/0!</v>
      </c>
      <c r="R10" s="38"/>
      <c r="S10" s="121" t="e">
        <f t="shared" si="8"/>
        <v>#DIV/0!</v>
      </c>
      <c r="T10" s="13"/>
      <c r="U10" s="121" t="e">
        <f>T10/'1.1. Кол-во ГС'!L10</f>
        <v>#DIV/0!</v>
      </c>
      <c r="X10" s="140" t="b">
        <f t="shared" si="9"/>
        <v>1</v>
      </c>
      <c r="Y10" s="192" t="b">
        <f t="shared" si="10"/>
        <v>1</v>
      </c>
      <c r="Z10" s="192" t="b">
        <f>B10+T10='1.1. Кол-во ГС'!L10</f>
        <v>1</v>
      </c>
    </row>
    <row r="11" spans="1:26" ht="30" customHeight="1" x14ac:dyDescent="0.2">
      <c r="A11" s="189" t="s">
        <v>4</v>
      </c>
      <c r="B11" s="193">
        <f t="shared" si="0"/>
        <v>0</v>
      </c>
      <c r="C11" s="121" t="e">
        <f>B11/'1.1. Кол-во ГС'!L11</f>
        <v>#DIV/0!</v>
      </c>
      <c r="D11" s="12"/>
      <c r="E11" s="121" t="e">
        <f t="shared" si="1"/>
        <v>#DIV/0!</v>
      </c>
      <c r="F11" s="12"/>
      <c r="G11" s="86" t="e">
        <f t="shared" si="2"/>
        <v>#DIV/0!</v>
      </c>
      <c r="H11" s="12"/>
      <c r="I11" s="86" t="e">
        <f t="shared" si="3"/>
        <v>#DIV/0!</v>
      </c>
      <c r="J11" s="39"/>
      <c r="K11" s="121" t="e">
        <f t="shared" si="4"/>
        <v>#DIV/0!</v>
      </c>
      <c r="L11" s="39"/>
      <c r="M11" s="121" t="e">
        <f t="shared" si="5"/>
        <v>#DIV/0!</v>
      </c>
      <c r="N11" s="39"/>
      <c r="O11" s="121" t="e">
        <f t="shared" si="6"/>
        <v>#DIV/0!</v>
      </c>
      <c r="P11" s="39"/>
      <c r="Q11" s="121" t="e">
        <f t="shared" si="7"/>
        <v>#DIV/0!</v>
      </c>
      <c r="R11" s="39"/>
      <c r="S11" s="121" t="e">
        <f t="shared" si="8"/>
        <v>#DIV/0!</v>
      </c>
      <c r="T11" s="39"/>
      <c r="U11" s="121" t="e">
        <f>T11/'1.1. Кол-во ГС'!L11</f>
        <v>#DIV/0!</v>
      </c>
      <c r="X11" s="140" t="b">
        <f t="shared" si="9"/>
        <v>1</v>
      </c>
      <c r="Y11" s="192" t="b">
        <f t="shared" si="10"/>
        <v>1</v>
      </c>
      <c r="Z11" s="192" t="b">
        <f>B11+T11='1.1. Кол-во ГС'!L11</f>
        <v>1</v>
      </c>
    </row>
    <row r="12" spans="1:26" ht="30" customHeight="1" x14ac:dyDescent="0.2">
      <c r="A12" s="189" t="s">
        <v>5</v>
      </c>
      <c r="B12" s="193">
        <f t="shared" si="0"/>
        <v>0</v>
      </c>
      <c r="C12" s="121" t="e">
        <f>B12/'1.1. Кол-во ГС'!L12</f>
        <v>#DIV/0!</v>
      </c>
      <c r="D12" s="12"/>
      <c r="E12" s="121" t="e">
        <f t="shared" si="1"/>
        <v>#DIV/0!</v>
      </c>
      <c r="F12" s="12"/>
      <c r="G12" s="86" t="e">
        <f t="shared" si="2"/>
        <v>#DIV/0!</v>
      </c>
      <c r="H12" s="12"/>
      <c r="I12" s="86" t="e">
        <f t="shared" si="3"/>
        <v>#DIV/0!</v>
      </c>
      <c r="J12" s="13"/>
      <c r="K12" s="121" t="e">
        <f t="shared" si="4"/>
        <v>#DIV/0!</v>
      </c>
      <c r="L12" s="37"/>
      <c r="M12" s="121" t="e">
        <f t="shared" si="5"/>
        <v>#DIV/0!</v>
      </c>
      <c r="N12" s="37"/>
      <c r="O12" s="121" t="e">
        <f t="shared" si="6"/>
        <v>#DIV/0!</v>
      </c>
      <c r="P12" s="37"/>
      <c r="Q12" s="121" t="e">
        <f t="shared" si="7"/>
        <v>#DIV/0!</v>
      </c>
      <c r="R12" s="37"/>
      <c r="S12" s="121" t="e">
        <f t="shared" si="8"/>
        <v>#DIV/0!</v>
      </c>
      <c r="T12" s="37"/>
      <c r="U12" s="121" t="e">
        <f>T12/'1.1. Кол-во ГС'!L12</f>
        <v>#DIV/0!</v>
      </c>
      <c r="X12" s="140" t="b">
        <f t="shared" si="9"/>
        <v>1</v>
      </c>
      <c r="Y12" s="192" t="b">
        <f t="shared" si="10"/>
        <v>1</v>
      </c>
      <c r="Z12" s="192" t="b">
        <f>B12+T12='1.1. Кол-во ГС'!L12</f>
        <v>1</v>
      </c>
    </row>
    <row r="13" spans="1:26" ht="30" customHeight="1" x14ac:dyDescent="0.2">
      <c r="A13" s="189" t="s">
        <v>6</v>
      </c>
      <c r="B13" s="193">
        <f t="shared" si="0"/>
        <v>0</v>
      </c>
      <c r="C13" s="121" t="e">
        <f>B13/'1.1. Кол-во ГС'!L13</f>
        <v>#DIV/0!</v>
      </c>
      <c r="D13" s="12"/>
      <c r="E13" s="121" t="e">
        <f t="shared" si="1"/>
        <v>#DIV/0!</v>
      </c>
      <c r="F13" s="12"/>
      <c r="G13" s="86" t="e">
        <f t="shared" si="2"/>
        <v>#DIV/0!</v>
      </c>
      <c r="H13" s="12"/>
      <c r="I13" s="86" t="e">
        <f t="shared" si="3"/>
        <v>#DIV/0!</v>
      </c>
      <c r="J13" s="39"/>
      <c r="K13" s="121" t="e">
        <f t="shared" si="4"/>
        <v>#DIV/0!</v>
      </c>
      <c r="L13" s="39"/>
      <c r="M13" s="121" t="e">
        <f t="shared" si="5"/>
        <v>#DIV/0!</v>
      </c>
      <c r="N13" s="39"/>
      <c r="O13" s="121" t="e">
        <f t="shared" si="6"/>
        <v>#DIV/0!</v>
      </c>
      <c r="P13" s="39"/>
      <c r="Q13" s="121" t="e">
        <f t="shared" si="7"/>
        <v>#DIV/0!</v>
      </c>
      <c r="R13" s="39"/>
      <c r="S13" s="121" t="e">
        <f t="shared" si="8"/>
        <v>#DIV/0!</v>
      </c>
      <c r="T13" s="39"/>
      <c r="U13" s="121" t="e">
        <f>T13/'1.1. Кол-во ГС'!L13</f>
        <v>#DIV/0!</v>
      </c>
      <c r="X13" s="140" t="b">
        <f t="shared" si="9"/>
        <v>1</v>
      </c>
      <c r="Y13" s="192" t="b">
        <f t="shared" si="10"/>
        <v>1</v>
      </c>
      <c r="Z13" s="192" t="b">
        <f>B13+T13='1.1. Кол-во ГС'!L13</f>
        <v>1</v>
      </c>
    </row>
    <row r="14" spans="1:26" ht="30" customHeight="1" x14ac:dyDescent="0.2">
      <c r="A14" s="189" t="s">
        <v>7</v>
      </c>
      <c r="B14" s="193">
        <f t="shared" si="0"/>
        <v>0</v>
      </c>
      <c r="C14" s="121" t="e">
        <f>B14/'1.1. Кол-во ГС'!L14</f>
        <v>#DIV/0!</v>
      </c>
      <c r="D14" s="12"/>
      <c r="E14" s="121" t="e">
        <f t="shared" si="1"/>
        <v>#DIV/0!</v>
      </c>
      <c r="F14" s="12"/>
      <c r="G14" s="86" t="e">
        <f t="shared" si="2"/>
        <v>#DIV/0!</v>
      </c>
      <c r="H14" s="12"/>
      <c r="I14" s="86" t="e">
        <f t="shared" si="3"/>
        <v>#DIV/0!</v>
      </c>
      <c r="J14" s="39"/>
      <c r="K14" s="121" t="e">
        <f t="shared" si="4"/>
        <v>#DIV/0!</v>
      </c>
      <c r="L14" s="39"/>
      <c r="M14" s="121" t="e">
        <f t="shared" si="5"/>
        <v>#DIV/0!</v>
      </c>
      <c r="N14" s="39"/>
      <c r="O14" s="121" t="e">
        <f t="shared" si="6"/>
        <v>#DIV/0!</v>
      </c>
      <c r="P14" s="39"/>
      <c r="Q14" s="121" t="e">
        <f t="shared" si="7"/>
        <v>#DIV/0!</v>
      </c>
      <c r="R14" s="39"/>
      <c r="S14" s="121" t="e">
        <f t="shared" si="8"/>
        <v>#DIV/0!</v>
      </c>
      <c r="T14" s="39"/>
      <c r="U14" s="121" t="e">
        <f>T14/'1.1. Кол-во ГС'!L14</f>
        <v>#DIV/0!</v>
      </c>
      <c r="X14" s="140" t="b">
        <f t="shared" si="9"/>
        <v>1</v>
      </c>
      <c r="Y14" s="192" t="b">
        <f t="shared" si="10"/>
        <v>1</v>
      </c>
      <c r="Z14" s="192" t="b">
        <f>B14+T14='1.1. Кол-во ГС'!L14</f>
        <v>1</v>
      </c>
    </row>
    <row r="15" spans="1:26" ht="30" customHeight="1" x14ac:dyDescent="0.2">
      <c r="A15" s="189" t="s">
        <v>8</v>
      </c>
      <c r="B15" s="193">
        <f t="shared" si="0"/>
        <v>0</v>
      </c>
      <c r="C15" s="121" t="e">
        <f>B15/'1.1. Кол-во ГС'!L15</f>
        <v>#DIV/0!</v>
      </c>
      <c r="D15" s="12"/>
      <c r="E15" s="121" t="e">
        <f t="shared" si="1"/>
        <v>#DIV/0!</v>
      </c>
      <c r="F15" s="12"/>
      <c r="G15" s="86" t="e">
        <f t="shared" si="2"/>
        <v>#DIV/0!</v>
      </c>
      <c r="H15" s="12"/>
      <c r="I15" s="86" t="e">
        <f t="shared" si="3"/>
        <v>#DIV/0!</v>
      </c>
      <c r="J15" s="39"/>
      <c r="K15" s="121" t="e">
        <f t="shared" si="4"/>
        <v>#DIV/0!</v>
      </c>
      <c r="L15" s="39"/>
      <c r="M15" s="121" t="e">
        <f t="shared" si="5"/>
        <v>#DIV/0!</v>
      </c>
      <c r="N15" s="39"/>
      <c r="O15" s="121" t="e">
        <f t="shared" si="6"/>
        <v>#DIV/0!</v>
      </c>
      <c r="P15" s="39"/>
      <c r="Q15" s="121" t="e">
        <f t="shared" si="7"/>
        <v>#DIV/0!</v>
      </c>
      <c r="R15" s="39"/>
      <c r="S15" s="121" t="e">
        <f t="shared" si="8"/>
        <v>#DIV/0!</v>
      </c>
      <c r="T15" s="39"/>
      <c r="U15" s="121" t="e">
        <f>T15/'1.1. Кол-во ГС'!L15</f>
        <v>#DIV/0!</v>
      </c>
      <c r="X15" s="140" t="b">
        <f t="shared" si="9"/>
        <v>1</v>
      </c>
      <c r="Y15" s="192" t="b">
        <f t="shared" si="10"/>
        <v>1</v>
      </c>
      <c r="Z15" s="192" t="b">
        <f>B15+T15='1.1. Кол-во ГС'!L15</f>
        <v>1</v>
      </c>
    </row>
    <row r="16" spans="1:26" ht="30" customHeight="1" x14ac:dyDescent="0.2">
      <c r="A16" s="189" t="s">
        <v>9</v>
      </c>
      <c r="B16" s="193">
        <f t="shared" si="0"/>
        <v>0</v>
      </c>
      <c r="C16" s="121" t="e">
        <f>B16/'1.1. Кол-во ГС'!L16</f>
        <v>#DIV/0!</v>
      </c>
      <c r="D16" s="12"/>
      <c r="E16" s="121" t="e">
        <f t="shared" si="1"/>
        <v>#DIV/0!</v>
      </c>
      <c r="F16" s="12"/>
      <c r="G16" s="86" t="e">
        <f t="shared" si="2"/>
        <v>#DIV/0!</v>
      </c>
      <c r="H16" s="12"/>
      <c r="I16" s="86" t="e">
        <f t="shared" si="3"/>
        <v>#DIV/0!</v>
      </c>
      <c r="J16" s="39"/>
      <c r="K16" s="121" t="e">
        <f t="shared" si="4"/>
        <v>#DIV/0!</v>
      </c>
      <c r="L16" s="39"/>
      <c r="M16" s="121" t="e">
        <f t="shared" si="5"/>
        <v>#DIV/0!</v>
      </c>
      <c r="N16" s="39"/>
      <c r="O16" s="121" t="e">
        <f t="shared" si="6"/>
        <v>#DIV/0!</v>
      </c>
      <c r="P16" s="39"/>
      <c r="Q16" s="121" t="e">
        <f t="shared" si="7"/>
        <v>#DIV/0!</v>
      </c>
      <c r="R16" s="39"/>
      <c r="S16" s="121" t="e">
        <f t="shared" si="8"/>
        <v>#DIV/0!</v>
      </c>
      <c r="T16" s="39"/>
      <c r="U16" s="121" t="e">
        <f>T16/'1.1. Кол-во ГС'!L16</f>
        <v>#DIV/0!</v>
      </c>
      <c r="X16" s="140" t="b">
        <f t="shared" si="9"/>
        <v>1</v>
      </c>
      <c r="Y16" s="192" t="b">
        <f t="shared" si="10"/>
        <v>1</v>
      </c>
      <c r="Z16" s="192" t="b">
        <f>B16+T16='1.1. Кол-во ГС'!L16</f>
        <v>1</v>
      </c>
    </row>
    <row r="17" spans="1:26" ht="30" customHeight="1" x14ac:dyDescent="0.2">
      <c r="A17" s="189" t="s">
        <v>10</v>
      </c>
      <c r="B17" s="193">
        <f t="shared" si="0"/>
        <v>0</v>
      </c>
      <c r="C17" s="121" t="e">
        <f>B17/'1.1. Кол-во ГС'!L17</f>
        <v>#DIV/0!</v>
      </c>
      <c r="D17" s="12"/>
      <c r="E17" s="121" t="e">
        <f t="shared" si="1"/>
        <v>#DIV/0!</v>
      </c>
      <c r="F17" s="12"/>
      <c r="G17" s="86" t="e">
        <f t="shared" si="2"/>
        <v>#DIV/0!</v>
      </c>
      <c r="H17" s="12"/>
      <c r="I17" s="86" t="e">
        <f t="shared" si="3"/>
        <v>#DIV/0!</v>
      </c>
      <c r="J17" s="39"/>
      <c r="K17" s="121" t="e">
        <f t="shared" si="4"/>
        <v>#DIV/0!</v>
      </c>
      <c r="L17" s="39"/>
      <c r="M17" s="121" t="e">
        <f t="shared" si="5"/>
        <v>#DIV/0!</v>
      </c>
      <c r="N17" s="39"/>
      <c r="O17" s="121" t="e">
        <f t="shared" si="6"/>
        <v>#DIV/0!</v>
      </c>
      <c r="P17" s="39"/>
      <c r="Q17" s="121" t="e">
        <f t="shared" si="7"/>
        <v>#DIV/0!</v>
      </c>
      <c r="R17" s="39"/>
      <c r="S17" s="121" t="e">
        <f t="shared" si="8"/>
        <v>#DIV/0!</v>
      </c>
      <c r="T17" s="39"/>
      <c r="U17" s="121" t="e">
        <f>T17/'1.1. Кол-во ГС'!L17</f>
        <v>#DIV/0!</v>
      </c>
      <c r="X17" s="140" t="b">
        <f t="shared" si="9"/>
        <v>1</v>
      </c>
      <c r="Y17" s="192" t="b">
        <f t="shared" si="10"/>
        <v>1</v>
      </c>
      <c r="Z17" s="192" t="b">
        <f>B17+T17='1.1. Кол-во ГС'!L17</f>
        <v>1</v>
      </c>
    </row>
    <row r="18" spans="1:26" ht="30" customHeight="1" x14ac:dyDescent="0.2">
      <c r="A18" s="189" t="s">
        <v>11</v>
      </c>
      <c r="B18" s="193">
        <f t="shared" si="0"/>
        <v>0</v>
      </c>
      <c r="C18" s="121" t="e">
        <f>B18/'1.1. Кол-во ГС'!L18</f>
        <v>#DIV/0!</v>
      </c>
      <c r="D18" s="12"/>
      <c r="E18" s="121" t="e">
        <f t="shared" si="1"/>
        <v>#DIV/0!</v>
      </c>
      <c r="F18" s="12"/>
      <c r="G18" s="86" t="e">
        <f t="shared" si="2"/>
        <v>#DIV/0!</v>
      </c>
      <c r="H18" s="12"/>
      <c r="I18" s="86" t="e">
        <f t="shared" si="3"/>
        <v>#DIV/0!</v>
      </c>
      <c r="J18" s="39"/>
      <c r="K18" s="121" t="e">
        <f t="shared" si="4"/>
        <v>#DIV/0!</v>
      </c>
      <c r="L18" s="39"/>
      <c r="M18" s="121" t="e">
        <f t="shared" si="5"/>
        <v>#DIV/0!</v>
      </c>
      <c r="N18" s="39"/>
      <c r="O18" s="121" t="e">
        <f t="shared" si="6"/>
        <v>#DIV/0!</v>
      </c>
      <c r="P18" s="39"/>
      <c r="Q18" s="121" t="e">
        <f t="shared" si="7"/>
        <v>#DIV/0!</v>
      </c>
      <c r="R18" s="39"/>
      <c r="S18" s="121" t="e">
        <f t="shared" si="8"/>
        <v>#DIV/0!</v>
      </c>
      <c r="T18" s="39"/>
      <c r="U18" s="121" t="e">
        <f>T18/'1.1. Кол-во ГС'!L18</f>
        <v>#DIV/0!</v>
      </c>
      <c r="X18" s="140" t="b">
        <f t="shared" si="9"/>
        <v>1</v>
      </c>
      <c r="Y18" s="192" t="b">
        <f t="shared" si="10"/>
        <v>1</v>
      </c>
      <c r="Z18" s="192" t="b">
        <f>B18+T18='1.1. Кол-во ГС'!L18</f>
        <v>1</v>
      </c>
    </row>
    <row r="19" spans="1:26" ht="30" customHeight="1" x14ac:dyDescent="0.2">
      <c r="A19" s="189" t="s">
        <v>12</v>
      </c>
      <c r="B19" s="193">
        <f t="shared" si="0"/>
        <v>0</v>
      </c>
      <c r="C19" s="121" t="e">
        <f>B19/'1.1. Кол-во ГС'!L19</f>
        <v>#DIV/0!</v>
      </c>
      <c r="D19" s="12"/>
      <c r="E19" s="121" t="e">
        <f t="shared" si="1"/>
        <v>#DIV/0!</v>
      </c>
      <c r="F19" s="12"/>
      <c r="G19" s="86" t="e">
        <f t="shared" si="2"/>
        <v>#DIV/0!</v>
      </c>
      <c r="H19" s="12"/>
      <c r="I19" s="86" t="e">
        <f t="shared" si="3"/>
        <v>#DIV/0!</v>
      </c>
      <c r="J19" s="39"/>
      <c r="K19" s="121" t="e">
        <f t="shared" si="4"/>
        <v>#DIV/0!</v>
      </c>
      <c r="L19" s="39"/>
      <c r="M19" s="121" t="e">
        <f t="shared" si="5"/>
        <v>#DIV/0!</v>
      </c>
      <c r="N19" s="39"/>
      <c r="O19" s="121" t="e">
        <f t="shared" si="6"/>
        <v>#DIV/0!</v>
      </c>
      <c r="P19" s="39"/>
      <c r="Q19" s="121" t="e">
        <f t="shared" si="7"/>
        <v>#DIV/0!</v>
      </c>
      <c r="R19" s="39"/>
      <c r="S19" s="121" t="e">
        <f t="shared" si="8"/>
        <v>#DIV/0!</v>
      </c>
      <c r="T19" s="39"/>
      <c r="U19" s="121" t="e">
        <f>T19/'1.1. Кол-во ГС'!L19</f>
        <v>#DIV/0!</v>
      </c>
      <c r="X19" s="140" t="b">
        <f t="shared" si="9"/>
        <v>1</v>
      </c>
      <c r="Y19" s="192" t="b">
        <f t="shared" si="10"/>
        <v>1</v>
      </c>
      <c r="Z19" s="192" t="b">
        <f>B19+T19='1.1. Кол-во ГС'!L19</f>
        <v>1</v>
      </c>
    </row>
    <row r="20" spans="1:26" ht="30" customHeight="1" x14ac:dyDescent="0.2">
      <c r="A20" s="189" t="s">
        <v>13</v>
      </c>
      <c r="B20" s="193">
        <f t="shared" si="0"/>
        <v>1316</v>
      </c>
      <c r="C20" s="121">
        <f>B20/'1.1. Кол-во ГС'!L20</f>
        <v>0.98355754857997013</v>
      </c>
      <c r="D20" s="12">
        <v>114</v>
      </c>
      <c r="E20" s="121">
        <f t="shared" si="1"/>
        <v>8.6626139817629177E-2</v>
      </c>
      <c r="F20" s="12">
        <v>1153</v>
      </c>
      <c r="G20" s="86">
        <f t="shared" si="2"/>
        <v>0.87613981762917936</v>
      </c>
      <c r="H20" s="12">
        <v>49</v>
      </c>
      <c r="I20" s="86">
        <f t="shared" si="3"/>
        <v>3.7234042553191488E-2</v>
      </c>
      <c r="J20" s="39">
        <v>99</v>
      </c>
      <c r="K20" s="121">
        <f t="shared" si="4"/>
        <v>7.522796352583587E-2</v>
      </c>
      <c r="L20" s="39">
        <v>380</v>
      </c>
      <c r="M20" s="121">
        <f t="shared" si="5"/>
        <v>0.28875379939209728</v>
      </c>
      <c r="N20" s="39">
        <v>404</v>
      </c>
      <c r="O20" s="121">
        <f t="shared" si="6"/>
        <v>0.30699088145896658</v>
      </c>
      <c r="P20" s="39">
        <v>130</v>
      </c>
      <c r="Q20" s="121">
        <f t="shared" si="7"/>
        <v>9.878419452887538E-2</v>
      </c>
      <c r="R20" s="39">
        <v>303</v>
      </c>
      <c r="S20" s="121">
        <f t="shared" si="8"/>
        <v>0.23024316109422494</v>
      </c>
      <c r="T20" s="39">
        <v>22</v>
      </c>
      <c r="U20" s="121">
        <f>T20/'1.1. Кол-во ГС'!L20</f>
        <v>1.6442451420029897E-2</v>
      </c>
      <c r="X20" s="140" t="b">
        <f t="shared" si="9"/>
        <v>1</v>
      </c>
      <c r="Y20" s="192" t="b">
        <f t="shared" si="10"/>
        <v>1</v>
      </c>
      <c r="Z20" s="192" t="b">
        <f>B20+T20='1.1. Кол-во ГС'!L20</f>
        <v>1</v>
      </c>
    </row>
    <row r="21" spans="1:26" ht="30" customHeight="1" thickBot="1" x14ac:dyDescent="0.25">
      <c r="A21" s="191" t="s">
        <v>16</v>
      </c>
      <c r="B21" s="194">
        <f t="shared" si="0"/>
        <v>1316</v>
      </c>
      <c r="C21" s="151">
        <f>B21/'1.1. Кол-во ГС'!L21</f>
        <v>0.98355754857997013</v>
      </c>
      <c r="D21" s="94">
        <f>SUM(D7:D20)</f>
        <v>114</v>
      </c>
      <c r="E21" s="151">
        <f t="shared" si="1"/>
        <v>8.6626139817629177E-2</v>
      </c>
      <c r="F21" s="94">
        <f>SUM(F7:F20)</f>
        <v>1153</v>
      </c>
      <c r="G21" s="158">
        <f t="shared" si="2"/>
        <v>0.87613981762917936</v>
      </c>
      <c r="H21" s="94">
        <f>SUM(H7:H20)</f>
        <v>49</v>
      </c>
      <c r="I21" s="158">
        <f t="shared" si="3"/>
        <v>3.7234042553191488E-2</v>
      </c>
      <c r="J21" s="11">
        <f>SUM(J7:J20)</f>
        <v>99</v>
      </c>
      <c r="K21" s="151">
        <f t="shared" si="4"/>
        <v>7.522796352583587E-2</v>
      </c>
      <c r="L21" s="11">
        <f>SUM(L7:L20)</f>
        <v>380</v>
      </c>
      <c r="M21" s="151">
        <f t="shared" si="5"/>
        <v>0.28875379939209728</v>
      </c>
      <c r="N21" s="11">
        <f>SUM(N7:N20)</f>
        <v>404</v>
      </c>
      <c r="O21" s="151">
        <f t="shared" si="6"/>
        <v>0.30699088145896658</v>
      </c>
      <c r="P21" s="11">
        <f>SUM(P7:P20)</f>
        <v>130</v>
      </c>
      <c r="Q21" s="151">
        <f t="shared" si="7"/>
        <v>9.878419452887538E-2</v>
      </c>
      <c r="R21" s="11">
        <f>SUM(R7:R20)</f>
        <v>303</v>
      </c>
      <c r="S21" s="151">
        <f t="shared" si="8"/>
        <v>0.23024316109422494</v>
      </c>
      <c r="T21" s="11">
        <f>SUM(T7:T20)</f>
        <v>22</v>
      </c>
      <c r="U21" s="151">
        <f>T21/'1.1. Кол-во ГС'!L21</f>
        <v>1.6442451420029897E-2</v>
      </c>
      <c r="X21" s="141" t="b">
        <f t="shared" si="9"/>
        <v>1</v>
      </c>
      <c r="Y21" s="192" t="b">
        <f t="shared" si="10"/>
        <v>1</v>
      </c>
      <c r="Z21" s="192" t="b">
        <f>B21+T21='1.1. Кол-во ГС'!L21</f>
        <v>1</v>
      </c>
    </row>
    <row r="22" spans="1:26" x14ac:dyDescent="0.2">
      <c r="L22" s="27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0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D2A9-2952-434A-9FA2-7D143F30E626}">
  <sheetPr>
    <pageSetUpPr fitToPage="1"/>
  </sheetPr>
  <dimension ref="A2:Y21"/>
  <sheetViews>
    <sheetView view="pageBreakPreview" topLeftCell="A10" zoomScale="80" zoomScaleNormal="80" zoomScaleSheetLayoutView="80" workbookViewId="0">
      <selection activeCell="J26" sqref="J26"/>
    </sheetView>
  </sheetViews>
  <sheetFormatPr defaultRowHeight="12.75" x14ac:dyDescent="0.2"/>
  <cols>
    <col min="1" max="1" width="31.42578125" style="2" customWidth="1"/>
    <col min="2" max="21" width="7.7109375" style="2" customWidth="1"/>
    <col min="22" max="22" width="4" style="2" customWidth="1"/>
    <col min="23" max="23" width="13" style="2" customWidth="1"/>
    <col min="24" max="25" width="10.7109375" style="2" bestFit="1" customWidth="1"/>
    <col min="26" max="16384" width="9.140625" style="2"/>
  </cols>
  <sheetData>
    <row r="2" spans="1:25" ht="20.25" x14ac:dyDescent="0.3">
      <c r="A2" s="210" t="s">
        <v>44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</row>
    <row r="3" spans="1:25" ht="15.75" x14ac:dyDescent="0.2">
      <c r="T3" s="8"/>
    </row>
    <row r="4" spans="1:25" ht="21" customHeight="1" x14ac:dyDescent="0.2">
      <c r="A4" s="227" t="s">
        <v>14</v>
      </c>
      <c r="B4" s="205" t="s">
        <v>35</v>
      </c>
      <c r="C4" s="206"/>
      <c r="D4" s="206"/>
      <c r="E4" s="206"/>
      <c r="F4" s="206"/>
      <c r="G4" s="206"/>
      <c r="H4" s="206"/>
      <c r="I4" s="207"/>
      <c r="J4" s="214" t="s">
        <v>165</v>
      </c>
      <c r="K4" s="215"/>
      <c r="L4" s="215"/>
      <c r="M4" s="215"/>
      <c r="N4" s="215"/>
      <c r="O4" s="215"/>
      <c r="P4" s="215"/>
      <c r="Q4" s="215"/>
      <c r="R4" s="215"/>
      <c r="S4" s="216"/>
      <c r="T4" s="208" t="s">
        <v>42</v>
      </c>
      <c r="U4" s="221" t="s">
        <v>36</v>
      </c>
      <c r="W4"/>
      <c r="X4"/>
    </row>
    <row r="5" spans="1:25" ht="27.75" customHeight="1" x14ac:dyDescent="0.2">
      <c r="A5" s="228"/>
      <c r="B5" s="230" t="s">
        <v>15</v>
      </c>
      <c r="C5" s="231" t="s">
        <v>36</v>
      </c>
      <c r="D5" s="205" t="s">
        <v>112</v>
      </c>
      <c r="E5" s="206"/>
      <c r="F5" s="206"/>
      <c r="G5" s="206"/>
      <c r="H5" s="206"/>
      <c r="I5" s="207"/>
      <c r="J5" s="217"/>
      <c r="K5" s="218"/>
      <c r="L5" s="218"/>
      <c r="M5" s="218"/>
      <c r="N5" s="218"/>
      <c r="O5" s="218"/>
      <c r="P5" s="218"/>
      <c r="Q5" s="218"/>
      <c r="R5" s="218"/>
      <c r="S5" s="219"/>
      <c r="T5" s="220"/>
      <c r="U5" s="222"/>
      <c r="W5"/>
      <c r="X5"/>
    </row>
    <row r="6" spans="1:25" ht="156" customHeight="1" thickBot="1" x14ac:dyDescent="0.25">
      <c r="A6" s="229"/>
      <c r="B6" s="230"/>
      <c r="C6" s="231"/>
      <c r="D6" s="119" t="s">
        <v>113</v>
      </c>
      <c r="E6" s="30" t="s">
        <v>27</v>
      </c>
      <c r="F6" s="119" t="s">
        <v>114</v>
      </c>
      <c r="G6" s="30" t="s">
        <v>27</v>
      </c>
      <c r="H6" s="119" t="s">
        <v>115</v>
      </c>
      <c r="I6" s="30" t="s">
        <v>27</v>
      </c>
      <c r="J6" s="40" t="s">
        <v>37</v>
      </c>
      <c r="K6" s="29" t="s">
        <v>27</v>
      </c>
      <c r="L6" s="40" t="s">
        <v>38</v>
      </c>
      <c r="M6" s="29" t="s">
        <v>27</v>
      </c>
      <c r="N6" s="40" t="s">
        <v>39</v>
      </c>
      <c r="O6" s="29" t="s">
        <v>27</v>
      </c>
      <c r="P6" s="40" t="s">
        <v>40</v>
      </c>
      <c r="Q6" s="29" t="s">
        <v>27</v>
      </c>
      <c r="R6" s="40" t="s">
        <v>41</v>
      </c>
      <c r="S6" s="29" t="s">
        <v>27</v>
      </c>
      <c r="T6" s="209"/>
      <c r="U6" s="223"/>
      <c r="W6"/>
      <c r="X6"/>
    </row>
    <row r="7" spans="1:25" ht="30" customHeight="1" thickBot="1" x14ac:dyDescent="0.3">
      <c r="A7" s="189" t="s">
        <v>0</v>
      </c>
      <c r="B7" s="122">
        <f>D7+F7+H7</f>
        <v>0</v>
      </c>
      <c r="C7" s="10" t="e">
        <f>B7/'1.2. Кол-во МС'!H7</f>
        <v>#DIV/0!</v>
      </c>
      <c r="D7" s="19"/>
      <c r="E7" s="18" t="e">
        <f>D7/B7</f>
        <v>#DIV/0!</v>
      </c>
      <c r="F7" s="19"/>
      <c r="G7" s="18" t="e">
        <f>F7/B7</f>
        <v>#DIV/0!</v>
      </c>
      <c r="H7" s="19"/>
      <c r="I7" s="18" t="e">
        <f>H7/B7</f>
        <v>#DIV/0!</v>
      </c>
      <c r="J7" s="23"/>
      <c r="K7" s="10" t="e">
        <f>J7/B7</f>
        <v>#DIV/0!</v>
      </c>
      <c r="L7" s="23"/>
      <c r="M7" s="10" t="e">
        <f>L7/B7</f>
        <v>#DIV/0!</v>
      </c>
      <c r="N7" s="23"/>
      <c r="O7" s="10" t="e">
        <f>N7/B7</f>
        <v>#DIV/0!</v>
      </c>
      <c r="P7" s="23"/>
      <c r="Q7" s="10" t="e">
        <f>P7/B7</f>
        <v>#DIV/0!</v>
      </c>
      <c r="R7" s="23"/>
      <c r="S7" s="10" t="e">
        <f>R7/B7</f>
        <v>#DIV/0!</v>
      </c>
      <c r="T7" s="23"/>
      <c r="U7" s="10" t="e">
        <f>T7/'1.2. Кол-во МС'!H7</f>
        <v>#DIV/0!</v>
      </c>
      <c r="V7" s="28"/>
      <c r="W7" s="143" t="b">
        <f>J7+L7+N7+P7+R7=B7</f>
        <v>1</v>
      </c>
      <c r="X7" s="142" t="b">
        <f>D7+F7+H7=B7</f>
        <v>1</v>
      </c>
      <c r="Y7" s="142" t="b">
        <f>B7+T7='1.2. Кол-во МС'!H7</f>
        <v>1</v>
      </c>
    </row>
    <row r="8" spans="1:25" ht="30" customHeight="1" thickBot="1" x14ac:dyDescent="0.3">
      <c r="A8" s="189" t="s">
        <v>1</v>
      </c>
      <c r="B8" s="122">
        <f t="shared" ref="B8:B21" si="0">D8+F8+H8</f>
        <v>0</v>
      </c>
      <c r="C8" s="10" t="e">
        <f>B8/'1.2. Кол-во МС'!H8</f>
        <v>#DIV/0!</v>
      </c>
      <c r="D8" s="19"/>
      <c r="E8" s="18" t="e">
        <f t="shared" ref="E8:E21" si="1">D8/B8</f>
        <v>#DIV/0!</v>
      </c>
      <c r="F8" s="19"/>
      <c r="G8" s="18" t="e">
        <f t="shared" ref="G8:G21" si="2">F8/B8</f>
        <v>#DIV/0!</v>
      </c>
      <c r="H8" s="19"/>
      <c r="I8" s="18" t="e">
        <f t="shared" ref="I8:I21" si="3">H8/B8</f>
        <v>#DIV/0!</v>
      </c>
      <c r="J8" s="23"/>
      <c r="K8" s="10" t="e">
        <f t="shared" ref="K8:K21" si="4">J8/B8</f>
        <v>#DIV/0!</v>
      </c>
      <c r="L8" s="23"/>
      <c r="M8" s="10" t="e">
        <f t="shared" ref="M8:M21" si="5">L8/B8</f>
        <v>#DIV/0!</v>
      </c>
      <c r="N8" s="23"/>
      <c r="O8" s="10" t="e">
        <f t="shared" ref="O8:O21" si="6">N8/B8</f>
        <v>#DIV/0!</v>
      </c>
      <c r="P8" s="23"/>
      <c r="Q8" s="10" t="e">
        <f t="shared" ref="Q8:Q21" si="7">P8/B8</f>
        <v>#DIV/0!</v>
      </c>
      <c r="R8" s="23"/>
      <c r="S8" s="10" t="e">
        <f t="shared" ref="S8:S21" si="8">R8/B8</f>
        <v>#DIV/0!</v>
      </c>
      <c r="T8" s="23"/>
      <c r="U8" s="10" t="e">
        <f>T8/'1.2. Кол-во МС'!H8</f>
        <v>#DIV/0!</v>
      </c>
      <c r="V8" s="28"/>
      <c r="W8" s="139" t="b">
        <f t="shared" ref="W8:W21" si="9">J8+L8+N8+P8+R8=B8</f>
        <v>1</v>
      </c>
      <c r="X8" s="142" t="b">
        <f t="shared" ref="X8:X21" si="10">D8+F8+H8=B8</f>
        <v>1</v>
      </c>
      <c r="Y8" s="142" t="b">
        <f>B8+T8='1.2. Кол-во МС'!H8</f>
        <v>1</v>
      </c>
    </row>
    <row r="9" spans="1:25" ht="30" customHeight="1" thickBot="1" x14ac:dyDescent="0.3">
      <c r="A9" s="189" t="s">
        <v>2</v>
      </c>
      <c r="B9" s="122">
        <f t="shared" si="0"/>
        <v>0</v>
      </c>
      <c r="C9" s="10" t="e">
        <f>B9/'1.2. Кол-во МС'!H9</f>
        <v>#DIV/0!</v>
      </c>
      <c r="D9" s="19"/>
      <c r="E9" s="18" t="e">
        <f t="shared" si="1"/>
        <v>#DIV/0!</v>
      </c>
      <c r="F9" s="19"/>
      <c r="G9" s="18" t="e">
        <f t="shared" si="2"/>
        <v>#DIV/0!</v>
      </c>
      <c r="H9" s="19"/>
      <c r="I9" s="18" t="e">
        <f t="shared" si="3"/>
        <v>#DIV/0!</v>
      </c>
      <c r="J9" s="23"/>
      <c r="K9" s="10" t="e">
        <f t="shared" si="4"/>
        <v>#DIV/0!</v>
      </c>
      <c r="L9" s="23"/>
      <c r="M9" s="10" t="e">
        <f t="shared" si="5"/>
        <v>#DIV/0!</v>
      </c>
      <c r="N9" s="23"/>
      <c r="O9" s="10" t="e">
        <f t="shared" si="6"/>
        <v>#DIV/0!</v>
      </c>
      <c r="P9" s="23"/>
      <c r="Q9" s="10" t="e">
        <f t="shared" si="7"/>
        <v>#DIV/0!</v>
      </c>
      <c r="R9" s="23"/>
      <c r="S9" s="10" t="e">
        <f t="shared" si="8"/>
        <v>#DIV/0!</v>
      </c>
      <c r="T9" s="23"/>
      <c r="U9" s="10" t="e">
        <f>T9/'1.2. Кол-во МС'!H9</f>
        <v>#DIV/0!</v>
      </c>
      <c r="V9" s="28"/>
      <c r="W9" s="139" t="b">
        <f t="shared" si="9"/>
        <v>1</v>
      </c>
      <c r="X9" s="142" t="b">
        <f t="shared" si="10"/>
        <v>1</v>
      </c>
      <c r="Y9" s="142" t="b">
        <f>B9+T9='1.2. Кол-во МС'!H9</f>
        <v>1</v>
      </c>
    </row>
    <row r="10" spans="1:25" ht="30" customHeight="1" thickBot="1" x14ac:dyDescent="0.3">
      <c r="A10" s="189" t="s">
        <v>3</v>
      </c>
      <c r="B10" s="122">
        <f t="shared" si="0"/>
        <v>0</v>
      </c>
      <c r="C10" s="10" t="e">
        <f>B10/'1.2. Кол-во МС'!H10</f>
        <v>#DIV/0!</v>
      </c>
      <c r="D10" s="19"/>
      <c r="E10" s="18" t="e">
        <f t="shared" si="1"/>
        <v>#DIV/0!</v>
      </c>
      <c r="F10" s="19"/>
      <c r="G10" s="18" t="e">
        <f t="shared" si="2"/>
        <v>#DIV/0!</v>
      </c>
      <c r="H10" s="19"/>
      <c r="I10" s="18" t="e">
        <f t="shared" si="3"/>
        <v>#DIV/0!</v>
      </c>
      <c r="J10" s="24"/>
      <c r="K10" s="10" t="e">
        <f t="shared" si="4"/>
        <v>#DIV/0!</v>
      </c>
      <c r="L10" s="24"/>
      <c r="M10" s="10" t="e">
        <f t="shared" si="5"/>
        <v>#DIV/0!</v>
      </c>
      <c r="N10" s="24"/>
      <c r="O10" s="10" t="e">
        <f t="shared" si="6"/>
        <v>#DIV/0!</v>
      </c>
      <c r="P10" s="24"/>
      <c r="Q10" s="10" t="e">
        <f t="shared" si="7"/>
        <v>#DIV/0!</v>
      </c>
      <c r="R10" s="24"/>
      <c r="S10" s="10" t="e">
        <f t="shared" si="8"/>
        <v>#DIV/0!</v>
      </c>
      <c r="T10" s="25"/>
      <c r="U10" s="10" t="e">
        <f>T10/'1.2. Кол-во МС'!H10</f>
        <v>#DIV/0!</v>
      </c>
      <c r="V10" s="28"/>
      <c r="W10" s="139" t="b">
        <f t="shared" si="9"/>
        <v>1</v>
      </c>
      <c r="X10" s="142" t="b">
        <f t="shared" si="10"/>
        <v>1</v>
      </c>
      <c r="Y10" s="142" t="b">
        <f>B10+T10='1.2. Кол-во МС'!H10</f>
        <v>1</v>
      </c>
    </row>
    <row r="11" spans="1:25" ht="30" customHeight="1" thickBot="1" x14ac:dyDescent="0.3">
      <c r="A11" s="189" t="s">
        <v>4</v>
      </c>
      <c r="B11" s="122">
        <f t="shared" si="0"/>
        <v>0</v>
      </c>
      <c r="C11" s="10" t="e">
        <f>B11/'1.2. Кол-во МС'!H11</f>
        <v>#DIV/0!</v>
      </c>
      <c r="D11" s="19"/>
      <c r="E11" s="18" t="e">
        <f t="shared" si="1"/>
        <v>#DIV/0!</v>
      </c>
      <c r="F11" s="19"/>
      <c r="G11" s="18" t="e">
        <f t="shared" si="2"/>
        <v>#DIV/0!</v>
      </c>
      <c r="H11" s="19"/>
      <c r="I11" s="18" t="e">
        <f t="shared" si="3"/>
        <v>#DIV/0!</v>
      </c>
      <c r="J11" s="23"/>
      <c r="K11" s="10" t="e">
        <f t="shared" si="4"/>
        <v>#DIV/0!</v>
      </c>
      <c r="L11" s="23"/>
      <c r="M11" s="10" t="e">
        <f t="shared" si="5"/>
        <v>#DIV/0!</v>
      </c>
      <c r="N11" s="23"/>
      <c r="O11" s="10" t="e">
        <f t="shared" si="6"/>
        <v>#DIV/0!</v>
      </c>
      <c r="P11" s="23"/>
      <c r="Q11" s="10" t="e">
        <f t="shared" si="7"/>
        <v>#DIV/0!</v>
      </c>
      <c r="R11" s="23"/>
      <c r="S11" s="10" t="e">
        <f t="shared" si="8"/>
        <v>#DIV/0!</v>
      </c>
      <c r="T11" s="23"/>
      <c r="U11" s="10" t="e">
        <f>T11/'1.2. Кол-во МС'!H11</f>
        <v>#DIV/0!</v>
      </c>
      <c r="V11" s="28"/>
      <c r="W11" s="139" t="b">
        <f t="shared" si="9"/>
        <v>1</v>
      </c>
      <c r="X11" s="142" t="b">
        <f t="shared" si="10"/>
        <v>1</v>
      </c>
      <c r="Y11" s="142" t="b">
        <f>B11+T11='1.2. Кол-во МС'!H11</f>
        <v>1</v>
      </c>
    </row>
    <row r="12" spans="1:25" ht="30" customHeight="1" thickBot="1" x14ac:dyDescent="0.3">
      <c r="A12" s="189" t="s">
        <v>5</v>
      </c>
      <c r="B12" s="122">
        <f t="shared" si="0"/>
        <v>0</v>
      </c>
      <c r="C12" s="10" t="e">
        <f>B12/'1.2. Кол-во МС'!H12</f>
        <v>#DIV/0!</v>
      </c>
      <c r="D12" s="19"/>
      <c r="E12" s="18" t="e">
        <f t="shared" si="1"/>
        <v>#DIV/0!</v>
      </c>
      <c r="F12" s="19"/>
      <c r="G12" s="18" t="e">
        <f t="shared" si="2"/>
        <v>#DIV/0!</v>
      </c>
      <c r="H12" s="19"/>
      <c r="I12" s="18" t="e">
        <f t="shared" si="3"/>
        <v>#DIV/0!</v>
      </c>
      <c r="J12" s="25"/>
      <c r="K12" s="10" t="e">
        <f t="shared" si="4"/>
        <v>#DIV/0!</v>
      </c>
      <c r="L12" s="26"/>
      <c r="M12" s="10" t="e">
        <f t="shared" si="5"/>
        <v>#DIV/0!</v>
      </c>
      <c r="N12" s="26"/>
      <c r="O12" s="10" t="e">
        <f t="shared" si="6"/>
        <v>#DIV/0!</v>
      </c>
      <c r="P12" s="26"/>
      <c r="Q12" s="10" t="e">
        <f t="shared" si="7"/>
        <v>#DIV/0!</v>
      </c>
      <c r="R12" s="26"/>
      <c r="S12" s="10" t="e">
        <f t="shared" si="8"/>
        <v>#DIV/0!</v>
      </c>
      <c r="T12" s="26"/>
      <c r="U12" s="10" t="e">
        <f>T12/'1.2. Кол-во МС'!H12</f>
        <v>#DIV/0!</v>
      </c>
      <c r="V12" s="28"/>
      <c r="W12" s="139" t="b">
        <f t="shared" si="9"/>
        <v>1</v>
      </c>
      <c r="X12" s="142" t="b">
        <f t="shared" si="10"/>
        <v>1</v>
      </c>
      <c r="Y12" s="142" t="b">
        <f>B12+T12='1.2. Кол-во МС'!H12</f>
        <v>1</v>
      </c>
    </row>
    <row r="13" spans="1:25" ht="30" customHeight="1" thickBot="1" x14ac:dyDescent="0.3">
      <c r="A13" s="189" t="s">
        <v>6</v>
      </c>
      <c r="B13" s="122">
        <f t="shared" si="0"/>
        <v>0</v>
      </c>
      <c r="C13" s="10" t="e">
        <f>B13/'1.2. Кол-во МС'!H13</f>
        <v>#DIV/0!</v>
      </c>
      <c r="D13" s="19"/>
      <c r="E13" s="18" t="e">
        <f t="shared" si="1"/>
        <v>#DIV/0!</v>
      </c>
      <c r="F13" s="19"/>
      <c r="G13" s="18" t="e">
        <f t="shared" si="2"/>
        <v>#DIV/0!</v>
      </c>
      <c r="H13" s="19"/>
      <c r="I13" s="18" t="e">
        <f t="shared" si="3"/>
        <v>#DIV/0!</v>
      </c>
      <c r="J13" s="23"/>
      <c r="K13" s="10" t="e">
        <f t="shared" si="4"/>
        <v>#DIV/0!</v>
      </c>
      <c r="L13" s="23"/>
      <c r="M13" s="10" t="e">
        <f t="shared" si="5"/>
        <v>#DIV/0!</v>
      </c>
      <c r="N13" s="23"/>
      <c r="O13" s="10" t="e">
        <f t="shared" si="6"/>
        <v>#DIV/0!</v>
      </c>
      <c r="P13" s="23"/>
      <c r="Q13" s="10" t="e">
        <f t="shared" si="7"/>
        <v>#DIV/0!</v>
      </c>
      <c r="R13" s="23"/>
      <c r="S13" s="10" t="e">
        <f t="shared" si="8"/>
        <v>#DIV/0!</v>
      </c>
      <c r="T13" s="23"/>
      <c r="U13" s="10" t="e">
        <f>T13/'1.2. Кол-во МС'!H13</f>
        <v>#DIV/0!</v>
      </c>
      <c r="V13" s="28"/>
      <c r="W13" s="139" t="b">
        <f t="shared" si="9"/>
        <v>1</v>
      </c>
      <c r="X13" s="142" t="b">
        <f t="shared" si="10"/>
        <v>1</v>
      </c>
      <c r="Y13" s="142" t="b">
        <f>B13+T13='1.2. Кол-во МС'!H13</f>
        <v>1</v>
      </c>
    </row>
    <row r="14" spans="1:25" ht="30" customHeight="1" thickBot="1" x14ac:dyDescent="0.3">
      <c r="A14" s="189" t="s">
        <v>7</v>
      </c>
      <c r="B14" s="122">
        <f t="shared" si="0"/>
        <v>0</v>
      </c>
      <c r="C14" s="10" t="e">
        <f>B14/'1.2. Кол-во МС'!H14</f>
        <v>#DIV/0!</v>
      </c>
      <c r="D14" s="19"/>
      <c r="E14" s="18" t="e">
        <f t="shared" si="1"/>
        <v>#DIV/0!</v>
      </c>
      <c r="F14" s="19"/>
      <c r="G14" s="18" t="e">
        <f t="shared" si="2"/>
        <v>#DIV/0!</v>
      </c>
      <c r="H14" s="19"/>
      <c r="I14" s="18" t="e">
        <f t="shared" si="3"/>
        <v>#DIV/0!</v>
      </c>
      <c r="J14" s="23"/>
      <c r="K14" s="10" t="e">
        <f t="shared" si="4"/>
        <v>#DIV/0!</v>
      </c>
      <c r="L14" s="23"/>
      <c r="M14" s="10" t="e">
        <f t="shared" si="5"/>
        <v>#DIV/0!</v>
      </c>
      <c r="N14" s="23"/>
      <c r="O14" s="10" t="e">
        <f t="shared" si="6"/>
        <v>#DIV/0!</v>
      </c>
      <c r="P14" s="23"/>
      <c r="Q14" s="10" t="e">
        <f t="shared" si="7"/>
        <v>#DIV/0!</v>
      </c>
      <c r="R14" s="23"/>
      <c r="S14" s="10" t="e">
        <f t="shared" si="8"/>
        <v>#DIV/0!</v>
      </c>
      <c r="T14" s="23"/>
      <c r="U14" s="10" t="e">
        <f>T14/'1.2. Кол-во МС'!H14</f>
        <v>#DIV/0!</v>
      </c>
      <c r="V14" s="28"/>
      <c r="W14" s="139" t="b">
        <f t="shared" si="9"/>
        <v>1</v>
      </c>
      <c r="X14" s="142" t="b">
        <f t="shared" si="10"/>
        <v>1</v>
      </c>
      <c r="Y14" s="142" t="b">
        <f>B14+T14='1.2. Кол-во МС'!H14</f>
        <v>1</v>
      </c>
    </row>
    <row r="15" spans="1:25" ht="30" customHeight="1" thickBot="1" x14ac:dyDescent="0.3">
      <c r="A15" s="189" t="s">
        <v>8</v>
      </c>
      <c r="B15" s="122">
        <f t="shared" si="0"/>
        <v>0</v>
      </c>
      <c r="C15" s="10" t="e">
        <f>B15/'1.2. Кол-во МС'!H15</f>
        <v>#DIV/0!</v>
      </c>
      <c r="D15" s="19"/>
      <c r="E15" s="18" t="e">
        <f t="shared" si="1"/>
        <v>#DIV/0!</v>
      </c>
      <c r="F15" s="19"/>
      <c r="G15" s="18" t="e">
        <f t="shared" si="2"/>
        <v>#DIV/0!</v>
      </c>
      <c r="H15" s="19"/>
      <c r="I15" s="18" t="e">
        <f t="shared" si="3"/>
        <v>#DIV/0!</v>
      </c>
      <c r="J15" s="23"/>
      <c r="K15" s="10" t="e">
        <f t="shared" si="4"/>
        <v>#DIV/0!</v>
      </c>
      <c r="L15" s="23"/>
      <c r="M15" s="10" t="e">
        <f t="shared" si="5"/>
        <v>#DIV/0!</v>
      </c>
      <c r="N15" s="23"/>
      <c r="O15" s="10" t="e">
        <f t="shared" si="6"/>
        <v>#DIV/0!</v>
      </c>
      <c r="P15" s="23"/>
      <c r="Q15" s="10" t="e">
        <f t="shared" si="7"/>
        <v>#DIV/0!</v>
      </c>
      <c r="R15" s="23"/>
      <c r="S15" s="10" t="e">
        <f t="shared" si="8"/>
        <v>#DIV/0!</v>
      </c>
      <c r="T15" s="23"/>
      <c r="U15" s="10" t="e">
        <f>T15/'1.2. Кол-во МС'!H15</f>
        <v>#DIV/0!</v>
      </c>
      <c r="V15" s="28"/>
      <c r="W15" s="139" t="b">
        <f t="shared" si="9"/>
        <v>1</v>
      </c>
      <c r="X15" s="142" t="b">
        <f t="shared" si="10"/>
        <v>1</v>
      </c>
      <c r="Y15" s="142" t="b">
        <f>B15+T15='1.2. Кол-во МС'!H15</f>
        <v>1</v>
      </c>
    </row>
    <row r="16" spans="1:25" ht="30" customHeight="1" thickBot="1" x14ac:dyDescent="0.3">
      <c r="A16" s="189" t="s">
        <v>9</v>
      </c>
      <c r="B16" s="122">
        <f t="shared" si="0"/>
        <v>0</v>
      </c>
      <c r="C16" s="10" t="e">
        <f>B16/'1.2. Кол-во МС'!H16</f>
        <v>#DIV/0!</v>
      </c>
      <c r="D16" s="19"/>
      <c r="E16" s="18" t="e">
        <f t="shared" si="1"/>
        <v>#DIV/0!</v>
      </c>
      <c r="F16" s="19"/>
      <c r="G16" s="18" t="e">
        <f t="shared" si="2"/>
        <v>#DIV/0!</v>
      </c>
      <c r="H16" s="19"/>
      <c r="I16" s="18" t="e">
        <f t="shared" si="3"/>
        <v>#DIV/0!</v>
      </c>
      <c r="J16" s="23"/>
      <c r="K16" s="10" t="e">
        <f t="shared" si="4"/>
        <v>#DIV/0!</v>
      </c>
      <c r="L16" s="23"/>
      <c r="M16" s="10" t="e">
        <f t="shared" si="5"/>
        <v>#DIV/0!</v>
      </c>
      <c r="N16" s="23"/>
      <c r="O16" s="10" t="e">
        <f t="shared" si="6"/>
        <v>#DIV/0!</v>
      </c>
      <c r="P16" s="23"/>
      <c r="Q16" s="10" t="e">
        <f t="shared" si="7"/>
        <v>#DIV/0!</v>
      </c>
      <c r="R16" s="23"/>
      <c r="S16" s="10" t="e">
        <f t="shared" si="8"/>
        <v>#DIV/0!</v>
      </c>
      <c r="T16" s="23"/>
      <c r="U16" s="10" t="e">
        <f>T16/'1.2. Кол-во МС'!H16</f>
        <v>#DIV/0!</v>
      </c>
      <c r="V16" s="28"/>
      <c r="W16" s="139" t="b">
        <f t="shared" si="9"/>
        <v>1</v>
      </c>
      <c r="X16" s="142" t="b">
        <f t="shared" si="10"/>
        <v>1</v>
      </c>
      <c r="Y16" s="142" t="b">
        <f>B16+T16='1.2. Кол-во МС'!H16</f>
        <v>1</v>
      </c>
    </row>
    <row r="17" spans="1:25" ht="30" customHeight="1" thickBot="1" x14ac:dyDescent="0.3">
      <c r="A17" s="189" t="s">
        <v>10</v>
      </c>
      <c r="B17" s="122">
        <f t="shared" si="0"/>
        <v>0</v>
      </c>
      <c r="C17" s="10" t="e">
        <f>B17/'1.2. Кол-во МС'!H17</f>
        <v>#DIV/0!</v>
      </c>
      <c r="D17" s="19"/>
      <c r="E17" s="18" t="e">
        <f t="shared" si="1"/>
        <v>#DIV/0!</v>
      </c>
      <c r="F17" s="19"/>
      <c r="G17" s="18" t="e">
        <f t="shared" si="2"/>
        <v>#DIV/0!</v>
      </c>
      <c r="H17" s="19"/>
      <c r="I17" s="18" t="e">
        <f t="shared" si="3"/>
        <v>#DIV/0!</v>
      </c>
      <c r="J17" s="23"/>
      <c r="K17" s="10" t="e">
        <f t="shared" si="4"/>
        <v>#DIV/0!</v>
      </c>
      <c r="L17" s="23"/>
      <c r="M17" s="10" t="e">
        <f t="shared" si="5"/>
        <v>#DIV/0!</v>
      </c>
      <c r="N17" s="23"/>
      <c r="O17" s="10" t="e">
        <f t="shared" si="6"/>
        <v>#DIV/0!</v>
      </c>
      <c r="P17" s="23"/>
      <c r="Q17" s="10" t="e">
        <f t="shared" si="7"/>
        <v>#DIV/0!</v>
      </c>
      <c r="R17" s="23"/>
      <c r="S17" s="10" t="e">
        <f t="shared" si="8"/>
        <v>#DIV/0!</v>
      </c>
      <c r="T17" s="23"/>
      <c r="U17" s="10" t="e">
        <f>T17/'1.2. Кол-во МС'!H17</f>
        <v>#DIV/0!</v>
      </c>
      <c r="V17" s="28"/>
      <c r="W17" s="139" t="b">
        <f t="shared" si="9"/>
        <v>1</v>
      </c>
      <c r="X17" s="142" t="b">
        <f t="shared" si="10"/>
        <v>1</v>
      </c>
      <c r="Y17" s="142" t="b">
        <f>B17+T17='1.2. Кол-во МС'!H17</f>
        <v>1</v>
      </c>
    </row>
    <row r="18" spans="1:25" ht="30" customHeight="1" thickBot="1" x14ac:dyDescent="0.3">
      <c r="A18" s="189" t="s">
        <v>11</v>
      </c>
      <c r="B18" s="122">
        <f t="shared" si="0"/>
        <v>0</v>
      </c>
      <c r="C18" s="10" t="e">
        <f>B18/'1.2. Кол-во МС'!H18</f>
        <v>#DIV/0!</v>
      </c>
      <c r="D18" s="19"/>
      <c r="E18" s="18" t="e">
        <f t="shared" si="1"/>
        <v>#DIV/0!</v>
      </c>
      <c r="F18" s="19"/>
      <c r="G18" s="18" t="e">
        <f t="shared" si="2"/>
        <v>#DIV/0!</v>
      </c>
      <c r="H18" s="19"/>
      <c r="I18" s="18" t="e">
        <f t="shared" si="3"/>
        <v>#DIV/0!</v>
      </c>
      <c r="J18" s="23"/>
      <c r="K18" s="10" t="e">
        <f t="shared" si="4"/>
        <v>#DIV/0!</v>
      </c>
      <c r="L18" s="23"/>
      <c r="M18" s="10" t="e">
        <f t="shared" si="5"/>
        <v>#DIV/0!</v>
      </c>
      <c r="N18" s="23"/>
      <c r="O18" s="10" t="e">
        <f t="shared" si="6"/>
        <v>#DIV/0!</v>
      </c>
      <c r="P18" s="23"/>
      <c r="Q18" s="10" t="e">
        <f t="shared" si="7"/>
        <v>#DIV/0!</v>
      </c>
      <c r="R18" s="23"/>
      <c r="S18" s="10" t="e">
        <f t="shared" si="8"/>
        <v>#DIV/0!</v>
      </c>
      <c r="T18" s="23"/>
      <c r="U18" s="10" t="e">
        <f>T18/'1.2. Кол-во МС'!H18</f>
        <v>#DIV/0!</v>
      </c>
      <c r="V18" s="28"/>
      <c r="W18" s="139" t="b">
        <f t="shared" si="9"/>
        <v>1</v>
      </c>
      <c r="X18" s="142" t="b">
        <f t="shared" si="10"/>
        <v>1</v>
      </c>
      <c r="Y18" s="142" t="b">
        <f>B18+T18='1.2. Кол-во МС'!H18</f>
        <v>1</v>
      </c>
    </row>
    <row r="19" spans="1:25" ht="30" customHeight="1" thickBot="1" x14ac:dyDescent="0.3">
      <c r="A19" s="189" t="s">
        <v>12</v>
      </c>
      <c r="B19" s="122">
        <f t="shared" si="0"/>
        <v>0</v>
      </c>
      <c r="C19" s="10" t="e">
        <f>B19/'1.2. Кол-во МС'!H19</f>
        <v>#DIV/0!</v>
      </c>
      <c r="D19" s="19"/>
      <c r="E19" s="18" t="e">
        <f t="shared" si="1"/>
        <v>#DIV/0!</v>
      </c>
      <c r="F19" s="19"/>
      <c r="G19" s="18" t="e">
        <f t="shared" si="2"/>
        <v>#DIV/0!</v>
      </c>
      <c r="H19" s="19"/>
      <c r="I19" s="18" t="e">
        <f t="shared" si="3"/>
        <v>#DIV/0!</v>
      </c>
      <c r="J19" s="23"/>
      <c r="K19" s="10" t="e">
        <f t="shared" si="4"/>
        <v>#DIV/0!</v>
      </c>
      <c r="L19" s="23"/>
      <c r="M19" s="10" t="e">
        <f t="shared" si="5"/>
        <v>#DIV/0!</v>
      </c>
      <c r="N19" s="23"/>
      <c r="O19" s="10" t="e">
        <f t="shared" si="6"/>
        <v>#DIV/0!</v>
      </c>
      <c r="P19" s="23"/>
      <c r="Q19" s="10" t="e">
        <f t="shared" si="7"/>
        <v>#DIV/0!</v>
      </c>
      <c r="R19" s="23"/>
      <c r="S19" s="10" t="e">
        <f t="shared" si="8"/>
        <v>#DIV/0!</v>
      </c>
      <c r="T19" s="23"/>
      <c r="U19" s="10" t="e">
        <f>T19/'1.2. Кол-во МС'!H19</f>
        <v>#DIV/0!</v>
      </c>
      <c r="V19" s="28"/>
      <c r="W19" s="139" t="b">
        <f t="shared" si="9"/>
        <v>1</v>
      </c>
      <c r="X19" s="142" t="b">
        <f t="shared" si="10"/>
        <v>1</v>
      </c>
      <c r="Y19" s="142" t="b">
        <f>B19+T19='1.2. Кол-во МС'!H19</f>
        <v>1</v>
      </c>
    </row>
    <row r="20" spans="1:25" ht="30" customHeight="1" thickBot="1" x14ac:dyDescent="0.3">
      <c r="A20" s="189" t="s">
        <v>13</v>
      </c>
      <c r="B20" s="122">
        <f t="shared" si="0"/>
        <v>1764</v>
      </c>
      <c r="C20" s="10">
        <f>B20/'1.2. Кол-во МС'!H20</f>
        <v>0.93531283138918342</v>
      </c>
      <c r="D20" s="19">
        <v>191</v>
      </c>
      <c r="E20" s="18">
        <f t="shared" si="1"/>
        <v>0.10827664399092971</v>
      </c>
      <c r="F20" s="19">
        <v>1491</v>
      </c>
      <c r="G20" s="18">
        <f t="shared" si="2"/>
        <v>0.84523809523809523</v>
      </c>
      <c r="H20" s="19">
        <v>82</v>
      </c>
      <c r="I20" s="18">
        <f t="shared" si="3"/>
        <v>4.6485260770975055E-2</v>
      </c>
      <c r="J20" s="23">
        <v>100</v>
      </c>
      <c r="K20" s="10">
        <f t="shared" si="4"/>
        <v>5.6689342403628121E-2</v>
      </c>
      <c r="L20" s="23">
        <v>547</v>
      </c>
      <c r="M20" s="10">
        <f t="shared" si="5"/>
        <v>0.3100907029478458</v>
      </c>
      <c r="N20" s="23">
        <v>397</v>
      </c>
      <c r="O20" s="10">
        <f t="shared" si="6"/>
        <v>0.22505668934240364</v>
      </c>
      <c r="P20" s="23">
        <v>174</v>
      </c>
      <c r="Q20" s="10">
        <f t="shared" si="7"/>
        <v>9.8639455782312924E-2</v>
      </c>
      <c r="R20" s="23">
        <v>546</v>
      </c>
      <c r="S20" s="10">
        <f t="shared" si="8"/>
        <v>0.30952380952380953</v>
      </c>
      <c r="T20" s="23">
        <v>122</v>
      </c>
      <c r="U20" s="10">
        <f>T20/'1.2. Кол-во МС'!H20</f>
        <v>6.4687168610816539E-2</v>
      </c>
      <c r="V20" s="28"/>
      <c r="W20" s="139" t="b">
        <f t="shared" si="9"/>
        <v>1</v>
      </c>
      <c r="X20" s="142" t="b">
        <f t="shared" si="10"/>
        <v>1</v>
      </c>
      <c r="Y20" s="142" t="b">
        <f>B20+T20='1.2. Кол-во МС'!H20</f>
        <v>1</v>
      </c>
    </row>
    <row r="21" spans="1:25" ht="30" customHeight="1" x14ac:dyDescent="0.25">
      <c r="A21" s="190" t="s">
        <v>16</v>
      </c>
      <c r="B21" s="156">
        <f t="shared" si="0"/>
        <v>1764</v>
      </c>
      <c r="C21" s="155">
        <f>B21/'1.2. Кол-во МС'!H21</f>
        <v>0.93531283138918342</v>
      </c>
      <c r="D21" s="116">
        <f>SUM(D7:D20)</f>
        <v>191</v>
      </c>
      <c r="E21" s="157">
        <f t="shared" si="1"/>
        <v>0.10827664399092971</v>
      </c>
      <c r="F21" s="116">
        <f>SUM(F7:F20)</f>
        <v>1491</v>
      </c>
      <c r="G21" s="157">
        <f t="shared" si="2"/>
        <v>0.84523809523809523</v>
      </c>
      <c r="H21" s="116">
        <f>SUM(H7:H20)</f>
        <v>82</v>
      </c>
      <c r="I21" s="157">
        <f t="shared" si="3"/>
        <v>4.6485260770975055E-2</v>
      </c>
      <c r="J21" s="17">
        <f>SUM(J7:J20)</f>
        <v>100</v>
      </c>
      <c r="K21" s="155">
        <f t="shared" si="4"/>
        <v>5.6689342403628121E-2</v>
      </c>
      <c r="L21" s="17">
        <f>SUM(L7:L20)</f>
        <v>547</v>
      </c>
      <c r="M21" s="155">
        <f t="shared" si="5"/>
        <v>0.3100907029478458</v>
      </c>
      <c r="N21" s="17">
        <f>SUM(N7:N20)</f>
        <v>397</v>
      </c>
      <c r="O21" s="155">
        <f t="shared" si="6"/>
        <v>0.22505668934240364</v>
      </c>
      <c r="P21" s="17">
        <f>SUM(P7:P20)</f>
        <v>174</v>
      </c>
      <c r="Q21" s="155">
        <f t="shared" si="7"/>
        <v>9.8639455782312924E-2</v>
      </c>
      <c r="R21" s="17">
        <f>SUM(R7:R20)</f>
        <v>546</v>
      </c>
      <c r="S21" s="155">
        <f t="shared" si="8"/>
        <v>0.30952380952380953</v>
      </c>
      <c r="T21" s="17">
        <f>SUM(T7:T20)</f>
        <v>122</v>
      </c>
      <c r="U21" s="155">
        <f>T21/'1.2. Кол-во МС'!H21</f>
        <v>6.4687168610816539E-2</v>
      </c>
      <c r="V21" s="28"/>
      <c r="W21" s="139" t="b">
        <f t="shared" si="9"/>
        <v>1</v>
      </c>
      <c r="X21" s="142" t="b">
        <f t="shared" si="10"/>
        <v>1</v>
      </c>
      <c r="Y21" s="142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C1B1-CFE4-41DF-B111-884A38A5DBE9}">
  <dimension ref="B2:H20"/>
  <sheetViews>
    <sheetView view="pageBreakPreview" topLeftCell="A7" zoomScaleNormal="100" zoomScaleSheetLayoutView="100" workbookViewId="0">
      <selection activeCell="C19" sqref="C19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32" t="s">
        <v>49</v>
      </c>
      <c r="C2" s="232"/>
      <c r="D2" s="232"/>
      <c r="E2" s="232"/>
      <c r="F2" s="232"/>
      <c r="G2" s="232"/>
      <c r="H2" s="232"/>
    </row>
    <row r="3" spans="2:8" ht="15.75" x14ac:dyDescent="0.2">
      <c r="H3" s="8"/>
    </row>
    <row r="4" spans="2:8" ht="115.5" customHeight="1" x14ac:dyDescent="0.2">
      <c r="B4" s="33" t="s">
        <v>14</v>
      </c>
      <c r="C4" s="33" t="s">
        <v>45</v>
      </c>
      <c r="D4" s="123" t="s">
        <v>36</v>
      </c>
      <c r="E4" s="33" t="s">
        <v>46</v>
      </c>
      <c r="F4" s="123" t="s">
        <v>36</v>
      </c>
      <c r="G4" s="33" t="s">
        <v>47</v>
      </c>
      <c r="H4" s="123" t="s">
        <v>36</v>
      </c>
    </row>
    <row r="5" spans="2:8" ht="24.95" customHeight="1" x14ac:dyDescent="0.2">
      <c r="B5" s="189" t="s">
        <v>0</v>
      </c>
      <c r="C5" s="12"/>
      <c r="D5" s="121" t="e">
        <f>C5/'1.1. Кол-во ГС'!L7</f>
        <v>#DIV/0!</v>
      </c>
      <c r="E5" s="38"/>
      <c r="F5" s="121" t="e">
        <f>E5/'1.1. Кол-во ГС'!L7</f>
        <v>#DIV/0!</v>
      </c>
      <c r="G5" s="38"/>
      <c r="H5" s="121" t="e">
        <f>G5/'1.1. Кол-во ГС'!L7</f>
        <v>#DIV/0!</v>
      </c>
    </row>
    <row r="6" spans="2:8" ht="24.95" customHeight="1" x14ac:dyDescent="0.2">
      <c r="B6" s="189" t="s">
        <v>1</v>
      </c>
      <c r="C6" s="12"/>
      <c r="D6" s="121" t="e">
        <f>C6/'1.1. Кол-во ГС'!L8</f>
        <v>#DIV/0!</v>
      </c>
      <c r="E6" s="39"/>
      <c r="F6" s="121" t="e">
        <f>E6/'1.1. Кол-во ГС'!L8</f>
        <v>#DIV/0!</v>
      </c>
      <c r="G6" s="39"/>
      <c r="H6" s="121" t="e">
        <f>G6/'1.1. Кол-во ГС'!L8</f>
        <v>#DIV/0!</v>
      </c>
    </row>
    <row r="7" spans="2:8" ht="24.95" customHeight="1" x14ac:dyDescent="0.2">
      <c r="B7" s="189" t="s">
        <v>2</v>
      </c>
      <c r="C7" s="12"/>
      <c r="D7" s="121" t="e">
        <f>C7/'1.1. Кол-во ГС'!L9</f>
        <v>#DIV/0!</v>
      </c>
      <c r="E7" s="39"/>
      <c r="F7" s="121" t="e">
        <f>E7/'1.1. Кол-во ГС'!L9</f>
        <v>#DIV/0!</v>
      </c>
      <c r="G7" s="39"/>
      <c r="H7" s="121" t="e">
        <f>G7/'1.1. Кол-во ГС'!L9</f>
        <v>#DIV/0!</v>
      </c>
    </row>
    <row r="8" spans="2:8" ht="24.95" customHeight="1" x14ac:dyDescent="0.2">
      <c r="B8" s="189" t="s">
        <v>3</v>
      </c>
      <c r="C8" s="12"/>
      <c r="D8" s="121" t="e">
        <f>C8/'1.1. Кол-во ГС'!L10</f>
        <v>#DIV/0!</v>
      </c>
      <c r="E8" s="38"/>
      <c r="F8" s="121" t="e">
        <f>E8/'1.1. Кол-во ГС'!L10</f>
        <v>#DIV/0!</v>
      </c>
      <c r="G8" s="38"/>
      <c r="H8" s="121" t="e">
        <f>G8/'1.1. Кол-во ГС'!L10</f>
        <v>#DIV/0!</v>
      </c>
    </row>
    <row r="9" spans="2:8" ht="24.95" customHeight="1" x14ac:dyDescent="0.2">
      <c r="B9" s="189" t="s">
        <v>4</v>
      </c>
      <c r="C9" s="12"/>
      <c r="D9" s="121" t="e">
        <f>C9/'1.1. Кол-во ГС'!L11</f>
        <v>#DIV/0!</v>
      </c>
      <c r="E9" s="39"/>
      <c r="F9" s="121" t="e">
        <f>E9/'1.1. Кол-во ГС'!L11</f>
        <v>#DIV/0!</v>
      </c>
      <c r="G9" s="39"/>
      <c r="H9" s="121" t="e">
        <f>G9/'1.1. Кол-во ГС'!L11</f>
        <v>#DIV/0!</v>
      </c>
    </row>
    <row r="10" spans="2:8" ht="24.95" customHeight="1" x14ac:dyDescent="0.2">
      <c r="B10" s="189" t="s">
        <v>5</v>
      </c>
      <c r="C10" s="37"/>
      <c r="D10" s="121" t="e">
        <f>C10/'1.1. Кол-во ГС'!L12</f>
        <v>#DIV/0!</v>
      </c>
      <c r="E10" s="37"/>
      <c r="F10" s="121" t="e">
        <f>E10/'1.1. Кол-во ГС'!L12</f>
        <v>#DIV/0!</v>
      </c>
      <c r="G10" s="37"/>
      <c r="H10" s="121" t="e">
        <f>G10/'1.1. Кол-во ГС'!L12</f>
        <v>#DIV/0!</v>
      </c>
    </row>
    <row r="11" spans="2:8" ht="24.95" customHeight="1" x14ac:dyDescent="0.2">
      <c r="B11" s="189" t="s">
        <v>6</v>
      </c>
      <c r="C11" s="12"/>
      <c r="D11" s="121" t="e">
        <f>C11/'1.1. Кол-во ГС'!L13</f>
        <v>#DIV/0!</v>
      </c>
      <c r="E11" s="39"/>
      <c r="F11" s="121" t="e">
        <f>E11/'1.1. Кол-во ГС'!L13</f>
        <v>#DIV/0!</v>
      </c>
      <c r="G11" s="39"/>
      <c r="H11" s="121" t="e">
        <f>G11/'1.1. Кол-во ГС'!L13</f>
        <v>#DIV/0!</v>
      </c>
    </row>
    <row r="12" spans="2:8" ht="24.95" customHeight="1" x14ac:dyDescent="0.2">
      <c r="B12" s="189" t="s">
        <v>7</v>
      </c>
      <c r="C12" s="12"/>
      <c r="D12" s="121" t="e">
        <f>C12/'1.1. Кол-во ГС'!L14</f>
        <v>#DIV/0!</v>
      </c>
      <c r="E12" s="39"/>
      <c r="F12" s="121" t="e">
        <f>E12/'1.1. Кол-во ГС'!L14</f>
        <v>#DIV/0!</v>
      </c>
      <c r="G12" s="39"/>
      <c r="H12" s="121" t="e">
        <f>G12/'1.1. Кол-во ГС'!L14</f>
        <v>#DIV/0!</v>
      </c>
    </row>
    <row r="13" spans="2:8" ht="24.95" customHeight="1" x14ac:dyDescent="0.2">
      <c r="B13" s="189" t="s">
        <v>8</v>
      </c>
      <c r="C13" s="12"/>
      <c r="D13" s="121" t="e">
        <f>C13/'1.1. Кол-во ГС'!L15</f>
        <v>#DIV/0!</v>
      </c>
      <c r="E13" s="39"/>
      <c r="F13" s="121" t="e">
        <f>E13/'1.1. Кол-во ГС'!L15</f>
        <v>#DIV/0!</v>
      </c>
      <c r="G13" s="39"/>
      <c r="H13" s="121" t="e">
        <f>G13/'1.1. Кол-во ГС'!L15</f>
        <v>#DIV/0!</v>
      </c>
    </row>
    <row r="14" spans="2:8" ht="24.95" customHeight="1" x14ac:dyDescent="0.2">
      <c r="B14" s="189" t="s">
        <v>9</v>
      </c>
      <c r="C14" s="12"/>
      <c r="D14" s="121" t="e">
        <f>C14/'1.1. Кол-во ГС'!L16</f>
        <v>#DIV/0!</v>
      </c>
      <c r="E14" s="39"/>
      <c r="F14" s="121" t="e">
        <f>E14/'1.1. Кол-во ГС'!L16</f>
        <v>#DIV/0!</v>
      </c>
      <c r="G14" s="39"/>
      <c r="H14" s="121" t="e">
        <f>G14/'1.1. Кол-во ГС'!L16</f>
        <v>#DIV/0!</v>
      </c>
    </row>
    <row r="15" spans="2:8" ht="24.95" customHeight="1" x14ac:dyDescent="0.2">
      <c r="B15" s="189" t="s">
        <v>10</v>
      </c>
      <c r="C15" s="12"/>
      <c r="D15" s="121" t="e">
        <f>C15/'1.1. Кол-во ГС'!L17</f>
        <v>#DIV/0!</v>
      </c>
      <c r="E15" s="39"/>
      <c r="F15" s="121" t="e">
        <f>E15/'1.1. Кол-во ГС'!L17</f>
        <v>#DIV/0!</v>
      </c>
      <c r="G15" s="39"/>
      <c r="H15" s="121" t="e">
        <f>G15/'1.1. Кол-во ГС'!L17</f>
        <v>#DIV/0!</v>
      </c>
    </row>
    <row r="16" spans="2:8" ht="24.95" customHeight="1" x14ac:dyDescent="0.2">
      <c r="B16" s="189" t="s">
        <v>11</v>
      </c>
      <c r="C16" s="12"/>
      <c r="D16" s="121" t="e">
        <f>C16/'1.1. Кол-во ГС'!L18</f>
        <v>#DIV/0!</v>
      </c>
      <c r="E16" s="39"/>
      <c r="F16" s="121" t="e">
        <f>E16/'1.1. Кол-во ГС'!L18</f>
        <v>#DIV/0!</v>
      </c>
      <c r="G16" s="39"/>
      <c r="H16" s="121" t="e">
        <f>G16/'1.1. Кол-во ГС'!L18</f>
        <v>#DIV/0!</v>
      </c>
    </row>
    <row r="17" spans="2:8" ht="24.95" customHeight="1" x14ac:dyDescent="0.2">
      <c r="B17" s="189" t="s">
        <v>12</v>
      </c>
      <c r="C17" s="12"/>
      <c r="D17" s="121" t="e">
        <f>C17/'1.1. Кол-во ГС'!L19</f>
        <v>#DIV/0!</v>
      </c>
      <c r="E17" s="39"/>
      <c r="F17" s="121" t="e">
        <f>E17/'1.1. Кол-во ГС'!L19</f>
        <v>#DIV/0!</v>
      </c>
      <c r="G17" s="39"/>
      <c r="H17" s="121" t="e">
        <f>G17/'1.1. Кол-во ГС'!L19</f>
        <v>#DIV/0!</v>
      </c>
    </row>
    <row r="18" spans="2:8" ht="24.95" customHeight="1" x14ac:dyDescent="0.2">
      <c r="B18" s="189" t="s">
        <v>13</v>
      </c>
      <c r="C18" s="12">
        <v>292</v>
      </c>
      <c r="D18" s="121">
        <f>C18/'1.1. Кол-во ГС'!L20</f>
        <v>0.21823617339312407</v>
      </c>
      <c r="E18" s="39">
        <v>19</v>
      </c>
      <c r="F18" s="121">
        <f>E18/'1.1. Кол-во ГС'!L20</f>
        <v>1.4200298953662182E-2</v>
      </c>
      <c r="G18" s="39">
        <v>0</v>
      </c>
      <c r="H18" s="121">
        <f>G18/'1.1. Кол-во ГС'!L20</f>
        <v>0</v>
      </c>
    </row>
    <row r="19" spans="2:8" ht="24.95" customHeight="1" x14ac:dyDescent="0.2">
      <c r="B19" s="190" t="s">
        <v>16</v>
      </c>
      <c r="C19" s="11">
        <f>SUM(C5:C18)</f>
        <v>292</v>
      </c>
      <c r="D19" s="151">
        <f>C19/'1.1. Кол-во ГС'!L21</f>
        <v>0.21823617339312407</v>
      </c>
      <c r="E19" s="11">
        <f>SUM(E5:E18)</f>
        <v>19</v>
      </c>
      <c r="F19" s="151">
        <f>E19/'1.1. Кол-во ГС'!L21</f>
        <v>1.4200298953662182E-2</v>
      </c>
      <c r="G19" s="11">
        <f>SUM(G5:G18)</f>
        <v>0</v>
      </c>
      <c r="H19" s="151">
        <f>G19/'1.1. Кол-во ГС'!L21</f>
        <v>0</v>
      </c>
    </row>
    <row r="20" spans="2:8" ht="15" x14ac:dyDescent="0.2">
      <c r="C20" s="20"/>
      <c r="D20" s="20"/>
      <c r="E20" s="20"/>
      <c r="F20" s="20"/>
      <c r="G20" s="20"/>
      <c r="H20" s="20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17</vt:i4>
      </vt:variant>
    </vt:vector>
  </HeadingPairs>
  <TitlesOfParts>
    <vt:vector size="43" baseType="lpstr"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2022-01-10T07:23:26Z</cp:lastPrinted>
  <dcterms:created xsi:type="dcterms:W3CDTF">2014-07-01T06:07:04Z</dcterms:created>
  <dcterms:modified xsi:type="dcterms:W3CDTF">2024-11-21T07:34:21Z</dcterms:modified>
</cp:coreProperties>
</file>