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adz\PycharmProjects\pythonProject\data_xlsx\"/>
    </mc:Choice>
  </mc:AlternateContent>
  <xr:revisionPtr revIDLastSave="0" documentId="8_{F0A3E78C-63CA-4358-B57A-B62D1B358911}" xr6:coauthVersionLast="47" xr6:coauthVersionMax="47" xr10:uidLastSave="{00000000-0000-0000-0000-000000000000}"/>
  <bookViews>
    <workbookView xWindow="-120" yWindow="-120" windowWidth="29040" windowHeight="15840" tabRatio="822" firstSheet="22" activeTab="25" xr2:uid="{668A83AB-C838-4C05-B16B-5F9E580F6D8D}"/>
  </bookViews>
  <sheets>
    <sheet name="1.1. Кол-во ГС" sheetId="1" r:id="rId1"/>
    <sheet name="1.2. Кол-во МС" sheetId="47" r:id="rId2"/>
    <sheet name="2.1. Гендерный ГС" sheetId="6" r:id="rId3"/>
    <sheet name="2.2. Гендерный МС" sheetId="5" r:id="rId4"/>
    <sheet name="3.1. Возраст ГС" sheetId="10" r:id="rId5"/>
    <sheet name="3.2. Возраст МС" sheetId="9" r:id="rId6"/>
    <sheet name="4.1. Образовательный уровень ГС" sheetId="8" r:id="rId7"/>
    <sheet name="4.2. Образовательный уровень МС" sheetId="49" r:id="rId8"/>
    <sheet name="5.1. Ученая степень ГС" sheetId="15" r:id="rId9"/>
    <sheet name="5.2. Ученая степень МС" sheetId="14" r:id="rId10"/>
    <sheet name="6.1. Стаж ГС" sheetId="13" r:id="rId11"/>
    <sheet name="6.2. Стаж МС" sheetId="12" r:id="rId12"/>
    <sheet name="7. Сменяемость ГС" sheetId="11" r:id="rId13"/>
    <sheet name="8. Кол-во гос.органов" sheetId="4" r:id="rId14"/>
    <sheet name="9. Конкурсы" sheetId="22" r:id="rId15"/>
    <sheet name="10. Участие граждан" sheetId="21" r:id="rId16"/>
    <sheet name="11. Замещение" sheetId="20" r:id="rId17"/>
    <sheet name="12. Наставничество" sheetId="46" r:id="rId18"/>
    <sheet name="13. Резерв" sheetId="19" r:id="rId19"/>
    <sheet name="14. Аттестация" sheetId="18" r:id="rId20"/>
    <sheet name="15. Чины" sheetId="17" r:id="rId21"/>
    <sheet name="17.1. Профразвитие" sheetId="24" r:id="rId22"/>
    <sheet name="17.2. Профразвитие" sheetId="50" r:id="rId23"/>
    <sheet name="17.3. ДПО ГС" sheetId="23" r:id="rId24"/>
    <sheet name="17.4. ДПО ГС" sheetId="51" r:id="rId25"/>
    <sheet name="18. ДПО МС" sheetId="3" r:id="rId26"/>
  </sheets>
  <definedNames>
    <definedName name="_xlnm.Print_Titles" localSheetId="13">'8. Кол-во гос.органов'!$2:$5</definedName>
    <definedName name="_xlnm.Print_Area" localSheetId="15">'10. Участие граждан'!$A$1:$R$21</definedName>
    <definedName name="_xlnm.Print_Area" localSheetId="17">'12. Наставничество'!$A$1:$N$22</definedName>
    <definedName name="_xlnm.Print_Area" localSheetId="18">'13. Резерв'!$A$1:$R$21</definedName>
    <definedName name="_xlnm.Print_Area" localSheetId="19">'14. Аттестация'!$A$1:$K$21</definedName>
    <definedName name="_xlnm.Print_Area" localSheetId="20">'15. Чины'!$A$1:$T$21</definedName>
    <definedName name="_xlnm.Print_Area" localSheetId="2">'2.1. Гендерный ГС'!$A$1:$F$19</definedName>
    <definedName name="_xlnm.Print_Area" localSheetId="3">'2.2. Гендерный МС'!$A$1:$F$19</definedName>
    <definedName name="_xlnm.Print_Area" localSheetId="4">'3.1. Возраст ГС'!$A$1:$M$19</definedName>
    <definedName name="_xlnm.Print_Area" localSheetId="5">'3.2. Возраст МС'!$A$1:$M$19</definedName>
    <definedName name="_xlnm.Print_Area" localSheetId="6">'4.1. Образовательный уровень ГС'!$A$1:$U$21</definedName>
    <definedName name="_xlnm.Print_Area" localSheetId="7">'4.2. Образовательный уровень МС'!$A$1:$U$21</definedName>
    <definedName name="_xlnm.Print_Area" localSheetId="10">'6.1. Стаж ГС'!$A$1:$L$19</definedName>
    <definedName name="_xlnm.Print_Area" localSheetId="11">'6.2. Стаж МС'!$A$1:$L$19</definedName>
    <definedName name="_xlnm.Print_Area" localSheetId="12">'7. Сменяемость ГС'!$A$1:$Q$19</definedName>
    <definedName name="_xlnm.Print_Area" localSheetId="14">'9. Конкурсы'!$A$1:$M$20</definedName>
  </definedNames>
  <calcPr calcId="191029" fullCalcOnLoad="1"/>
</workbook>
</file>

<file path=xl/calcChain.xml><?xml version="1.0" encoding="utf-8"?>
<calcChain xmlns="http://schemas.openxmlformats.org/spreadsheetml/2006/main">
  <c r="I20" i="3" l="1"/>
  <c r="G20" i="3"/>
  <c r="E20" i="3"/>
  <c r="C20" i="3" s="1"/>
  <c r="F20" i="3"/>
  <c r="C7" i="3"/>
  <c r="D7" i="3" s="1"/>
  <c r="H7" i="3"/>
  <c r="C8" i="3"/>
  <c r="H8" i="3" s="1"/>
  <c r="C9" i="3"/>
  <c r="F9" i="3" s="1"/>
  <c r="C10" i="3"/>
  <c r="D10" i="3" s="1"/>
  <c r="H10" i="3"/>
  <c r="C11" i="3"/>
  <c r="D11" i="3" s="1"/>
  <c r="C12" i="3"/>
  <c r="C13" i="3"/>
  <c r="H13" i="3" s="1"/>
  <c r="C14" i="3"/>
  <c r="H14" i="3"/>
  <c r="C15" i="3"/>
  <c r="D15" i="3"/>
  <c r="C16" i="3"/>
  <c r="D16" i="3" s="1"/>
  <c r="H16" i="3"/>
  <c r="C17" i="3"/>
  <c r="F17" i="3" s="1"/>
  <c r="C18" i="3"/>
  <c r="H18" i="3" s="1"/>
  <c r="D18" i="3"/>
  <c r="H19" i="3"/>
  <c r="C6" i="3"/>
  <c r="F22" i="51"/>
  <c r="G22" i="51"/>
  <c r="H22" i="51"/>
  <c r="I22" i="51"/>
  <c r="J22" i="51"/>
  <c r="C22" i="51"/>
  <c r="D22" i="51"/>
  <c r="K22" i="51"/>
  <c r="L22" i="51"/>
  <c r="E22" i="51"/>
  <c r="R21" i="23"/>
  <c r="S21" i="23"/>
  <c r="T21" i="23"/>
  <c r="U21" i="23"/>
  <c r="V21" i="23"/>
  <c r="Q21" i="23"/>
  <c r="N21" i="23"/>
  <c r="O21" i="23"/>
  <c r="C21" i="23"/>
  <c r="D21" i="23" s="1"/>
  <c r="G21" i="23"/>
  <c r="I21" i="23"/>
  <c r="J21" i="23"/>
  <c r="K21" i="23"/>
  <c r="L21" i="23"/>
  <c r="M21" i="23"/>
  <c r="H21" i="23"/>
  <c r="F21" i="23"/>
  <c r="E21" i="23"/>
  <c r="P22" i="50"/>
  <c r="O22" i="50"/>
  <c r="D22" i="50"/>
  <c r="E22" i="50"/>
  <c r="F22" i="50"/>
  <c r="G22" i="50"/>
  <c r="H22" i="50"/>
  <c r="I22" i="50"/>
  <c r="J22" i="50"/>
  <c r="K22" i="50"/>
  <c r="L22" i="50"/>
  <c r="M22" i="50"/>
  <c r="N22" i="50"/>
  <c r="C22" i="50"/>
  <c r="F21" i="24"/>
  <c r="G21" i="24"/>
  <c r="H21" i="24"/>
  <c r="I21" i="24"/>
  <c r="E21" i="24"/>
  <c r="Q21" i="17"/>
  <c r="O21" i="17"/>
  <c r="M21" i="17"/>
  <c r="K21" i="17"/>
  <c r="I21" i="17"/>
  <c r="E21" i="17" s="1"/>
  <c r="G21" i="17"/>
  <c r="C21" i="17"/>
  <c r="L21" i="17"/>
  <c r="Q21" i="19"/>
  <c r="O21" i="19"/>
  <c r="M21" i="19"/>
  <c r="K21" i="19"/>
  <c r="I21" i="19"/>
  <c r="G21" i="19"/>
  <c r="E21" i="19"/>
  <c r="B21" i="19"/>
  <c r="C21" i="19" s="1"/>
  <c r="M22" i="46"/>
  <c r="L22" i="46"/>
  <c r="N22" i="46"/>
  <c r="J22" i="46"/>
  <c r="H22" i="46"/>
  <c r="I22" i="46" s="1"/>
  <c r="G22" i="46"/>
  <c r="E22" i="46"/>
  <c r="D22" i="46"/>
  <c r="Q22" i="20"/>
  <c r="O22" i="20"/>
  <c r="M22" i="20"/>
  <c r="K22" i="20"/>
  <c r="I22" i="20"/>
  <c r="J22" i="20" s="1"/>
  <c r="G22" i="20"/>
  <c r="H22" i="20" s="1"/>
  <c r="E22" i="20"/>
  <c r="F22" i="20" s="1"/>
  <c r="D22" i="20"/>
  <c r="Q21" i="21"/>
  <c r="R21" i="21" s="1"/>
  <c r="O21" i="21"/>
  <c r="M21" i="21"/>
  <c r="N21" i="21"/>
  <c r="K21" i="21"/>
  <c r="L21" i="21"/>
  <c r="I21" i="21"/>
  <c r="D21" i="21"/>
  <c r="E21" i="21"/>
  <c r="P21" i="21" s="1"/>
  <c r="F21" i="21"/>
  <c r="G21" i="21"/>
  <c r="H21" i="21" s="1"/>
  <c r="C21" i="21"/>
  <c r="L20" i="22"/>
  <c r="J20" i="22"/>
  <c r="K20" i="22"/>
  <c r="H20" i="22"/>
  <c r="F20" i="22"/>
  <c r="D20" i="22"/>
  <c r="D20" i="4"/>
  <c r="E20" i="4"/>
  <c r="C20" i="4"/>
  <c r="N19" i="11"/>
  <c r="O19" i="11"/>
  <c r="P19" i="11"/>
  <c r="M19" i="11"/>
  <c r="K19" i="11"/>
  <c r="I19" i="11"/>
  <c r="G19" i="11"/>
  <c r="E19" i="11"/>
  <c r="K19" i="12"/>
  <c r="I19" i="12"/>
  <c r="N19" i="12" s="1"/>
  <c r="J19" i="12"/>
  <c r="G19" i="12"/>
  <c r="E19" i="12"/>
  <c r="F19" i="12" s="1"/>
  <c r="C19" i="12"/>
  <c r="D19" i="12"/>
  <c r="K19" i="13"/>
  <c r="I19" i="13"/>
  <c r="J19" i="13" s="1"/>
  <c r="G19" i="13"/>
  <c r="H19" i="13"/>
  <c r="E19" i="13"/>
  <c r="C19" i="13"/>
  <c r="G19" i="14"/>
  <c r="E19" i="14"/>
  <c r="C19" i="14"/>
  <c r="G19" i="15"/>
  <c r="E19" i="15"/>
  <c r="C19" i="15"/>
  <c r="D19" i="15" s="1"/>
  <c r="T21" i="49"/>
  <c r="U21" i="49"/>
  <c r="R21" i="49"/>
  <c r="P21" i="49"/>
  <c r="N21" i="49"/>
  <c r="L21" i="49"/>
  <c r="J21" i="49"/>
  <c r="H21" i="49"/>
  <c r="F21" i="49"/>
  <c r="D21" i="49"/>
  <c r="B21" i="49" s="1"/>
  <c r="M21" i="49" s="1"/>
  <c r="T21" i="8"/>
  <c r="R21" i="8"/>
  <c r="P21" i="8"/>
  <c r="N21" i="8"/>
  <c r="O21" i="8" s="1"/>
  <c r="L21" i="8"/>
  <c r="J21" i="8"/>
  <c r="X21" i="8" s="1"/>
  <c r="H21" i="8"/>
  <c r="F21" i="8"/>
  <c r="D21" i="8"/>
  <c r="B21" i="8" s="1"/>
  <c r="M19" i="9"/>
  <c r="K19" i="9"/>
  <c r="I19" i="9"/>
  <c r="G19" i="9"/>
  <c r="H19" i="9"/>
  <c r="E19" i="9"/>
  <c r="F19" i="9" s="1"/>
  <c r="C19" i="9"/>
  <c r="M19" i="10"/>
  <c r="K19" i="10"/>
  <c r="I19" i="10"/>
  <c r="G19" i="10"/>
  <c r="E19" i="10"/>
  <c r="C19" i="10"/>
  <c r="D19" i="10"/>
  <c r="E19" i="5"/>
  <c r="F19" i="5" s="1"/>
  <c r="C19" i="5"/>
  <c r="D19" i="5" s="1"/>
  <c r="E19" i="6"/>
  <c r="F19" i="6" s="1"/>
  <c r="C19" i="6"/>
  <c r="L21" i="47"/>
  <c r="D21" i="47" s="1"/>
  <c r="M21" i="47"/>
  <c r="K21" i="47"/>
  <c r="H21" i="47"/>
  <c r="I21" i="47"/>
  <c r="E21" i="47"/>
  <c r="G21" i="47"/>
  <c r="J21" i="47" s="1"/>
  <c r="C21" i="47"/>
  <c r="F21" i="47" s="1"/>
  <c r="P21" i="1"/>
  <c r="D21" i="1" s="1"/>
  <c r="F21" i="1" s="1"/>
  <c r="Q21" i="1"/>
  <c r="O21" i="1"/>
  <c r="L21" i="1"/>
  <c r="M21" i="1"/>
  <c r="K21" i="1"/>
  <c r="N21" i="1"/>
  <c r="H21" i="1"/>
  <c r="I21" i="1"/>
  <c r="E21" i="1" s="1"/>
  <c r="G21" i="1"/>
  <c r="C21" i="1" s="1"/>
  <c r="T21" i="17"/>
  <c r="E21" i="18"/>
  <c r="F21" i="18"/>
  <c r="G21" i="18"/>
  <c r="H21" i="18"/>
  <c r="I21" i="18"/>
  <c r="J21" i="18"/>
  <c r="K21" i="18"/>
  <c r="D21" i="18"/>
  <c r="P21" i="46"/>
  <c r="P8" i="46"/>
  <c r="K8" i="46" s="1"/>
  <c r="C9" i="46"/>
  <c r="P9" i="46"/>
  <c r="K9" i="46"/>
  <c r="C10" i="46"/>
  <c r="P10" i="46"/>
  <c r="K10" i="46" s="1"/>
  <c r="C11" i="46"/>
  <c r="C12" i="46"/>
  <c r="P12" i="46"/>
  <c r="K12" i="46"/>
  <c r="C13" i="46"/>
  <c r="P13" i="46" s="1"/>
  <c r="K13" i="46" s="1"/>
  <c r="C14" i="46"/>
  <c r="P14" i="46"/>
  <c r="K14" i="46"/>
  <c r="C15" i="46"/>
  <c r="P15" i="46" s="1"/>
  <c r="K15" i="46" s="1"/>
  <c r="C16" i="46"/>
  <c r="P16" i="46"/>
  <c r="K16" i="46"/>
  <c r="C17" i="46"/>
  <c r="P17" i="46" s="1"/>
  <c r="K17" i="46" s="1"/>
  <c r="C18" i="46"/>
  <c r="Q18" i="46" s="1"/>
  <c r="P18" i="46"/>
  <c r="C19" i="46"/>
  <c r="Q19" i="46"/>
  <c r="P19" i="46"/>
  <c r="K19" i="46"/>
  <c r="C20" i="46"/>
  <c r="P20" i="46"/>
  <c r="K20" i="46" s="1"/>
  <c r="Q21" i="46"/>
  <c r="C8" i="46"/>
  <c r="M19" i="22"/>
  <c r="C7" i="22"/>
  <c r="M7" i="22" s="1"/>
  <c r="E7" i="22"/>
  <c r="C8" i="22"/>
  <c r="E8" i="22" s="1"/>
  <c r="M8" i="22"/>
  <c r="C9" i="22"/>
  <c r="M9" i="22" s="1"/>
  <c r="E9" i="22"/>
  <c r="C10" i="22"/>
  <c r="M10" i="22"/>
  <c r="C11" i="22"/>
  <c r="M11" i="22" s="1"/>
  <c r="C12" i="22"/>
  <c r="E12" i="22"/>
  <c r="C13" i="22"/>
  <c r="E13" i="22"/>
  <c r="C14" i="22"/>
  <c r="E14" i="22" s="1"/>
  <c r="M14" i="22"/>
  <c r="C15" i="22"/>
  <c r="C16" i="22"/>
  <c r="M16" i="22" s="1"/>
  <c r="E16" i="22"/>
  <c r="C17" i="22"/>
  <c r="M17" i="22" s="1"/>
  <c r="C18" i="22"/>
  <c r="E18" i="22"/>
  <c r="M18" i="22"/>
  <c r="E19" i="22"/>
  <c r="C6" i="22"/>
  <c r="E6" i="22" s="1"/>
  <c r="B7" i="8"/>
  <c r="X7" i="8" s="1"/>
  <c r="Y7" i="8"/>
  <c r="Z17" i="8"/>
  <c r="E8" i="17"/>
  <c r="J8" i="17" s="1"/>
  <c r="R8" i="17"/>
  <c r="E9" i="17"/>
  <c r="J9" i="17" s="1"/>
  <c r="E10" i="17"/>
  <c r="R10" i="17"/>
  <c r="E11" i="17"/>
  <c r="J11" i="17"/>
  <c r="E12" i="17"/>
  <c r="J12" i="17"/>
  <c r="R12" i="17"/>
  <c r="N12" i="17"/>
  <c r="E13" i="17"/>
  <c r="F13" i="17"/>
  <c r="E14" i="17"/>
  <c r="N14" i="17" s="1"/>
  <c r="E15" i="17"/>
  <c r="E16" i="17"/>
  <c r="E17" i="17"/>
  <c r="N17" i="17" s="1"/>
  <c r="R17" i="17"/>
  <c r="E18" i="17"/>
  <c r="N18" i="17"/>
  <c r="E19" i="17"/>
  <c r="R19" i="17"/>
  <c r="R20" i="17"/>
  <c r="N20" i="17"/>
  <c r="C8" i="17"/>
  <c r="D8" i="17"/>
  <c r="C9" i="17"/>
  <c r="D9" i="17"/>
  <c r="C10" i="17"/>
  <c r="L10" i="17" s="1"/>
  <c r="D10" i="17"/>
  <c r="H10" i="17"/>
  <c r="C11" i="17"/>
  <c r="H11" i="17" s="1"/>
  <c r="D11" i="17"/>
  <c r="P11" i="17"/>
  <c r="C12" i="17"/>
  <c r="P12" i="17" s="1"/>
  <c r="C13" i="17"/>
  <c r="D13" i="17" s="1"/>
  <c r="P13" i="17"/>
  <c r="C14" i="17"/>
  <c r="H14" i="17" s="1"/>
  <c r="C15" i="17"/>
  <c r="D15" i="17" s="1"/>
  <c r="C16" i="17"/>
  <c r="P16" i="17" s="1"/>
  <c r="L16" i="17"/>
  <c r="C17" i="17"/>
  <c r="L17" i="17" s="1"/>
  <c r="P17" i="17"/>
  <c r="C18" i="17"/>
  <c r="H18" i="17" s="1"/>
  <c r="C19" i="17"/>
  <c r="D19" i="17"/>
  <c r="D20" i="17"/>
  <c r="P20" i="17"/>
  <c r="D8" i="19"/>
  <c r="R8" i="19"/>
  <c r="D9" i="19"/>
  <c r="F9" i="19"/>
  <c r="R9" i="19"/>
  <c r="N9" i="19"/>
  <c r="D10" i="19"/>
  <c r="P10" i="19" s="1"/>
  <c r="D11" i="19"/>
  <c r="F11" i="19" s="1"/>
  <c r="D12" i="19"/>
  <c r="L12" i="19" s="1"/>
  <c r="D13" i="19"/>
  <c r="L13" i="19" s="1"/>
  <c r="F13" i="19"/>
  <c r="D14" i="19"/>
  <c r="D15" i="19"/>
  <c r="F15" i="19" s="1"/>
  <c r="P15" i="19"/>
  <c r="D16" i="19"/>
  <c r="D17" i="19"/>
  <c r="D18" i="19"/>
  <c r="P18" i="19" s="1"/>
  <c r="H18" i="19"/>
  <c r="D19" i="19"/>
  <c r="F20" i="19"/>
  <c r="F8" i="19"/>
  <c r="R18" i="19"/>
  <c r="B7" i="49"/>
  <c r="G7" i="49" s="1"/>
  <c r="B9" i="49"/>
  <c r="B10" i="49"/>
  <c r="K10" i="49"/>
  <c r="B11" i="49"/>
  <c r="O11" i="49"/>
  <c r="B12" i="49"/>
  <c r="O12" i="49"/>
  <c r="B13" i="49"/>
  <c r="E13" i="49" s="1"/>
  <c r="W13" i="49"/>
  <c r="B14" i="49"/>
  <c r="O14" i="49" s="1"/>
  <c r="Y14" i="49"/>
  <c r="B15" i="49"/>
  <c r="B16" i="49"/>
  <c r="O16" i="49"/>
  <c r="C16" i="49"/>
  <c r="X16" i="49"/>
  <c r="B17" i="49"/>
  <c r="K17" i="49" s="1"/>
  <c r="Y17" i="49"/>
  <c r="B18" i="49"/>
  <c r="K18" i="49" s="1"/>
  <c r="I18" i="49"/>
  <c r="B19" i="49"/>
  <c r="G19" i="49" s="1"/>
  <c r="K20" i="49"/>
  <c r="B8" i="8"/>
  <c r="K8" i="8" s="1"/>
  <c r="B9" i="8"/>
  <c r="M9" i="8"/>
  <c r="Y9" i="8"/>
  <c r="Z9" i="8"/>
  <c r="B10" i="8"/>
  <c r="B11" i="8"/>
  <c r="B12" i="8"/>
  <c r="X12" i="8" s="1"/>
  <c r="S12" i="8"/>
  <c r="B13" i="8"/>
  <c r="C13" i="8" s="1"/>
  <c r="B14" i="8"/>
  <c r="B15" i="8"/>
  <c r="Y15" i="8"/>
  <c r="B16" i="8"/>
  <c r="S16" i="8"/>
  <c r="B17" i="8"/>
  <c r="O17" i="8" s="1"/>
  <c r="S17" i="8"/>
  <c r="B18" i="8"/>
  <c r="X18" i="8" s="1"/>
  <c r="Y18" i="8"/>
  <c r="B19" i="8"/>
  <c r="X20" i="8"/>
  <c r="Z20" i="8"/>
  <c r="H12" i="3"/>
  <c r="H15" i="3"/>
  <c r="F12" i="3"/>
  <c r="F15" i="3"/>
  <c r="F19" i="3"/>
  <c r="D12" i="3"/>
  <c r="F6" i="3"/>
  <c r="D18" i="51"/>
  <c r="C9" i="51"/>
  <c r="D9" i="51"/>
  <c r="C10" i="51"/>
  <c r="D10" i="51"/>
  <c r="C11" i="51"/>
  <c r="D11" i="51" s="1"/>
  <c r="C12" i="51"/>
  <c r="D12" i="51" s="1"/>
  <c r="C13" i="51"/>
  <c r="D13" i="51"/>
  <c r="C14" i="51"/>
  <c r="D14" i="51"/>
  <c r="C15" i="51"/>
  <c r="D15" i="51"/>
  <c r="C16" i="51"/>
  <c r="D16" i="51"/>
  <c r="C17" i="51"/>
  <c r="D17" i="51" s="1"/>
  <c r="C18" i="51"/>
  <c r="C19" i="51"/>
  <c r="D19" i="51"/>
  <c r="C20" i="51"/>
  <c r="D20" i="51"/>
  <c r="D21" i="51"/>
  <c r="C8" i="51"/>
  <c r="D8" i="51"/>
  <c r="P20" i="23"/>
  <c r="G9" i="23"/>
  <c r="G20" i="23"/>
  <c r="D20" i="23"/>
  <c r="C7" i="23"/>
  <c r="G7" i="23"/>
  <c r="C8" i="23"/>
  <c r="D8" i="23" s="1"/>
  <c r="P8" i="23"/>
  <c r="C9" i="23"/>
  <c r="D9" i="23" s="1"/>
  <c r="P9" i="23"/>
  <c r="C10" i="23"/>
  <c r="G10" i="23" s="1"/>
  <c r="P10" i="23"/>
  <c r="C11" i="23"/>
  <c r="P11" i="23" s="1"/>
  <c r="D11" i="23"/>
  <c r="C12" i="23"/>
  <c r="G12" i="23" s="1"/>
  <c r="C13" i="23"/>
  <c r="G13" i="23" s="1"/>
  <c r="P13" i="23"/>
  <c r="C14" i="23"/>
  <c r="D14" i="23"/>
  <c r="C15" i="23"/>
  <c r="D15" i="23"/>
  <c r="C16" i="23"/>
  <c r="D16" i="23" s="1"/>
  <c r="C17" i="23"/>
  <c r="P17" i="23" s="1"/>
  <c r="G17" i="23"/>
  <c r="C18" i="23"/>
  <c r="D18" i="23" s="1"/>
  <c r="C19" i="23"/>
  <c r="P19" i="23" s="1"/>
  <c r="C8" i="24"/>
  <c r="D8" i="24"/>
  <c r="C9" i="24"/>
  <c r="D9" i="24" s="1"/>
  <c r="C10" i="24"/>
  <c r="D10" i="24"/>
  <c r="C11" i="24"/>
  <c r="D11" i="24"/>
  <c r="C12" i="24"/>
  <c r="D12" i="24"/>
  <c r="C13" i="24"/>
  <c r="D13" i="24" s="1"/>
  <c r="C14" i="24"/>
  <c r="C15" i="24"/>
  <c r="D15" i="24"/>
  <c r="C16" i="24"/>
  <c r="D16" i="24" s="1"/>
  <c r="C17" i="24"/>
  <c r="D17" i="24"/>
  <c r="C18" i="24"/>
  <c r="D18" i="24"/>
  <c r="C19" i="24"/>
  <c r="D19" i="24" s="1"/>
  <c r="D20" i="24"/>
  <c r="D14" i="24"/>
  <c r="C7" i="24"/>
  <c r="D7" i="24"/>
  <c r="R11" i="17"/>
  <c r="R15" i="17"/>
  <c r="P10" i="17"/>
  <c r="P15" i="17"/>
  <c r="P19" i="17"/>
  <c r="N9" i="17"/>
  <c r="N11" i="17"/>
  <c r="L8" i="17"/>
  <c r="L19" i="17"/>
  <c r="L20" i="17"/>
  <c r="J15" i="17"/>
  <c r="J19" i="17"/>
  <c r="J20" i="17"/>
  <c r="H13" i="17"/>
  <c r="H15" i="17"/>
  <c r="H19" i="17"/>
  <c r="H20" i="17"/>
  <c r="F20" i="17"/>
  <c r="E7" i="17"/>
  <c r="R7" i="17"/>
  <c r="C7" i="17"/>
  <c r="D7" i="17"/>
  <c r="C8" i="18"/>
  <c r="M8" i="18"/>
  <c r="C9" i="18"/>
  <c r="M9" i="18" s="1"/>
  <c r="C10" i="18"/>
  <c r="M10" i="18" s="1"/>
  <c r="C11" i="18"/>
  <c r="M11" i="18" s="1"/>
  <c r="C12" i="18"/>
  <c r="M12" i="18"/>
  <c r="C13" i="18"/>
  <c r="M13" i="18"/>
  <c r="C14" i="18"/>
  <c r="M14" i="18"/>
  <c r="C15" i="18"/>
  <c r="M15" i="18"/>
  <c r="C16" i="18"/>
  <c r="M16" i="18" s="1"/>
  <c r="C17" i="18"/>
  <c r="M17" i="18" s="1"/>
  <c r="C18" i="18"/>
  <c r="M18" i="18"/>
  <c r="C19" i="18"/>
  <c r="M19" i="18"/>
  <c r="M20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1" i="18"/>
  <c r="C7" i="18"/>
  <c r="M7" i="18"/>
  <c r="B7" i="18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7" i="19"/>
  <c r="R11" i="19"/>
  <c r="R16" i="19"/>
  <c r="R20" i="19"/>
  <c r="P11" i="19"/>
  <c r="P20" i="19"/>
  <c r="N11" i="19"/>
  <c r="N16" i="19"/>
  <c r="N18" i="19"/>
  <c r="L8" i="19"/>
  <c r="L11" i="19"/>
  <c r="L15" i="19"/>
  <c r="J11" i="19"/>
  <c r="J15" i="19"/>
  <c r="J19" i="19"/>
  <c r="J20" i="19"/>
  <c r="H11" i="19"/>
  <c r="H20" i="19"/>
  <c r="D7" i="19"/>
  <c r="F7" i="19"/>
  <c r="F8" i="46"/>
  <c r="N9" i="46"/>
  <c r="N10" i="46"/>
  <c r="N11" i="46"/>
  <c r="N12" i="46"/>
  <c r="N13" i="46"/>
  <c r="N14" i="46"/>
  <c r="N15" i="46"/>
  <c r="N16" i="46"/>
  <c r="N17" i="46"/>
  <c r="N18" i="46"/>
  <c r="N19" i="46"/>
  <c r="N20" i="46"/>
  <c r="N21" i="46"/>
  <c r="N8" i="46"/>
  <c r="K18" i="46"/>
  <c r="K21" i="46"/>
  <c r="I9" i="46"/>
  <c r="I10" i="46"/>
  <c r="I11" i="46"/>
  <c r="I12" i="46"/>
  <c r="I13" i="46"/>
  <c r="I14" i="46"/>
  <c r="I15" i="46"/>
  <c r="I16" i="46"/>
  <c r="I17" i="46"/>
  <c r="I18" i="46"/>
  <c r="I19" i="46"/>
  <c r="I20" i="46"/>
  <c r="I21" i="46"/>
  <c r="I8" i="46"/>
  <c r="F9" i="46"/>
  <c r="F10" i="46"/>
  <c r="F11" i="46"/>
  <c r="F12" i="46"/>
  <c r="F13" i="46"/>
  <c r="F14" i="46"/>
  <c r="F15" i="46"/>
  <c r="F16" i="46"/>
  <c r="F17" i="46"/>
  <c r="F18" i="46"/>
  <c r="F19" i="46"/>
  <c r="F20" i="46"/>
  <c r="F21" i="46"/>
  <c r="R21" i="20"/>
  <c r="P14" i="20"/>
  <c r="N17" i="20"/>
  <c r="N19" i="20"/>
  <c r="N21" i="20"/>
  <c r="J19" i="20"/>
  <c r="C9" i="20"/>
  <c r="R9" i="20" s="1"/>
  <c r="J9" i="20"/>
  <c r="C10" i="20"/>
  <c r="J10" i="20" s="1"/>
  <c r="C11" i="20"/>
  <c r="N11" i="20"/>
  <c r="C12" i="20"/>
  <c r="N12" i="20" s="1"/>
  <c r="F12" i="20"/>
  <c r="C13" i="20"/>
  <c r="R13" i="20" s="1"/>
  <c r="C14" i="20"/>
  <c r="J14" i="20" s="1"/>
  <c r="H14" i="20"/>
  <c r="C15" i="20"/>
  <c r="R15" i="20" s="1"/>
  <c r="H15" i="20"/>
  <c r="C16" i="20"/>
  <c r="R16" i="20" s="1"/>
  <c r="C17" i="20"/>
  <c r="R17" i="20"/>
  <c r="C18" i="20"/>
  <c r="L18" i="20" s="1"/>
  <c r="C19" i="20"/>
  <c r="R19" i="20" s="1"/>
  <c r="P19" i="20"/>
  <c r="F19" i="20"/>
  <c r="C20" i="20"/>
  <c r="P20" i="20"/>
  <c r="L20" i="20"/>
  <c r="J21" i="20"/>
  <c r="C8" i="20"/>
  <c r="F8" i="20" s="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P7" i="21"/>
  <c r="N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7" i="2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5" i="12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5" i="13"/>
  <c r="W12" i="49"/>
  <c r="W15" i="49"/>
  <c r="W16" i="49"/>
  <c r="W20" i="4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5" i="9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5" i="10"/>
  <c r="I5" i="5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5" i="6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K6" i="22"/>
  <c r="I6" i="22"/>
  <c r="G6" i="22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5" i="11"/>
  <c r="D17" i="11"/>
  <c r="C6" i="11"/>
  <c r="L6" i="11" s="1"/>
  <c r="D6" i="11"/>
  <c r="J6" i="11"/>
  <c r="C7" i="11"/>
  <c r="L7" i="11" s="1"/>
  <c r="H7" i="11"/>
  <c r="C8" i="11"/>
  <c r="H8" i="11" s="1"/>
  <c r="C9" i="11"/>
  <c r="L9" i="11" s="1"/>
  <c r="C10" i="11"/>
  <c r="C11" i="11"/>
  <c r="D11" i="11"/>
  <c r="C12" i="11"/>
  <c r="J12" i="11" s="1"/>
  <c r="L12" i="11"/>
  <c r="F12" i="11"/>
  <c r="C13" i="11"/>
  <c r="D13" i="11" s="1"/>
  <c r="C14" i="11"/>
  <c r="F14" i="11" s="1"/>
  <c r="D14" i="11"/>
  <c r="C15" i="11"/>
  <c r="H15" i="11" s="1"/>
  <c r="C16" i="11"/>
  <c r="J16" i="11"/>
  <c r="C17" i="11"/>
  <c r="L18" i="11"/>
  <c r="C5" i="11"/>
  <c r="L5" i="11" s="1"/>
  <c r="H5" i="11"/>
  <c r="D5" i="11"/>
  <c r="J5" i="11"/>
  <c r="B8" i="49"/>
  <c r="X8" i="49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5" i="5"/>
  <c r="C10" i="47"/>
  <c r="C11" i="47"/>
  <c r="N11" i="47"/>
  <c r="C12" i="47"/>
  <c r="N12" i="47"/>
  <c r="C13" i="47"/>
  <c r="F13" i="47" s="1"/>
  <c r="N13" i="47"/>
  <c r="C14" i="47"/>
  <c r="F14" i="47" s="1"/>
  <c r="N14" i="47"/>
  <c r="C15" i="47"/>
  <c r="N15" i="47" s="1"/>
  <c r="C16" i="47"/>
  <c r="N16" i="47" s="1"/>
  <c r="C17" i="47"/>
  <c r="N17" i="47"/>
  <c r="C18" i="47"/>
  <c r="N18" i="47"/>
  <c r="C19" i="47"/>
  <c r="N20" i="47"/>
  <c r="X9" i="8"/>
  <c r="X15" i="8"/>
  <c r="X17" i="8"/>
  <c r="C8" i="47"/>
  <c r="N8" i="47" s="1"/>
  <c r="C9" i="47"/>
  <c r="N9" i="47"/>
  <c r="J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D8" i="47"/>
  <c r="F8" i="47" s="1"/>
  <c r="D9" i="47"/>
  <c r="D10" i="47"/>
  <c r="F10" i="47"/>
  <c r="D11" i="47"/>
  <c r="F11" i="47"/>
  <c r="D12" i="47"/>
  <c r="D13" i="47"/>
  <c r="D14" i="47"/>
  <c r="D15" i="47"/>
  <c r="D16" i="47"/>
  <c r="F16" i="47" s="1"/>
  <c r="D17" i="47"/>
  <c r="F17" i="47"/>
  <c r="D18" i="47"/>
  <c r="F18" i="47"/>
  <c r="D19" i="47"/>
  <c r="F20" i="47"/>
  <c r="N10" i="47"/>
  <c r="C10" i="1"/>
  <c r="C18" i="1"/>
  <c r="N9" i="1"/>
  <c r="N13" i="1"/>
  <c r="N17" i="1"/>
  <c r="J10" i="1"/>
  <c r="J17" i="1"/>
  <c r="J7" i="1"/>
  <c r="E7" i="47"/>
  <c r="D7" i="47"/>
  <c r="E8" i="1"/>
  <c r="E9" i="1"/>
  <c r="E10" i="1"/>
  <c r="E11" i="1"/>
  <c r="E12" i="1"/>
  <c r="E13" i="1"/>
  <c r="E14" i="1"/>
  <c r="E15" i="1"/>
  <c r="E16" i="1"/>
  <c r="E17" i="1"/>
  <c r="E18" i="1"/>
  <c r="E19" i="1"/>
  <c r="D8" i="1"/>
  <c r="R8" i="1"/>
  <c r="D9" i="1"/>
  <c r="R9" i="1"/>
  <c r="D10" i="1"/>
  <c r="R10" i="1" s="1"/>
  <c r="D11" i="1"/>
  <c r="R11" i="1"/>
  <c r="D12" i="1"/>
  <c r="D13" i="1"/>
  <c r="F13" i="1" s="1"/>
  <c r="D14" i="1"/>
  <c r="D15" i="1"/>
  <c r="D16" i="1"/>
  <c r="R16" i="1"/>
  <c r="D17" i="1"/>
  <c r="F17" i="1" s="1"/>
  <c r="D18" i="1"/>
  <c r="F18" i="1" s="1"/>
  <c r="D19" i="1"/>
  <c r="F19" i="1"/>
  <c r="F20" i="1"/>
  <c r="C11" i="1"/>
  <c r="F11" i="1" s="1"/>
  <c r="C15" i="1"/>
  <c r="F15" i="1"/>
  <c r="C19" i="1"/>
  <c r="E7" i="1"/>
  <c r="D7" i="1"/>
  <c r="F7" i="1" s="1"/>
  <c r="C7" i="1"/>
  <c r="J8" i="1"/>
  <c r="J9" i="1"/>
  <c r="J13" i="1"/>
  <c r="D5" i="12"/>
  <c r="D7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D6" i="12"/>
  <c r="D8" i="12"/>
  <c r="D9" i="12"/>
  <c r="D10" i="12"/>
  <c r="D11" i="12"/>
  <c r="D12" i="12"/>
  <c r="D13" i="12"/>
  <c r="D14" i="12"/>
  <c r="D15" i="12"/>
  <c r="D16" i="12"/>
  <c r="D17" i="12"/>
  <c r="D18" i="12"/>
  <c r="L5" i="12"/>
  <c r="J5" i="12"/>
  <c r="H5" i="12"/>
  <c r="F5" i="12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L5" i="13"/>
  <c r="J5" i="13"/>
  <c r="H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F5" i="13"/>
  <c r="D5" i="13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H5" i="14"/>
  <c r="F5" i="14"/>
  <c r="D5" i="14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H5" i="15"/>
  <c r="F5" i="15"/>
  <c r="D5" i="15"/>
  <c r="U8" i="49"/>
  <c r="U9" i="49"/>
  <c r="U10" i="49"/>
  <c r="U11" i="49"/>
  <c r="U12" i="49"/>
  <c r="U13" i="49"/>
  <c r="U14" i="49"/>
  <c r="U15" i="49"/>
  <c r="U16" i="49"/>
  <c r="U17" i="49"/>
  <c r="U18" i="49"/>
  <c r="U19" i="49"/>
  <c r="U20" i="49"/>
  <c r="S9" i="49"/>
  <c r="S16" i="49"/>
  <c r="S20" i="49"/>
  <c r="Q16" i="49"/>
  <c r="Q18" i="49"/>
  <c r="Q20" i="49"/>
  <c r="O9" i="49"/>
  <c r="O10" i="49"/>
  <c r="O15" i="49"/>
  <c r="M9" i="49"/>
  <c r="M16" i="49"/>
  <c r="M17" i="49"/>
  <c r="M18" i="49"/>
  <c r="M20" i="49"/>
  <c r="U7" i="49"/>
  <c r="S7" i="49"/>
  <c r="K9" i="49"/>
  <c r="I15" i="49"/>
  <c r="I16" i="49"/>
  <c r="I17" i="49"/>
  <c r="I20" i="49"/>
  <c r="G9" i="49"/>
  <c r="G11" i="49"/>
  <c r="G12" i="49"/>
  <c r="G13" i="49"/>
  <c r="G15" i="49"/>
  <c r="G20" i="49"/>
  <c r="E15" i="49"/>
  <c r="E16" i="49"/>
  <c r="E20" i="49"/>
  <c r="C9" i="49"/>
  <c r="C13" i="49"/>
  <c r="C15" i="49"/>
  <c r="C20" i="49"/>
  <c r="Q8" i="8"/>
  <c r="Q9" i="8"/>
  <c r="Q15" i="8"/>
  <c r="O9" i="8"/>
  <c r="O18" i="8"/>
  <c r="M15" i="8"/>
  <c r="K9" i="8"/>
  <c r="K19" i="8"/>
  <c r="I9" i="8"/>
  <c r="C9" i="8"/>
  <c r="C15" i="8"/>
  <c r="U7" i="8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L5" i="9"/>
  <c r="J5" i="9"/>
  <c r="H5" i="9"/>
  <c r="F5" i="9"/>
  <c r="D5" i="9"/>
  <c r="L5" i="10"/>
  <c r="J5" i="10"/>
  <c r="H5" i="10"/>
  <c r="F5" i="10"/>
  <c r="D5" i="10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J8" i="47"/>
  <c r="J9" i="47"/>
  <c r="J10" i="47"/>
  <c r="J11" i="47"/>
  <c r="J12" i="47"/>
  <c r="J13" i="47"/>
  <c r="J14" i="47"/>
  <c r="J15" i="47"/>
  <c r="J16" i="47"/>
  <c r="J17" i="47"/>
  <c r="J18" i="47"/>
  <c r="J19" i="47"/>
  <c r="J20" i="47"/>
  <c r="F15" i="47"/>
  <c r="N8" i="1"/>
  <c r="N10" i="1"/>
  <c r="N11" i="1"/>
  <c r="N12" i="1"/>
  <c r="N14" i="1"/>
  <c r="N15" i="1"/>
  <c r="N16" i="1"/>
  <c r="N18" i="1"/>
  <c r="N19" i="1"/>
  <c r="N20" i="1"/>
  <c r="J11" i="1"/>
  <c r="J12" i="1"/>
  <c r="J14" i="1"/>
  <c r="J15" i="1"/>
  <c r="J16" i="1"/>
  <c r="J18" i="1"/>
  <c r="J19" i="1"/>
  <c r="D5" i="5"/>
  <c r="F5" i="6"/>
  <c r="D5" i="6"/>
  <c r="R15" i="1"/>
  <c r="R19" i="1"/>
  <c r="R20" i="1"/>
  <c r="N7" i="1"/>
  <c r="I7" i="49"/>
  <c r="G8" i="8"/>
  <c r="I18" i="8"/>
  <c r="M18" i="8"/>
  <c r="G7" i="8"/>
  <c r="C7" i="47"/>
  <c r="F7" i="47" s="1"/>
  <c r="N7" i="47"/>
  <c r="C14" i="1"/>
  <c r="F14" i="1" s="1"/>
  <c r="C16" i="1"/>
  <c r="F16" i="1" s="1"/>
  <c r="C12" i="1"/>
  <c r="F12" i="1" s="1"/>
  <c r="C8" i="1"/>
  <c r="F8" i="1" s="1"/>
  <c r="C13" i="1"/>
  <c r="C9" i="1"/>
  <c r="F9" i="1" s="1"/>
  <c r="C17" i="1"/>
  <c r="J20" i="1"/>
  <c r="R13" i="1"/>
  <c r="F10" i="1"/>
  <c r="L7" i="17"/>
  <c r="H7" i="17"/>
  <c r="P7" i="17"/>
  <c r="R8" i="20"/>
  <c r="J8" i="20"/>
  <c r="E17" i="8"/>
  <c r="K17" i="8"/>
  <c r="O20" i="8"/>
  <c r="C16" i="8"/>
  <c r="E9" i="8"/>
  <c r="G15" i="8"/>
  <c r="G9" i="8"/>
  <c r="I15" i="8"/>
  <c r="M20" i="8"/>
  <c r="S15" i="8"/>
  <c r="C17" i="8"/>
  <c r="E20" i="8"/>
  <c r="G18" i="8"/>
  <c r="M17" i="8"/>
  <c r="S19" i="8"/>
  <c r="E18" i="8"/>
  <c r="C20" i="8"/>
  <c r="E19" i="8"/>
  <c r="G17" i="8"/>
  <c r="K18" i="8"/>
  <c r="Q17" i="8"/>
  <c r="Q18" i="8"/>
  <c r="S18" i="8"/>
  <c r="F6" i="11"/>
  <c r="H6" i="3"/>
  <c r="D6" i="3"/>
  <c r="D7" i="23"/>
  <c r="F17" i="17"/>
  <c r="F9" i="17"/>
  <c r="P7" i="19"/>
  <c r="N7" i="19"/>
  <c r="R7" i="19"/>
  <c r="H7" i="19"/>
  <c r="J7" i="19"/>
  <c r="L20" i="19"/>
  <c r="N20" i="19"/>
  <c r="J18" i="19"/>
  <c r="L17" i="19"/>
  <c r="L9" i="19"/>
  <c r="F9" i="47"/>
  <c r="L7" i="19"/>
  <c r="Y13" i="49"/>
  <c r="K8" i="49"/>
  <c r="W19" i="49"/>
  <c r="X14" i="49"/>
  <c r="Y20" i="49"/>
  <c r="Y16" i="49"/>
  <c r="I8" i="8"/>
  <c r="M8" i="8"/>
  <c r="S8" i="8"/>
  <c r="X8" i="8"/>
  <c r="Z19" i="8"/>
  <c r="Z15" i="8"/>
  <c r="C8" i="8"/>
  <c r="Q20" i="8"/>
  <c r="Y20" i="8"/>
  <c r="Y8" i="8"/>
  <c r="K20" i="8"/>
  <c r="G20" i="8"/>
  <c r="E8" i="8"/>
  <c r="S20" i="8"/>
  <c r="M16" i="8"/>
  <c r="E10" i="8"/>
  <c r="R12" i="1"/>
  <c r="C18" i="49"/>
  <c r="L16" i="11"/>
  <c r="Y16" i="8"/>
  <c r="L21" i="20"/>
  <c r="L9" i="20"/>
  <c r="H9" i="17"/>
  <c r="L13" i="17"/>
  <c r="D10" i="23"/>
  <c r="G11" i="23"/>
  <c r="P12" i="23"/>
  <c r="D19" i="3"/>
  <c r="Z18" i="8"/>
  <c r="X20" i="49"/>
  <c r="F21" i="20"/>
  <c r="R9" i="17"/>
  <c r="M12" i="22"/>
  <c r="X11" i="49"/>
  <c r="S10" i="8"/>
  <c r="F11" i="11"/>
  <c r="J11" i="11"/>
  <c r="L11" i="11"/>
  <c r="H8" i="17"/>
  <c r="P9" i="17"/>
  <c r="D17" i="17"/>
  <c r="Y10" i="8"/>
  <c r="H11" i="11"/>
  <c r="Q10" i="8"/>
  <c r="E16" i="8"/>
  <c r="K16" i="49"/>
  <c r="M19" i="49"/>
  <c r="O20" i="49"/>
  <c r="Q9" i="49"/>
  <c r="R14" i="1"/>
  <c r="F10" i="11"/>
  <c r="H10" i="11"/>
  <c r="J10" i="11"/>
  <c r="L19" i="20"/>
  <c r="P21" i="20"/>
  <c r="P9" i="20"/>
  <c r="P8" i="19"/>
  <c r="F8" i="17"/>
  <c r="L11" i="17"/>
  <c r="Y17" i="8"/>
  <c r="N16" i="17"/>
  <c r="X17" i="49"/>
  <c r="D16" i="17"/>
  <c r="I10" i="8"/>
  <c r="O18" i="49"/>
  <c r="D18" i="11"/>
  <c r="L17" i="20"/>
  <c r="L9" i="17"/>
  <c r="Z16" i="8"/>
  <c r="Z10" i="8"/>
  <c r="F17" i="20"/>
  <c r="P8" i="17"/>
  <c r="G16" i="8"/>
  <c r="F18" i="11"/>
  <c r="H18" i="11"/>
  <c r="J18" i="11"/>
  <c r="H17" i="17"/>
  <c r="F14" i="3"/>
  <c r="X9" i="49"/>
  <c r="Q14" i="46"/>
  <c r="K11" i="49"/>
  <c r="D16" i="11"/>
  <c r="H17" i="11"/>
  <c r="L14" i="20"/>
  <c r="H16" i="17"/>
  <c r="R14" i="17"/>
  <c r="D14" i="3"/>
  <c r="F14" i="20"/>
  <c r="F16" i="11"/>
  <c r="J14" i="17"/>
  <c r="D13" i="23"/>
  <c r="G14" i="23"/>
  <c r="Y11" i="49"/>
  <c r="H16" i="11"/>
  <c r="P15" i="20"/>
  <c r="X16" i="8"/>
  <c r="I20" i="8"/>
  <c r="I17" i="8"/>
  <c r="W11" i="49"/>
  <c r="H21" i="20"/>
  <c r="H9" i="20"/>
  <c r="H9" i="19"/>
  <c r="F14" i="17"/>
  <c r="M10" i="8"/>
  <c r="G11" i="8"/>
  <c r="H8" i="19"/>
  <c r="F12" i="17"/>
  <c r="C22" i="20"/>
  <c r="R22" i="20" s="1"/>
  <c r="I20" i="22"/>
  <c r="L19" i="9"/>
  <c r="H19" i="14"/>
  <c r="J19" i="9"/>
  <c r="D19" i="14"/>
  <c r="H19" i="12"/>
  <c r="L19" i="12"/>
  <c r="F19" i="14"/>
  <c r="D19" i="9"/>
  <c r="P19" i="10"/>
  <c r="Q19" i="11"/>
  <c r="F19" i="13"/>
  <c r="L19" i="13"/>
  <c r="H19" i="15"/>
  <c r="H19" i="10"/>
  <c r="F19" i="15"/>
  <c r="L19" i="10"/>
  <c r="J19" i="10"/>
  <c r="D19" i="13"/>
  <c r="U21" i="8"/>
  <c r="D19" i="6"/>
  <c r="F19" i="10"/>
  <c r="S21" i="49"/>
  <c r="K21" i="49"/>
  <c r="S21" i="8"/>
  <c r="Q21" i="8"/>
  <c r="Y21" i="8"/>
  <c r="D20" i="3"/>
  <c r="H20" i="3"/>
  <c r="O13" i="8"/>
  <c r="D12" i="11"/>
  <c r="J15" i="11"/>
  <c r="P14" i="23"/>
  <c r="P7" i="23"/>
  <c r="Q16" i="46"/>
  <c r="D18" i="17"/>
  <c r="L10" i="19"/>
  <c r="J9" i="11"/>
  <c r="F7" i="17"/>
  <c r="X13" i="8"/>
  <c r="N16" i="20"/>
  <c r="N15" i="19"/>
  <c r="F18" i="17"/>
  <c r="J18" i="17"/>
  <c r="G8" i="23"/>
  <c r="P21" i="23"/>
  <c r="L13" i="20"/>
  <c r="W8" i="49"/>
  <c r="N7" i="17"/>
  <c r="E8" i="49"/>
  <c r="C11" i="49"/>
  <c r="D9" i="11"/>
  <c r="N14" i="20"/>
  <c r="J9" i="19"/>
  <c r="F16" i="17"/>
  <c r="J17" i="17"/>
  <c r="R18" i="17"/>
  <c r="X12" i="49"/>
  <c r="X15" i="49"/>
  <c r="E10" i="22"/>
  <c r="G15" i="23"/>
  <c r="H10" i="19"/>
  <c r="N12" i="19"/>
  <c r="J13" i="20"/>
  <c r="Q11" i="49"/>
  <c r="J7" i="17"/>
  <c r="R14" i="20"/>
  <c r="H20" i="20"/>
  <c r="D17" i="23"/>
  <c r="F7" i="3"/>
  <c r="Q10" i="46"/>
  <c r="H15" i="19"/>
  <c r="F11" i="17"/>
  <c r="F16" i="20"/>
  <c r="J21" i="21"/>
  <c r="Z13" i="8"/>
  <c r="F13" i="20"/>
  <c r="F12" i="47"/>
  <c r="E11" i="49"/>
  <c r="F8" i="11"/>
  <c r="L8" i="11"/>
  <c r="H18" i="20"/>
  <c r="F10" i="17"/>
  <c r="J10" i="17"/>
  <c r="D13" i="3"/>
  <c r="P12" i="19"/>
  <c r="P15" i="23"/>
  <c r="L11" i="20"/>
  <c r="N10" i="20"/>
  <c r="R15" i="19"/>
  <c r="N10" i="17"/>
  <c r="J10" i="19"/>
  <c r="Q13" i="8"/>
  <c r="O8" i="49"/>
  <c r="H11" i="20"/>
  <c r="N10" i="19"/>
  <c r="R10" i="19"/>
  <c r="Z11" i="8"/>
  <c r="Y11" i="8"/>
  <c r="F22" i="46"/>
  <c r="E12" i="8"/>
  <c r="K11" i="8"/>
  <c r="R17" i="1"/>
  <c r="X10" i="8"/>
  <c r="O10" i="8"/>
  <c r="K10" i="8"/>
  <c r="H16" i="19"/>
  <c r="C10" i="49"/>
  <c r="I10" i="49"/>
  <c r="N19" i="47"/>
  <c r="F19" i="47"/>
  <c r="H10" i="20"/>
  <c r="P10" i="20"/>
  <c r="S15" i="49"/>
  <c r="Q15" i="49"/>
  <c r="Y15" i="49"/>
  <c r="M15" i="49"/>
  <c r="K15" i="49"/>
  <c r="C12" i="8"/>
  <c r="F17" i="11"/>
  <c r="L17" i="11"/>
  <c r="P17" i="20"/>
  <c r="H17" i="20"/>
  <c r="Y7" i="49"/>
  <c r="G16" i="23"/>
  <c r="P16" i="23"/>
  <c r="F17" i="19"/>
  <c r="N17" i="19"/>
  <c r="R17" i="19"/>
  <c r="J17" i="19"/>
  <c r="H17" i="19"/>
  <c r="K12" i="8"/>
  <c r="R11" i="20"/>
  <c r="J13" i="11"/>
  <c r="X10" i="49"/>
  <c r="N9" i="20"/>
  <c r="D19" i="23"/>
  <c r="N15" i="17"/>
  <c r="F15" i="17"/>
  <c r="C11" i="8"/>
  <c r="J12" i="20"/>
  <c r="Z12" i="8"/>
  <c r="M10" i="49"/>
  <c r="H9" i="11"/>
  <c r="F9" i="11"/>
  <c r="L8" i="20"/>
  <c r="H8" i="20"/>
  <c r="Q8" i="46"/>
  <c r="L16" i="20"/>
  <c r="H16" i="20"/>
  <c r="J16" i="20"/>
  <c r="F16" i="19"/>
  <c r="E15" i="22"/>
  <c r="M15" i="22"/>
  <c r="Q10" i="49"/>
  <c r="D8" i="11"/>
  <c r="J8" i="11"/>
  <c r="G19" i="23"/>
  <c r="O15" i="8"/>
  <c r="E15" i="8"/>
  <c r="K15" i="8"/>
  <c r="S13" i="49"/>
  <c r="D17" i="3"/>
  <c r="H17" i="3"/>
  <c r="Q12" i="46"/>
  <c r="P11" i="20"/>
  <c r="G10" i="49"/>
  <c r="J12" i="19"/>
  <c r="F12" i="19"/>
  <c r="M13" i="22"/>
  <c r="E11" i="8"/>
  <c r="P17" i="19"/>
  <c r="D12" i="17"/>
  <c r="L12" i="17"/>
  <c r="C21" i="18"/>
  <c r="M21" i="18"/>
  <c r="P12" i="20"/>
  <c r="L12" i="20"/>
  <c r="S10" i="49"/>
  <c r="E10" i="49"/>
  <c r="W10" i="49"/>
  <c r="Y10" i="49"/>
  <c r="P16" i="19"/>
  <c r="L18" i="17"/>
  <c r="P18" i="17"/>
  <c r="Q9" i="46"/>
  <c r="X21" i="49"/>
  <c r="F11" i="20"/>
  <c r="J11" i="20"/>
  <c r="J17" i="11"/>
  <c r="L13" i="11"/>
  <c r="H12" i="17"/>
  <c r="E17" i="49"/>
  <c r="Q17" i="49"/>
  <c r="F13" i="3"/>
  <c r="Z8" i="8"/>
  <c r="P9" i="19"/>
  <c r="E17" i="22"/>
  <c r="S9" i="8"/>
  <c r="O8" i="8"/>
  <c r="N13" i="19"/>
  <c r="G16" i="49"/>
  <c r="R21" i="17" l="1"/>
  <c r="N21" i="17"/>
  <c r="F21" i="17"/>
  <c r="F14" i="19"/>
  <c r="J14" i="19"/>
  <c r="R14" i="19"/>
  <c r="M8" i="49"/>
  <c r="Q8" i="49"/>
  <c r="X14" i="8"/>
  <c r="E14" i="8"/>
  <c r="Q14" i="8"/>
  <c r="Z14" i="8"/>
  <c r="G14" i="8"/>
  <c r="M7" i="49"/>
  <c r="E19" i="49"/>
  <c r="P18" i="23"/>
  <c r="I13" i="49"/>
  <c r="P19" i="19"/>
  <c r="L19" i="19"/>
  <c r="F19" i="19"/>
  <c r="D21" i="17"/>
  <c r="S8" i="49"/>
  <c r="R19" i="19"/>
  <c r="M19" i="8"/>
  <c r="I19" i="8"/>
  <c r="G19" i="8"/>
  <c r="Q19" i="8"/>
  <c r="N19" i="17"/>
  <c r="F19" i="17"/>
  <c r="H9" i="3"/>
  <c r="P14" i="17"/>
  <c r="E14" i="49"/>
  <c r="X11" i="8"/>
  <c r="Q11" i="8"/>
  <c r="S11" i="8"/>
  <c r="O11" i="8"/>
  <c r="C21" i="8"/>
  <c r="G21" i="8"/>
  <c r="W21" i="49"/>
  <c r="K14" i="8"/>
  <c r="S7" i="8"/>
  <c r="O17" i="49"/>
  <c r="S14" i="49"/>
  <c r="P18" i="20"/>
  <c r="R13" i="19"/>
  <c r="F16" i="3"/>
  <c r="G10" i="8"/>
  <c r="C10" i="8"/>
  <c r="S11" i="49"/>
  <c r="I11" i="49"/>
  <c r="M11" i="49"/>
  <c r="N15" i="20"/>
  <c r="K7" i="49"/>
  <c r="J20" i="20"/>
  <c r="R20" i="20"/>
  <c r="P14" i="19"/>
  <c r="H11" i="3"/>
  <c r="N14" i="19"/>
  <c r="Y14" i="8"/>
  <c r="M13" i="49"/>
  <c r="X13" i="49"/>
  <c r="Q13" i="49"/>
  <c r="R13" i="17"/>
  <c r="N13" i="17"/>
  <c r="Q15" i="46"/>
  <c r="R21" i="1"/>
  <c r="S14" i="8"/>
  <c r="G8" i="49"/>
  <c r="H13" i="20"/>
  <c r="N13" i="20"/>
  <c r="P13" i="20"/>
  <c r="Q13" i="46"/>
  <c r="X7" i="49"/>
  <c r="J14" i="11"/>
  <c r="D14" i="17"/>
  <c r="C8" i="49"/>
  <c r="Q12" i="49"/>
  <c r="K12" i="49"/>
  <c r="I12" i="49"/>
  <c r="J21" i="1"/>
  <c r="T21" i="21"/>
  <c r="J7" i="11"/>
  <c r="H14" i="11"/>
  <c r="M7" i="8"/>
  <c r="S13" i="8"/>
  <c r="I19" i="5"/>
  <c r="S18" i="49"/>
  <c r="C7" i="8"/>
  <c r="P22" i="20"/>
  <c r="F8" i="3"/>
  <c r="M13" i="8"/>
  <c r="K7" i="8"/>
  <c r="K19" i="49"/>
  <c r="E21" i="8"/>
  <c r="I19" i="49"/>
  <c r="Y18" i="49"/>
  <c r="H12" i="11"/>
  <c r="Y8" i="49"/>
  <c r="O7" i="8"/>
  <c r="O14" i="8"/>
  <c r="I11" i="8"/>
  <c r="M14" i="8"/>
  <c r="E12" i="49"/>
  <c r="S12" i="49"/>
  <c r="Q17" i="46"/>
  <c r="J17" i="20"/>
  <c r="J16" i="19"/>
  <c r="L16" i="19"/>
  <c r="Q11" i="46"/>
  <c r="P11" i="46"/>
  <c r="K11" i="46" s="1"/>
  <c r="C20" i="22"/>
  <c r="M20" i="22" s="1"/>
  <c r="T21" i="19"/>
  <c r="D21" i="19"/>
  <c r="F21" i="19" s="1"/>
  <c r="J21" i="17"/>
  <c r="P19" i="9"/>
  <c r="N21" i="47"/>
  <c r="I19" i="6"/>
  <c r="L14" i="11"/>
  <c r="X19" i="49"/>
  <c r="Y21" i="49"/>
  <c r="C21" i="49"/>
  <c r="I21" i="49"/>
  <c r="J13" i="17"/>
  <c r="G21" i="49"/>
  <c r="C21" i="24"/>
  <c r="D21" i="24" s="1"/>
  <c r="X19" i="8"/>
  <c r="P21" i="17"/>
  <c r="C19" i="8"/>
  <c r="L14" i="19"/>
  <c r="D8" i="3"/>
  <c r="Z7" i="8"/>
  <c r="N8" i="17"/>
  <c r="Y19" i="8"/>
  <c r="M12" i="8"/>
  <c r="H12" i="20"/>
  <c r="M12" i="49"/>
  <c r="R12" i="20"/>
  <c r="M6" i="22"/>
  <c r="C7" i="49"/>
  <c r="D15" i="11"/>
  <c r="Q19" i="49"/>
  <c r="K21" i="8"/>
  <c r="E21" i="49"/>
  <c r="L22" i="20"/>
  <c r="F10" i="3"/>
  <c r="G18" i="49"/>
  <c r="F5" i="11"/>
  <c r="Y12" i="49"/>
  <c r="O19" i="8"/>
  <c r="C18" i="8"/>
  <c r="K14" i="49"/>
  <c r="R18" i="1"/>
  <c r="D10" i="11"/>
  <c r="L10" i="11"/>
  <c r="P16" i="20"/>
  <c r="H19" i="19"/>
  <c r="N19" i="19"/>
  <c r="L15" i="17"/>
  <c r="C19" i="11"/>
  <c r="G20" i="22"/>
  <c r="O7" i="49"/>
  <c r="J13" i="19"/>
  <c r="C19" i="49"/>
  <c r="H13" i="19"/>
  <c r="I14" i="8"/>
  <c r="N20" i="20"/>
  <c r="O19" i="49"/>
  <c r="S19" i="49"/>
  <c r="I12" i="8"/>
  <c r="Q21" i="49"/>
  <c r="G17" i="49"/>
  <c r="C17" i="49"/>
  <c r="N22" i="20"/>
  <c r="G12" i="8"/>
  <c r="E18" i="49"/>
  <c r="C12" i="49"/>
  <c r="Q12" i="8"/>
  <c r="E7" i="49"/>
  <c r="J18" i="20"/>
  <c r="R12" i="19"/>
  <c r="R18" i="20"/>
  <c r="I21" i="8"/>
  <c r="O21" i="49"/>
  <c r="D12" i="23"/>
  <c r="F15" i="20"/>
  <c r="F18" i="3"/>
  <c r="W18" i="49"/>
  <c r="M11" i="8"/>
  <c r="K13" i="49"/>
  <c r="O13" i="49"/>
  <c r="W17" i="49"/>
  <c r="P8" i="20"/>
  <c r="N8" i="20"/>
  <c r="F10" i="20"/>
  <c r="L10" i="20"/>
  <c r="R10" i="20"/>
  <c r="H12" i="19"/>
  <c r="F11" i="3"/>
  <c r="Y9" i="49"/>
  <c r="W9" i="49"/>
  <c r="I9" i="49"/>
  <c r="E9" i="49"/>
  <c r="F7" i="11"/>
  <c r="D7" i="11"/>
  <c r="I14" i="49"/>
  <c r="C14" i="49"/>
  <c r="W14" i="49"/>
  <c r="Q14" i="49"/>
  <c r="M14" i="49"/>
  <c r="J15" i="20"/>
  <c r="L15" i="20"/>
  <c r="Q20" i="46"/>
  <c r="I13" i="8"/>
  <c r="E13" i="8"/>
  <c r="Y13" i="8"/>
  <c r="R7" i="1"/>
  <c r="L15" i="11"/>
  <c r="H14" i="19"/>
  <c r="G18" i="23"/>
  <c r="F13" i="11"/>
  <c r="F15" i="11"/>
  <c r="H21" i="17"/>
  <c r="Q7" i="8"/>
  <c r="E7" i="8"/>
  <c r="I7" i="8"/>
  <c r="Y12" i="8"/>
  <c r="H13" i="11"/>
  <c r="H6" i="11"/>
  <c r="X18" i="49"/>
  <c r="I8" i="49"/>
  <c r="O12" i="8"/>
  <c r="C22" i="46"/>
  <c r="P13" i="19"/>
  <c r="S17" i="49"/>
  <c r="Q7" i="49"/>
  <c r="K13" i="8"/>
  <c r="F18" i="20"/>
  <c r="Y19" i="49"/>
  <c r="F20" i="20"/>
  <c r="G13" i="8"/>
  <c r="N18" i="20"/>
  <c r="Z21" i="8"/>
  <c r="N19" i="13"/>
  <c r="D9" i="3"/>
  <c r="C14" i="8"/>
  <c r="G14" i="49"/>
  <c r="Q16" i="8"/>
  <c r="K16" i="8"/>
  <c r="I16" i="8"/>
  <c r="O16" i="8"/>
  <c r="W7" i="49"/>
  <c r="J8" i="19"/>
  <c r="N8" i="19"/>
  <c r="L14" i="17"/>
  <c r="R16" i="17"/>
  <c r="J16" i="17"/>
  <c r="M21" i="8"/>
  <c r="F9" i="20"/>
  <c r="F18" i="19"/>
  <c r="H19" i="20"/>
  <c r="F10" i="19"/>
  <c r="E11" i="22"/>
  <c r="L18" i="19"/>
  <c r="J19" i="11" l="1"/>
  <c r="F19" i="11"/>
  <c r="D19" i="11"/>
  <c r="E20" i="22"/>
  <c r="L19" i="11"/>
  <c r="P22" i="46"/>
  <c r="K22" i="46" s="1"/>
  <c r="Q22" i="46"/>
  <c r="H19" i="11"/>
  <c r="J21" i="19"/>
  <c r="L21" i="19"/>
  <c r="P21" i="19"/>
  <c r="H21" i="19"/>
  <c r="N21" i="19"/>
  <c r="R21" i="19"/>
</calcChain>
</file>

<file path=xl/sharedStrings.xml><?xml version="1.0" encoding="utf-8"?>
<sst xmlns="http://schemas.openxmlformats.org/spreadsheetml/2006/main" count="837" uniqueCount="222">
  <si>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</si>
  <si>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</si>
  <si>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</si>
  <si>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</si>
  <si>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</si>
  <si>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</si>
  <si>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</si>
  <si>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</si>
  <si>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</si>
  <si>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</si>
  <si>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</si>
  <si>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</si>
  <si>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</si>
  <si>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</si>
  <si>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Субъект Федерации</t>
  </si>
  <si>
    <t>Всего</t>
  </si>
  <si>
    <t>ВСЕГО</t>
  </si>
  <si>
    <t>Количественный состав государственных служащих</t>
  </si>
  <si>
    <t>Количественный состав муниципальных служащих</t>
  </si>
  <si>
    <t>Численность должностей муниципальной службы</t>
  </si>
  <si>
    <t>Численность должностей государственной службы</t>
  </si>
  <si>
    <t>Количество мужчин</t>
  </si>
  <si>
    <t>% от общей численности служащих</t>
  </si>
  <si>
    <t>Количество женщин</t>
  </si>
  <si>
    <t>Гендерный состав государственных служащих</t>
  </si>
  <si>
    <t>Гендерный состав муниципальных служащих</t>
  </si>
  <si>
    <t>возраст до 30 лет</t>
  </si>
  <si>
    <t>%</t>
  </si>
  <si>
    <t>возраст от 31 до 40 лет</t>
  </si>
  <si>
    <t>возраст от 41 до 50 лет</t>
  </si>
  <si>
    <t>возраст от 51 до 60 лет</t>
  </si>
  <si>
    <t>возраст старше 61 года</t>
  </si>
  <si>
    <t>средний возраст служащих</t>
  </si>
  <si>
    <t>Возрастной состав государственных служащих</t>
  </si>
  <si>
    <t>Возрастной состав муниципальных служащих</t>
  </si>
  <si>
    <t>Количество служащих с высшим образованием</t>
  </si>
  <si>
    <t>% от общего числа служащих</t>
  </si>
  <si>
    <t>менеджер ГМУ</t>
  </si>
  <si>
    <t>экономист, финансист</t>
  </si>
  <si>
    <t>юрист</t>
  </si>
  <si>
    <t>инженер</t>
  </si>
  <si>
    <t>иная специальность</t>
  </si>
  <si>
    <t>Количество служащих со средним профессиональным образованием</t>
  </si>
  <si>
    <t>Образовательный уровень государственных служащих</t>
  </si>
  <si>
    <t>Образовательный уровень муниципальных служащих</t>
  </si>
  <si>
    <t>Количество служащих имеющих два и более высших образования</t>
  </si>
  <si>
    <t>Количество кандидатов наук</t>
  </si>
  <si>
    <t>Количество докторов наук</t>
  </si>
  <si>
    <t>Информация о наличии высших образований и ученых степеней у муниципальных служащих</t>
  </si>
  <si>
    <t>Информация о наличии высших образований и ученых степеней у государственных служащих</t>
  </si>
  <si>
    <t>от 5 до 10 лет</t>
  </si>
  <si>
    <t>от 10 до 15 лет</t>
  </si>
  <si>
    <t>свыше 15 лет</t>
  </si>
  <si>
    <t>до 1 года</t>
  </si>
  <si>
    <t>от 1 года до 5 лет</t>
  </si>
  <si>
    <t xml:space="preserve">Состав государственных служащих по стажу </t>
  </si>
  <si>
    <t xml:space="preserve">Состав муниципальных служащих по стажу </t>
  </si>
  <si>
    <t>Количество служащих, уволенных на отчетную дату</t>
  </si>
  <si>
    <t>из них:</t>
  </si>
  <si>
    <t>Количество служащих уволенных по достижению предельного возраста пребывания на службе</t>
  </si>
  <si>
    <t>Количество уволенных служащих пребывавших в должности менее 1 года</t>
  </si>
  <si>
    <t>Количество служащих предупрежденных о предстоящем возможном увольнении</t>
  </si>
  <si>
    <t>по инициативе служащего</t>
  </si>
  <si>
    <t xml:space="preserve">по инициативе представителя нанимателя </t>
  </si>
  <si>
    <t>по истечению срока срочного служебного контракта</t>
  </si>
  <si>
    <t>Сменяемость государственных служащих</t>
  </si>
  <si>
    <t>Количество государственных органов</t>
  </si>
  <si>
    <t>на последнюю дату отчета предыдущего года</t>
  </si>
  <si>
    <t>на отчетную дату</t>
  </si>
  <si>
    <t>Информация о количестве государственных органов</t>
  </si>
  <si>
    <t>чел.</t>
  </si>
  <si>
    <t>% от числа лиц подавших документы</t>
  </si>
  <si>
    <t>в том числе:</t>
  </si>
  <si>
    <t>Информация о замещении вакантных должностей государственной службы</t>
  </si>
  <si>
    <t>% от количества лиц, назначенных на вакантные должности</t>
  </si>
  <si>
    <t>Количество государственных органов, сформировавших резерв</t>
  </si>
  <si>
    <t>% от общего числа органов</t>
  </si>
  <si>
    <t>граждан</t>
  </si>
  <si>
    <t>государственных служащих</t>
  </si>
  <si>
    <t>по результатам аттестации</t>
  </si>
  <si>
    <t>в связи с сокращением должностей</t>
  </si>
  <si>
    <t>по основаниям, предусмотренным ч.1 ст. 39 Федерального закона 79-ФЗ</t>
  </si>
  <si>
    <t>Состав резерва</t>
  </si>
  <si>
    <t>Формирование кадрового резерва на государственной службе</t>
  </si>
  <si>
    <t>с начала отчетного года</t>
  </si>
  <si>
    <t>АППГ</t>
  </si>
  <si>
    <t xml:space="preserve">Аттестация государственных служащих </t>
  </si>
  <si>
    <t>без сдачи квалификационного экзамена</t>
  </si>
  <si>
    <t>по результатам квалификационного экзамена</t>
  </si>
  <si>
    <t>Информация о присвоении государственным служащим классных чинов</t>
  </si>
  <si>
    <t>Количество служащих, получивших ДПО</t>
  </si>
  <si>
    <t>профессиональную переподготовку</t>
  </si>
  <si>
    <t>% от обученных</t>
  </si>
  <si>
    <t>повышение квалификации</t>
  </si>
  <si>
    <t>в том числе прошли:</t>
  </si>
  <si>
    <t>Дополнительное профессиональное образование (ДПО) государственных служащих</t>
  </si>
  <si>
    <t>Дополнительное профессиональное образование (ДПО) муниципальных служащих</t>
  </si>
  <si>
    <t>Количество служащих, прошедших иные образовательные программы (тренинги, обучающие семинары (менее 16 часов)</t>
  </si>
  <si>
    <t>ИТОГО</t>
  </si>
  <si>
    <t xml:space="preserve">по иным основаниям </t>
  </si>
  <si>
    <t>Общее количество конкурсов на замещение вакантных должностей государственной службы
с начала года (в том числе повторных и несостоявшихся)</t>
  </si>
  <si>
    <t>по срочному служебному контракту</t>
  </si>
  <si>
    <t>по иным основаниям</t>
  </si>
  <si>
    <t>Количество лиц, назначенных на должности без проведения конкурса</t>
  </si>
  <si>
    <t>Информация о наставничестве на государственной службе</t>
  </si>
  <si>
    <t>которым назначены наставники</t>
  </si>
  <si>
    <t>% от количества лиц, назначенных на должности</t>
  </si>
  <si>
    <t>Количество наставников, назначенных распорядительным актом органа</t>
  </si>
  <si>
    <t>% от количества назначенных наставников</t>
  </si>
  <si>
    <t xml:space="preserve">% от количества лиц, в отношении которых установленно наставничество </t>
  </si>
  <si>
    <t xml:space="preserve">Всего </t>
  </si>
  <si>
    <t xml:space="preserve">с установлением испытательного срока </t>
  </si>
  <si>
    <t>в том числе, по уровням образования</t>
  </si>
  <si>
    <t>бакалавриат</t>
  </si>
  <si>
    <t>специалитет</t>
  </si>
  <si>
    <t>магистратура</t>
  </si>
  <si>
    <t>в возрасте до 30 лет</t>
  </si>
  <si>
    <t xml:space="preserve">количество </t>
  </si>
  <si>
    <t xml:space="preserve">% от общего количества конкурсов </t>
  </si>
  <si>
    <t>% от общего количества конкурсов</t>
  </si>
  <si>
    <t>количество</t>
  </si>
  <si>
    <t>Профессиональное развитие государственных служащих</t>
  </si>
  <si>
    <t>% от общего числа служащих (без учёта служащих, находящихся в отпуске по уходу за ребенком)</t>
  </si>
  <si>
    <t>из них на основании:</t>
  </si>
  <si>
    <t>решения представителя нанимателя</t>
  </si>
  <si>
    <t xml:space="preserve">назначения в порядке должностного роста впервые на должность категории "руководители" высшей или главной группы должностей или на должность категории "специалисты" высшей группы должностей </t>
  </si>
  <si>
    <t xml:space="preserve">из кадрового резерва </t>
  </si>
  <si>
    <t xml:space="preserve">поступления гражданина на службу впервые </t>
  </si>
  <si>
    <t>Реализация мероприятий по профессиональному развитию служащих посредством:</t>
  </si>
  <si>
    <t xml:space="preserve">Государственного заказа </t>
  </si>
  <si>
    <t>Объём финансирования (тыс. руб.)</t>
  </si>
  <si>
    <t>план</t>
  </si>
  <si>
    <t xml:space="preserve">факт </t>
  </si>
  <si>
    <t>Количество служащих</t>
  </si>
  <si>
    <t>факт</t>
  </si>
  <si>
    <t>Государственного задания</t>
  </si>
  <si>
    <t>Средств государственного органа</t>
  </si>
  <si>
    <t xml:space="preserve">Профессиональная переподготовка </t>
  </si>
  <si>
    <t xml:space="preserve">% от обученных </t>
  </si>
  <si>
    <t xml:space="preserve">в т.ч. на основании государственных образовательных сертификатов </t>
  </si>
  <si>
    <t xml:space="preserve">Повышение квалификации </t>
  </si>
  <si>
    <t>объём финансирования (тыс. руб.)</t>
  </si>
  <si>
    <t>в т.ч. прошедших обучение в дистанционной форме</t>
  </si>
  <si>
    <t xml:space="preserve">Иные мероприятия по профессиональному развитию государственных служащих </t>
  </si>
  <si>
    <t xml:space="preserve">иные случаи установления наставничества </t>
  </si>
  <si>
    <t>изменение +/–</t>
  </si>
  <si>
    <t xml:space="preserve">количество служащих </t>
  </si>
  <si>
    <t>Количество служащих, прошедших иные мероприятия по профессиональному развитию</t>
  </si>
  <si>
    <t>служебные стажировки (факт)</t>
  </si>
  <si>
    <t>самообразование (факт)</t>
  </si>
  <si>
    <t xml:space="preserve">Всего по штатному расписанию </t>
  </si>
  <si>
    <t>количество работников, находящихся в отпуске по уходу за ребенком</t>
  </si>
  <si>
    <t>количество служащих, находящихся в отпуске по уходу за ребенком</t>
  </si>
  <si>
    <t>замещено работниками</t>
  </si>
  <si>
    <t>замещено служащими</t>
  </si>
  <si>
    <t>Численность государственных должностей субъекта Российской Федерации</t>
  </si>
  <si>
    <t>количество лиц, находящихся в отпуске по уходу за ребенком</t>
  </si>
  <si>
    <t>Численность работников системы государственного управления субъекта Российской Федерации</t>
  </si>
  <si>
    <t xml:space="preserve">замещено, чел. </t>
  </si>
  <si>
    <t xml:space="preserve">замещено, % </t>
  </si>
  <si>
    <t>замещено, %</t>
  </si>
  <si>
    <t>Численность работников системы муниципального управления субъекта Российской Федерации</t>
  </si>
  <si>
    <t>замещено, чел.</t>
  </si>
  <si>
    <t>Всего по штатному расписанию</t>
  </si>
  <si>
    <t>в т.ч. в электронной форме</t>
  </si>
  <si>
    <t>из них имеют квалификацию по специальности (направлению подготовки):</t>
  </si>
  <si>
    <t xml:space="preserve">Коэффициент текучести кадров </t>
  </si>
  <si>
    <t>Примечание 
(основания изменения)</t>
  </si>
  <si>
    <t>Общее количество конкурсов</t>
  </si>
  <si>
    <t>Доля конкурсов на замещение вакантных должностей, %</t>
  </si>
  <si>
    <t>Доля конкурсов на включение в кадровый резерв, %</t>
  </si>
  <si>
    <t>Численность должностей, 
не отнесенных к должностям государственной службы</t>
  </si>
  <si>
    <t>Численность должностей, 
не отнесенных к должностям муниципальной службы</t>
  </si>
  <si>
    <t>Конкурсы, 
результаты которых 
были обжалованы</t>
  </si>
  <si>
    <t xml:space="preserve">Количество лиц, в отношении которых установлено наставничество </t>
  </si>
  <si>
    <t>Показатель внедрения наставничества</t>
  </si>
  <si>
    <t>Количество наставников, которым произведена доплата (премия, мат.помощь)</t>
  </si>
  <si>
    <t>Количество лиц, впервые поступивших 
на государственную службу</t>
  </si>
  <si>
    <t>Доля служащих, 
в отношении которых назначено наставничество, 
от количества поступивших 
на службу</t>
  </si>
  <si>
    <t>по результатам конкурса 
на включение в кадровый резерв</t>
  </si>
  <si>
    <t>Количество служащих уволенных в связи 
с сокращением штатной численности, преобразованием государственных органов</t>
  </si>
  <si>
    <t xml:space="preserve">Конкурсы, 
проводимые повторно, если в результате первоначального конкурса не были выявлены кандидаты, отвечающие квалификационным требованиям к вакантной должности </t>
  </si>
  <si>
    <t>Несостоявшиеся конкурсы в связи 
с наличием одного кандидата, или отсутствием кандидатов на вакантную должность</t>
  </si>
  <si>
    <t>Информация о конкурсах на замещение вакантных должностей государственной службы 
и включении в кадровый резерв в органах государственной власти</t>
  </si>
  <si>
    <t>Информация об участии граждан в конкурсах на замещение вакантных должностей государственной службы, 
включении в кадровый резерв</t>
  </si>
  <si>
    <t>Количество лиц, 
подавших документы 
для участия в конкурсе, 
с начала отчетного года</t>
  </si>
  <si>
    <t xml:space="preserve">на включение 
в кадровый резерв </t>
  </si>
  <si>
    <t xml:space="preserve">количество лиц, 
не допущенных 
для участия 
в конкурсе </t>
  </si>
  <si>
    <t>количество лиц, 
не прошедших конкурсный отбор</t>
  </si>
  <si>
    <t>количество лиц,
назначенных 
на вакантную должность 
по результатам конкурса</t>
  </si>
  <si>
    <t>% от числа лиц подавших документы для участия в конкурсе на замещение вакантных должностей</t>
  </si>
  <si>
    <t>количество лиц, 
включенных в кадровый резерв</t>
  </si>
  <si>
    <t>по результатам конкурса на включение в кадровый резерв</t>
  </si>
  <si>
    <t>по результатам конкурса на замещение вакантных должностей</t>
  </si>
  <si>
    <t>количество лиц, 
не участвовавших 
в конкурсе 
по причине признания конкурса несостоявшимся (единственный кандидат)</t>
  </si>
  <si>
    <t>на замещение 
вакантных должностей</t>
  </si>
  <si>
    <t>Всего назначено на должности 
государственной службы 
с начала отчетного года</t>
  </si>
  <si>
    <t xml:space="preserve">Количество лиц, назначенных 
на должности 
по результатам конкурса </t>
  </si>
  <si>
    <t>Количество лиц, назначенных 
на должности 
в порядке должностного роста</t>
  </si>
  <si>
    <t>исполнение обязанностей 
по которым связано 
с государственной тайной</t>
  </si>
  <si>
    <t>Количество лиц, впервые назначенных 
на высшую и главную группы должностей государственной службы</t>
  </si>
  <si>
    <t>по результатам конкурса 
на замещение вакантной должности</t>
  </si>
  <si>
    <t>Доля служащих, рекомендованных в резерв от количества лиц, прошедших аттестацию</t>
  </si>
  <si>
    <t>Количество служащих, прошедших аттестацию</t>
  </si>
  <si>
    <t>Количество служащих, 
которым присвоен классный чин</t>
  </si>
  <si>
    <t>в т.ч. ранее срока, установленного для прохождения службы 
в предыдущем классном чине</t>
  </si>
  <si>
    <t>Количество служащих АППГ</t>
  </si>
  <si>
    <t xml:space="preserve">назначения на иную должность при сокращении должностей или упразднении государственного органа  </t>
  </si>
  <si>
    <t>Средств федерального бюджета</t>
  </si>
  <si>
    <t>Средств служащих</t>
  </si>
  <si>
    <t>в т.ч. за счет средств федерального бюджета</t>
  </si>
  <si>
    <t>в т.ч. за счет средств служащих</t>
  </si>
  <si>
    <t>объём финансирования 
(тыс. руб.)</t>
  </si>
  <si>
    <t>Объём финансирования (тыс.руб.)</t>
  </si>
  <si>
    <t xml:space="preserve">Общее количество конкурсов 
на включение в кадровый резерв </t>
  </si>
  <si>
    <t>соответствуют 
замещаемой должности</t>
  </si>
  <si>
    <t>не соответствуют 
замещаемой должности</t>
  </si>
  <si>
    <t>соответствуют
замещаемой должности 
и рекомендованы 
к включению 
в кадровый резерв</t>
  </si>
  <si>
    <t>соответствуют 
замещаемой должности 
при условии успешного получения дополнительного профессионального образования</t>
  </si>
  <si>
    <t xml:space="preserve">Количество служащих, 
принявших участие 
в мероприятиях по профессиональному развитию </t>
  </si>
  <si>
    <t>мероприятия, направленные
на обмен опытом</t>
  </si>
  <si>
    <t xml:space="preserve">мероприятия, направленные 
на получение новых знаний, умений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</si>
</sst>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3" formatCode="_-* #,##0.00_р_._-;\-* #,##0.00_р_._-;_-* &quot;-&quot;??_р_._-;_-@_-"/>
    <numFmt numFmtId="178" formatCode="0.0"/>
    <numFmt numFmtId="182" formatCode="0.0%"/>
  </numFmts>
  <fonts count="33" x14ac:knownFonts="1">
    <font>
      <sz val="10"/>
      <name val="Arial Cyr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i/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6"/>
      <name val="Times New Roman"/>
      <family val="1"/>
      <charset val="204"/>
    </font>
    <font>
      <sz val="8"/>
      <name val="Arial Cyr"/>
      <charset val="204"/>
    </font>
    <font>
      <b/>
      <sz val="10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10"/>
      <name val="Arial Cyr"/>
      <charset val="204"/>
    </font>
    <font>
      <sz val="10"/>
      <name val="Arial Cyr"/>
      <charset val="204"/>
    </font>
    <font>
      <sz val="10"/>
      <color indexed="8"/>
      <name val="Times New Roman"/>
      <family val="1"/>
      <charset val="204"/>
    </font>
    <font>
      <b/>
      <i/>
      <sz val="14"/>
      <color indexed="8"/>
      <name val="Times New Roman"/>
      <family val="1"/>
      <charset val="204"/>
    </font>
    <font>
      <i/>
      <sz val="14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i/>
      <sz val="12"/>
      <color indexed="8"/>
      <name val="Times New Roman"/>
      <family val="1"/>
      <charset val="204"/>
    </font>
    <font>
      <b/>
      <i/>
      <sz val="12"/>
      <color indexed="8"/>
      <name val="Times New Roman"/>
      <family val="1"/>
      <charset val="204"/>
    </font>
    <font>
      <sz val="14"/>
      <name val="Arial Cyr"/>
      <charset val="204"/>
    </font>
    <font>
      <sz val="11"/>
      <color theme="1"/>
      <name val="Calibri"/>
      <family val="2"/>
      <charset val="204"/>
      <scheme val="minor"/>
    </font>
    <font>
      <sz val="14"/>
      <color theme="0" tint="-0.1499984740745262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i/>
      <sz val="12"/>
      <color rgb="FFFF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8" fillId="0" borderId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</cellStyleXfs>
  <cellXfs count="315">
    <xf numFmtId="0" fontId="0" fillId="0" borderId="0" xfId="0"/>
    <xf numFmtId="0" fontId="4" fillId="0" borderId="0" xfId="0" applyFont="1" applyAlignment="1">
      <alignment horizontal="right" vertical="top"/>
    </xf>
    <xf numFmtId="0" fontId="0" fillId="0" borderId="0" xfId="0" applyProtection="1">
      <protection locked="0"/>
    </xf>
    <xf numFmtId="9" fontId="0" fillId="0" borderId="0" xfId="2" applyFont="1" applyAlignment="1" applyProtection="1">
      <alignment textRotation="90"/>
      <protection locked="0"/>
    </xf>
    <xf numFmtId="0" fontId="0" fillId="0" borderId="0" xfId="0" applyAlignment="1" applyProtection="1">
      <alignment textRotation="90"/>
      <protection locked="0"/>
    </xf>
    <xf numFmtId="9" fontId="4" fillId="2" borderId="1" xfId="2" applyFont="1" applyFill="1" applyBorder="1" applyAlignment="1" applyProtection="1">
      <alignment horizontal="center" vertical="center" textRotation="90" wrapText="1"/>
    </xf>
    <xf numFmtId="10" fontId="4" fillId="2" borderId="1" xfId="0" applyNumberFormat="1" applyFont="1" applyFill="1" applyBorder="1" applyAlignment="1" applyProtection="1">
      <alignment horizontal="center" vertical="center" textRotation="90" wrapText="1"/>
    </xf>
    <xf numFmtId="0" fontId="4" fillId="2" borderId="1" xfId="0" applyFont="1" applyFill="1" applyBorder="1" applyAlignment="1" applyProtection="1">
      <alignment horizontal="center" vertical="center" textRotation="90" wrapText="1"/>
    </xf>
    <xf numFmtId="0" fontId="4" fillId="0" borderId="0" xfId="0" applyFont="1" applyAlignment="1" applyProtection="1">
      <alignment horizontal="center" vertical="top"/>
      <protection locked="0"/>
    </xf>
    <xf numFmtId="3" fontId="8" fillId="2" borderId="2" xfId="0" applyNumberFormat="1" applyFont="1" applyFill="1" applyBorder="1" applyAlignment="1" applyProtection="1">
      <alignment horizontal="center" vertical="center"/>
      <protection locked="0"/>
    </xf>
    <xf numFmtId="182" fontId="4" fillId="2" borderId="2" xfId="0" applyNumberFormat="1" applyFont="1" applyFill="1" applyBorder="1" applyAlignment="1" applyProtection="1">
      <alignment horizontal="center" vertical="center" wrapText="1"/>
    </xf>
    <xf numFmtId="1" fontId="8" fillId="2" borderId="2" xfId="0" applyNumberFormat="1" applyFont="1" applyFill="1" applyBorder="1" applyAlignment="1" applyProtection="1">
      <alignment horizontal="center" vertical="center"/>
      <protection locked="0"/>
    </xf>
    <xf numFmtId="1" fontId="3" fillId="4" borderId="2" xfId="0" applyNumberFormat="1" applyFont="1" applyFill="1" applyBorder="1" applyAlignment="1" applyProtection="1">
      <alignment horizontal="center" vertical="center" wrapText="1"/>
      <protection locked="0"/>
    </xf>
    <xf numFmtId="1" fontId="3" fillId="4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1" fontId="0" fillId="0" borderId="0" xfId="0" applyNumberFormat="1" applyProtection="1">
      <protection locked="0"/>
    </xf>
    <xf numFmtId="0" fontId="0" fillId="4" borderId="0" xfId="0" applyFill="1" applyProtection="1">
      <protection locked="0"/>
    </xf>
    <xf numFmtId="1" fontId="23" fillId="2" borderId="2" xfId="0" applyNumberFormat="1" applyFont="1" applyFill="1" applyBorder="1" applyAlignment="1" applyProtection="1">
      <alignment horizontal="center" vertical="center"/>
      <protection locked="0"/>
    </xf>
    <xf numFmtId="182" fontId="4" fillId="5" borderId="2" xfId="0" applyNumberFormat="1" applyFont="1" applyFill="1" applyBorder="1" applyAlignment="1" applyProtection="1">
      <alignment horizontal="center" vertical="center" wrapText="1"/>
    </xf>
    <xf numFmtId="1" fontId="2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24" fillId="0" borderId="0" xfId="0" applyFont="1" applyProtection="1">
      <protection locked="0"/>
    </xf>
    <xf numFmtId="0" fontId="11" fillId="0" borderId="0" xfId="0" applyFont="1" applyAlignment="1" applyProtection="1">
      <alignment horizontal="center" vertical="center"/>
      <protection locked="0"/>
    </xf>
    <xf numFmtId="178" fontId="0" fillId="0" borderId="0" xfId="0" applyNumberFormat="1" applyProtection="1">
      <protection locked="0"/>
    </xf>
    <xf numFmtId="1" fontId="21" fillId="4" borderId="2" xfId="0" applyNumberFormat="1" applyFont="1" applyFill="1" applyBorder="1" applyAlignment="1" applyProtection="1">
      <alignment horizontal="center" vertical="center" wrapText="1"/>
      <protection locked="0"/>
    </xf>
    <xf numFmtId="1" fontId="21" fillId="4" borderId="2" xfId="0" applyNumberFormat="1" applyFont="1" applyFill="1" applyBorder="1" applyAlignment="1" applyProtection="1">
      <alignment horizontal="center" vertical="center"/>
      <protection locked="0"/>
    </xf>
    <xf numFmtId="1" fontId="2" fillId="4" borderId="2" xfId="0" applyNumberFormat="1" applyFont="1" applyFill="1" applyBorder="1" applyAlignment="1" applyProtection="1">
      <alignment horizontal="center" vertical="center"/>
      <protection locked="0"/>
    </xf>
    <xf numFmtId="1" fontId="2" fillId="4" borderId="0" xfId="0" applyNumberFormat="1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 textRotation="90" wrapText="1"/>
    </xf>
    <xf numFmtId="0" fontId="4" fillId="5" borderId="2" xfId="0" applyFont="1" applyFill="1" applyBorder="1" applyAlignment="1" applyProtection="1">
      <alignment horizontal="center" vertical="center" textRotation="90" wrapText="1"/>
    </xf>
    <xf numFmtId="0" fontId="2" fillId="0" borderId="1" xfId="0" applyFont="1" applyBorder="1" applyAlignment="1" applyProtection="1">
      <alignment horizontal="center" vertical="center" textRotation="90" wrapText="1"/>
    </xf>
    <xf numFmtId="0" fontId="8" fillId="6" borderId="2" xfId="1" applyFont="1" applyFill="1" applyBorder="1" applyAlignment="1" applyProtection="1">
      <alignment horizontal="left" vertical="center" wrapText="1"/>
    </xf>
    <xf numFmtId="0" fontId="3" fillId="0" borderId="2" xfId="0" applyFont="1" applyBorder="1" applyAlignment="1" applyProtection="1">
      <alignment horizontal="center" vertical="center" wrapText="1"/>
    </xf>
    <xf numFmtId="1" fontId="3" fillId="4" borderId="0" xfId="0" applyNumberFormat="1" applyFont="1" applyFill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1" fontId="3" fillId="4" borderId="0" xfId="0" applyNumberFormat="1" applyFont="1" applyFill="1" applyAlignment="1" applyProtection="1">
      <alignment horizontal="center" vertical="center"/>
      <protection locked="0"/>
    </xf>
    <xf numFmtId="1" fontId="6" fillId="4" borderId="2" xfId="0" applyNumberFormat="1" applyFont="1" applyFill="1" applyBorder="1" applyAlignment="1" applyProtection="1">
      <alignment horizontal="center" vertical="center"/>
      <protection locked="0"/>
    </xf>
    <xf numFmtId="1" fontId="6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textRotation="90" wrapText="1"/>
    </xf>
    <xf numFmtId="0" fontId="2" fillId="4" borderId="2" xfId="0" applyFont="1" applyFill="1" applyBorder="1" applyAlignment="1" applyProtection="1">
      <alignment horizontal="center" vertical="center" textRotation="90" wrapText="1"/>
    </xf>
    <xf numFmtId="1" fontId="3" fillId="0" borderId="2" xfId="0" applyNumberFormat="1" applyFont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right" vertical="top"/>
      <protection locked="0"/>
    </xf>
    <xf numFmtId="0" fontId="4" fillId="0" borderId="0" xfId="0" applyFont="1" applyBorder="1" applyAlignment="1" applyProtection="1">
      <alignment horizontal="right" vertical="top"/>
      <protection locked="0"/>
    </xf>
    <xf numFmtId="0" fontId="2" fillId="2" borderId="2" xfId="0" applyFont="1" applyFill="1" applyBorder="1" applyAlignment="1" applyProtection="1">
      <alignment horizontal="center" vertical="center" textRotation="90" wrapText="1"/>
    </xf>
    <xf numFmtId="0" fontId="2" fillId="0" borderId="2" xfId="0" applyFont="1" applyFill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wrapText="1"/>
      <protection locked="0"/>
    </xf>
    <xf numFmtId="182" fontId="0" fillId="0" borderId="0" xfId="0" applyNumberFormat="1" applyProtection="1">
      <protection locked="0"/>
    </xf>
    <xf numFmtId="0" fontId="3" fillId="4" borderId="0" xfId="0" applyFont="1" applyFill="1" applyAlignment="1" applyProtection="1">
      <alignment horizontal="center"/>
      <protection locked="0"/>
    </xf>
    <xf numFmtId="0" fontId="2" fillId="4" borderId="2" xfId="0" applyFont="1" applyFill="1" applyBorder="1" applyAlignment="1" applyProtection="1">
      <alignment horizontal="center" vertical="center" textRotation="90" wrapText="1"/>
    </xf>
    <xf numFmtId="0" fontId="2" fillId="4" borderId="2" xfId="0" applyFont="1" applyFill="1" applyBorder="1" applyAlignment="1" applyProtection="1">
      <alignment horizontal="center" vertical="center" wrapText="1"/>
    </xf>
    <xf numFmtId="3" fontId="6" fillId="0" borderId="1" xfId="1" applyNumberFormat="1" applyFont="1" applyFill="1" applyBorder="1" applyAlignment="1" applyProtection="1">
      <alignment horizontal="center" vertical="center"/>
    </xf>
    <xf numFmtId="182" fontId="20" fillId="5" borderId="1" xfId="2" applyNumberFormat="1" applyFont="1" applyFill="1" applyBorder="1" applyAlignment="1" applyProtection="1">
      <alignment horizontal="center" vertical="center"/>
    </xf>
    <xf numFmtId="1" fontId="20" fillId="4" borderId="1" xfId="1" applyNumberFormat="1" applyFont="1" applyFill="1" applyBorder="1" applyAlignment="1" applyProtection="1">
      <alignment horizontal="center" vertical="center"/>
      <protection locked="0"/>
    </xf>
    <xf numFmtId="182" fontId="20" fillId="5" borderId="1" xfId="1" applyNumberFormat="1" applyFont="1" applyFill="1" applyBorder="1" applyAlignment="1" applyProtection="1">
      <alignment horizontal="center" vertical="center"/>
    </xf>
    <xf numFmtId="3" fontId="6" fillId="0" borderId="1" xfId="1" applyNumberFormat="1" applyFont="1" applyFill="1" applyBorder="1" applyAlignment="1" applyProtection="1">
      <alignment horizontal="center" vertical="center"/>
      <protection locked="0"/>
    </xf>
    <xf numFmtId="3" fontId="6" fillId="0" borderId="2" xfId="1" applyNumberFormat="1" applyFont="1" applyFill="1" applyBorder="1" applyAlignment="1" applyProtection="1">
      <alignment horizontal="center" vertical="center"/>
      <protection locked="0"/>
    </xf>
    <xf numFmtId="3" fontId="7" fillId="5" borderId="1" xfId="1" applyNumberFormat="1" applyFont="1" applyFill="1" applyBorder="1" applyAlignment="1" applyProtection="1">
      <alignment horizontal="center" vertical="center"/>
      <protection locked="0"/>
    </xf>
    <xf numFmtId="3" fontId="6" fillId="4" borderId="2" xfId="0" applyNumberFormat="1" applyFont="1" applyFill="1" applyBorder="1" applyAlignment="1" applyProtection="1">
      <alignment horizontal="center" vertical="center"/>
      <protection locked="0"/>
    </xf>
    <xf numFmtId="3" fontId="6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4" borderId="0" xfId="0" applyNumberFormat="1" applyFont="1" applyFill="1" applyAlignment="1" applyProtection="1">
      <alignment horizontal="center" vertical="center"/>
      <protection locked="0"/>
    </xf>
    <xf numFmtId="1" fontId="2" fillId="4" borderId="0" xfId="0" applyNumberFormat="1" applyFont="1" applyFill="1" applyBorder="1" applyAlignment="1" applyProtection="1">
      <alignment horizontal="center" vertical="center" textRotation="90"/>
    </xf>
    <xf numFmtId="0" fontId="2" fillId="5" borderId="4" xfId="0" applyFont="1" applyFill="1" applyBorder="1" applyAlignment="1" applyProtection="1">
      <alignment horizontal="center" vertical="center"/>
    </xf>
    <xf numFmtId="0" fontId="2" fillId="5" borderId="4" xfId="0" applyFont="1" applyFill="1" applyBorder="1" applyProtection="1"/>
    <xf numFmtId="1" fontId="21" fillId="0" borderId="2" xfId="1" applyNumberFormat="1" applyFont="1" applyBorder="1" applyAlignment="1" applyProtection="1">
      <alignment horizontal="center" vertical="center"/>
    </xf>
    <xf numFmtId="1" fontId="21" fillId="0" borderId="2" xfId="1" applyNumberFormat="1" applyFont="1" applyBorder="1" applyAlignment="1" applyProtection="1">
      <alignment horizontal="center" vertical="center" wrapText="1"/>
      <protection locked="0"/>
    </xf>
    <xf numFmtId="182" fontId="25" fillId="5" borderId="2" xfId="1" applyNumberFormat="1" applyFont="1" applyFill="1" applyBorder="1" applyAlignment="1" applyProtection="1">
      <alignment horizontal="center" vertical="center" wrapText="1"/>
    </xf>
    <xf numFmtId="1" fontId="25" fillId="0" borderId="2" xfId="1" applyNumberFormat="1" applyFont="1" applyFill="1" applyBorder="1" applyAlignment="1" applyProtection="1">
      <alignment horizontal="center" vertical="center" wrapText="1"/>
      <protection locked="0"/>
    </xf>
    <xf numFmtId="1" fontId="21" fillId="4" borderId="2" xfId="1" applyNumberFormat="1" applyFont="1" applyFill="1" applyBorder="1" applyAlignment="1" applyProtection="1">
      <alignment horizontal="center" vertical="center" wrapText="1"/>
      <protection locked="0"/>
    </xf>
    <xf numFmtId="182" fontId="21" fillId="5" borderId="2" xfId="1" applyNumberFormat="1" applyFont="1" applyFill="1" applyBorder="1" applyAlignment="1" applyProtection="1">
      <alignment horizontal="center" vertical="center" wrapText="1"/>
    </xf>
    <xf numFmtId="1" fontId="21" fillId="0" borderId="2" xfId="1" applyNumberFormat="1" applyFont="1" applyFill="1" applyBorder="1" applyAlignment="1" applyProtection="1">
      <alignment horizontal="center" vertical="center" wrapText="1"/>
      <protection locked="0"/>
    </xf>
    <xf numFmtId="1" fontId="22" fillId="5" borderId="2" xfId="1" applyNumberFormat="1" applyFont="1" applyFill="1" applyBorder="1" applyAlignment="1" applyProtection="1">
      <alignment horizontal="center" vertical="center"/>
      <protection locked="0"/>
    </xf>
    <xf numFmtId="1" fontId="3" fillId="5" borderId="2" xfId="0" applyNumberFormat="1" applyFont="1" applyFill="1" applyBorder="1" applyAlignment="1" applyProtection="1">
      <alignment horizontal="center" vertical="center" wrapText="1"/>
      <protection locked="0"/>
    </xf>
    <xf numFmtId="1" fontId="6" fillId="5" borderId="2" xfId="0" applyNumberFormat="1" applyFont="1" applyFill="1" applyBorder="1" applyAlignment="1" applyProtection="1">
      <alignment horizontal="center" vertical="center" wrapText="1"/>
      <protection locked="0"/>
    </xf>
    <xf numFmtId="1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textRotation="90" wrapText="1"/>
    </xf>
    <xf numFmtId="0" fontId="3" fillId="5" borderId="2" xfId="0" applyFont="1" applyFill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wrapText="1"/>
      <protection locked="0"/>
    </xf>
    <xf numFmtId="1" fontId="3" fillId="4" borderId="2" xfId="0" applyNumberFormat="1" applyFont="1" applyFill="1" applyBorder="1" applyAlignment="1" applyProtection="1">
      <alignment horizontal="center" vertical="center" wrapText="1"/>
    </xf>
    <xf numFmtId="0" fontId="14" fillId="3" borderId="2" xfId="0" applyFont="1" applyFill="1" applyBorder="1" applyAlignment="1" applyProtection="1">
      <alignment horizontal="center" vertical="center" textRotation="90" wrapText="1"/>
    </xf>
    <xf numFmtId="0" fontId="15" fillId="5" borderId="2" xfId="0" applyFont="1" applyFill="1" applyBorder="1" applyAlignment="1" applyProtection="1">
      <alignment horizontal="center" vertical="center" textRotation="90" wrapText="1"/>
    </xf>
    <xf numFmtId="0" fontId="15" fillId="2" borderId="2" xfId="0" applyFont="1" applyFill="1" applyBorder="1" applyAlignment="1" applyProtection="1">
      <alignment horizontal="center" vertical="center" textRotation="90" wrapText="1"/>
    </xf>
    <xf numFmtId="0" fontId="14" fillId="4" borderId="2" xfId="0" applyFont="1" applyFill="1" applyBorder="1" applyAlignment="1" applyProtection="1">
      <alignment horizontal="center" vertical="center" textRotation="90" wrapText="1"/>
    </xf>
    <xf numFmtId="0" fontId="14" fillId="0" borderId="2" xfId="0" applyFont="1" applyBorder="1" applyAlignment="1" applyProtection="1">
      <alignment horizontal="center" vertical="center" textRotation="90" wrapText="1"/>
    </xf>
    <xf numFmtId="1" fontId="8" fillId="0" borderId="2" xfId="0" applyNumberFormat="1" applyFont="1" applyFill="1" applyBorder="1" applyAlignment="1" applyProtection="1">
      <alignment horizontal="center" vertical="center"/>
      <protection locked="0"/>
    </xf>
    <xf numFmtId="182" fontId="5" fillId="5" borderId="2" xfId="0" applyNumberFormat="1" applyFont="1" applyFill="1" applyBorder="1" applyAlignment="1" applyProtection="1">
      <alignment horizontal="center" vertical="center" wrapText="1"/>
    </xf>
    <xf numFmtId="1" fontId="8" fillId="4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3" fillId="0" borderId="2" xfId="0" applyNumberFormat="1" applyFont="1" applyBorder="1" applyAlignment="1" applyProtection="1">
      <alignment horizontal="center" vertical="center"/>
      <protection locked="0"/>
    </xf>
    <xf numFmtId="1" fontId="3" fillId="5" borderId="2" xfId="0" applyNumberFormat="1" applyFont="1" applyFill="1" applyBorder="1" applyAlignment="1" applyProtection="1">
      <alignment horizontal="center" vertical="center"/>
      <protection locked="0"/>
    </xf>
    <xf numFmtId="1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1" fontId="8" fillId="0" borderId="2" xfId="0" applyNumberFormat="1" applyFont="1" applyFill="1" applyBorder="1" applyAlignment="1" applyProtection="1">
      <alignment horizontal="center" vertical="center" wrapText="1"/>
      <protection locked="0"/>
    </xf>
    <xf numFmtId="1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1" fontId="8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wrapText="1"/>
      <protection locked="0"/>
    </xf>
    <xf numFmtId="0" fontId="16" fillId="0" borderId="0" xfId="0" applyFont="1" applyProtection="1">
      <protection locked="0"/>
    </xf>
    <xf numFmtId="0" fontId="13" fillId="0" borderId="0" xfId="0" applyFont="1" applyAlignment="1" applyProtection="1">
      <alignment horizontal="center" wrapText="1"/>
      <protection locked="0"/>
    </xf>
    <xf numFmtId="0" fontId="17" fillId="0" borderId="0" xfId="0" applyFont="1" applyProtection="1">
      <protection locked="0"/>
    </xf>
    <xf numFmtId="1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1" fontId="2" fillId="5" borderId="4" xfId="0" applyNumberFormat="1" applyFont="1" applyFill="1" applyBorder="1" applyProtection="1"/>
    <xf numFmtId="0" fontId="8" fillId="0" borderId="0" xfId="0" applyFont="1" applyAlignment="1" applyProtection="1">
      <alignment horizontal="center" wrapText="1"/>
      <protection locked="0"/>
    </xf>
    <xf numFmtId="0" fontId="18" fillId="0" borderId="0" xfId="0" applyFont="1" applyFill="1" applyBorder="1" applyAlignment="1" applyProtection="1">
      <alignment horizontal="left" vertical="top"/>
      <protection locked="0"/>
    </xf>
    <xf numFmtId="1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1" fontId="2" fillId="4" borderId="2" xfId="0" applyNumberFormat="1" applyFont="1" applyFill="1" applyBorder="1" applyAlignment="1" applyProtection="1">
      <alignment horizontal="center" vertical="center" wrapText="1"/>
    </xf>
    <xf numFmtId="1" fontId="3" fillId="4" borderId="7" xfId="0" applyNumberFormat="1" applyFont="1" applyFill="1" applyBorder="1" applyAlignment="1" applyProtection="1">
      <alignment horizontal="center" vertical="center" wrapText="1"/>
      <protection locked="0"/>
    </xf>
    <xf numFmtId="1" fontId="29" fillId="5" borderId="2" xfId="0" applyNumberFormat="1" applyFont="1" applyFill="1" applyBorder="1" applyAlignment="1" applyProtection="1">
      <alignment horizontal="center" vertical="center" wrapText="1"/>
      <protection locked="0"/>
    </xf>
    <xf numFmtId="1" fontId="3" fillId="5" borderId="1" xfId="0" applyNumberFormat="1" applyFont="1" applyFill="1" applyBorder="1" applyAlignment="1" applyProtection="1">
      <alignment horizontal="center" vertical="center" wrapText="1"/>
      <protection locked="0"/>
    </xf>
    <xf numFmtId="1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1" fontId="8" fillId="2" borderId="7" xfId="0" applyNumberFormat="1" applyFont="1" applyFill="1" applyBorder="1" applyAlignment="1" applyProtection="1">
      <alignment horizontal="center" vertical="center"/>
      <protection locked="0"/>
    </xf>
    <xf numFmtId="0" fontId="4" fillId="5" borderId="1" xfId="0" applyFont="1" applyFill="1" applyBorder="1" applyAlignment="1" applyProtection="1">
      <alignment horizontal="center" vertical="center" textRotation="90" wrapText="1"/>
    </xf>
    <xf numFmtId="0" fontId="15" fillId="5" borderId="2" xfId="0" applyNumberFormat="1" applyFont="1" applyFill="1" applyBorder="1" applyAlignment="1" applyProtection="1">
      <alignment horizontal="center" vertical="center" textRotation="90" wrapText="1"/>
    </xf>
    <xf numFmtId="0" fontId="14" fillId="4" borderId="2" xfId="0" applyNumberFormat="1" applyFont="1" applyFill="1" applyBorder="1" applyAlignment="1" applyProtection="1">
      <alignment horizontal="center" vertical="center" textRotation="90" wrapText="1"/>
    </xf>
    <xf numFmtId="1" fontId="5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0" xfId="0" applyFont="1" applyFill="1" applyBorder="1" applyAlignment="1" applyProtection="1">
      <alignment horizontal="left" vertical="top"/>
      <protection locked="0"/>
    </xf>
    <xf numFmtId="1" fontId="23" fillId="2" borderId="2" xfId="0" applyNumberFormat="1" applyFont="1" applyFill="1" applyBorder="1" applyAlignment="1" applyProtection="1">
      <alignment horizontal="center" vertical="center" wrapText="1"/>
      <protection locked="0"/>
    </xf>
    <xf numFmtId="1" fontId="6" fillId="4" borderId="2" xfId="0" applyNumberFormat="1" applyFont="1" applyFill="1" applyBorder="1" applyAlignment="1" applyProtection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4" borderId="2" xfId="0" applyFont="1" applyFill="1" applyBorder="1" applyAlignment="1" applyProtection="1">
      <alignment horizontal="center" vertical="center" textRotation="90" wrapText="1"/>
    </xf>
    <xf numFmtId="182" fontId="5" fillId="5" borderId="2" xfId="0" applyNumberFormat="1" applyFont="1" applyFill="1" applyBorder="1" applyAlignment="1" applyProtection="1">
      <alignment horizontal="center" vertical="center"/>
    </xf>
    <xf numFmtId="182" fontId="5" fillId="2" borderId="2" xfId="0" applyNumberFormat="1" applyFont="1" applyFill="1" applyBorder="1" applyAlignment="1" applyProtection="1">
      <alignment horizontal="center" vertical="center" wrapText="1"/>
    </xf>
    <xf numFmtId="3" fontId="21" fillId="4" borderId="2" xfId="0" applyNumberFormat="1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 textRotation="90" wrapText="1"/>
    </xf>
    <xf numFmtId="0" fontId="27" fillId="0" borderId="0" xfId="0" applyFont="1" applyProtection="1">
      <protection locked="0"/>
    </xf>
    <xf numFmtId="0" fontId="27" fillId="0" borderId="0" xfId="0" applyFont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vertical="center"/>
    </xf>
    <xf numFmtId="1" fontId="5" fillId="2" borderId="2" xfId="0" applyNumberFormat="1" applyFont="1" applyFill="1" applyBorder="1" applyAlignment="1" applyProtection="1">
      <alignment horizontal="center" vertical="center" textRotation="90" wrapText="1"/>
    </xf>
    <xf numFmtId="0" fontId="3" fillId="5" borderId="4" xfId="0" applyFont="1" applyFill="1" applyBorder="1" applyAlignment="1" applyProtection="1">
      <alignment vertical="center"/>
      <protection locked="0"/>
    </xf>
    <xf numFmtId="0" fontId="6" fillId="0" borderId="2" xfId="1" applyNumberFormat="1" applyFont="1" applyBorder="1" applyAlignment="1" applyProtection="1">
      <alignment horizontal="center" vertical="center" wrapText="1"/>
      <protection locked="0"/>
    </xf>
    <xf numFmtId="0" fontId="6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7" fillId="5" borderId="1" xfId="1" applyNumberFormat="1" applyFont="1" applyFill="1" applyBorder="1" applyAlignment="1" applyProtection="1">
      <alignment horizontal="center" vertical="center"/>
      <protection locked="0"/>
    </xf>
    <xf numFmtId="0" fontId="8" fillId="5" borderId="2" xfId="0" applyNumberFormat="1" applyFont="1" applyFill="1" applyBorder="1" applyAlignment="1" applyProtection="1">
      <alignment horizontal="center" vertical="center"/>
      <protection locked="0"/>
    </xf>
    <xf numFmtId="1" fontId="3" fillId="4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wrapText="1"/>
      <protection locked="0"/>
    </xf>
    <xf numFmtId="1" fontId="2" fillId="5" borderId="10" xfId="0" applyNumberFormat="1" applyFont="1" applyFill="1" applyBorder="1" applyAlignment="1" applyProtection="1">
      <alignment horizontal="center" vertical="center"/>
    </xf>
    <xf numFmtId="1" fontId="2" fillId="5" borderId="11" xfId="0" applyNumberFormat="1" applyFont="1" applyFill="1" applyBorder="1" applyAlignment="1" applyProtection="1">
      <alignment horizontal="center" vertical="center"/>
    </xf>
    <xf numFmtId="1" fontId="2" fillId="5" borderId="12" xfId="0" applyNumberFormat="1" applyFont="1" applyFill="1" applyBorder="1" applyAlignment="1" applyProtection="1">
      <alignment horizontal="center" vertical="center"/>
    </xf>
    <xf numFmtId="0" fontId="2" fillId="5" borderId="2" xfId="0" applyFont="1" applyFill="1" applyBorder="1" applyProtection="1">
      <protection locked="0"/>
    </xf>
    <xf numFmtId="1" fontId="2" fillId="5" borderId="13" xfId="0" applyNumberFormat="1" applyFont="1" applyFill="1" applyBorder="1" applyAlignment="1" applyProtection="1">
      <alignment horizontal="center" vertical="center"/>
    </xf>
    <xf numFmtId="1" fontId="6" fillId="4" borderId="2" xfId="0" applyNumberFormat="1" applyFont="1" applyFill="1" applyBorder="1" applyAlignment="1" applyProtection="1">
      <alignment horizontal="center" wrapText="1"/>
    </xf>
    <xf numFmtId="0" fontId="2" fillId="0" borderId="0" xfId="0" applyFont="1" applyBorder="1" applyAlignment="1" applyProtection="1">
      <alignment horizontal="center" vertical="center" wrapText="1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82" fontId="3" fillId="0" borderId="0" xfId="0" applyNumberFormat="1" applyFont="1" applyBorder="1" applyAlignment="1" applyProtection="1">
      <alignment horizontal="center"/>
      <protection locked="0"/>
    </xf>
    <xf numFmtId="1" fontId="3" fillId="4" borderId="0" xfId="0" applyNumberFormat="1" applyFont="1" applyFill="1" applyBorder="1" applyAlignment="1" applyProtection="1">
      <alignment horizontal="center"/>
      <protection locked="0"/>
    </xf>
    <xf numFmtId="182" fontId="3" fillId="4" borderId="0" xfId="0" applyNumberFormat="1" applyFont="1" applyFill="1" applyBorder="1" applyAlignment="1" applyProtection="1">
      <alignment horizontal="center"/>
      <protection locked="0"/>
    </xf>
    <xf numFmtId="1" fontId="7" fillId="5" borderId="2" xfId="0" applyNumberFormat="1" applyFont="1" applyFill="1" applyBorder="1" applyAlignment="1" applyProtection="1">
      <alignment horizontal="center" wrapText="1"/>
    </xf>
    <xf numFmtId="182" fontId="9" fillId="2" borderId="2" xfId="0" applyNumberFormat="1" applyFont="1" applyFill="1" applyBorder="1" applyAlignment="1" applyProtection="1">
      <alignment horizontal="center" vertical="center" wrapText="1"/>
    </xf>
    <xf numFmtId="3" fontId="7" fillId="5" borderId="1" xfId="1" applyNumberFormat="1" applyFont="1" applyFill="1" applyBorder="1" applyAlignment="1" applyProtection="1">
      <alignment horizontal="center" vertical="center"/>
    </xf>
    <xf numFmtId="182" fontId="19" fillId="5" borderId="1" xfId="2" applyNumberFormat="1" applyFont="1" applyFill="1" applyBorder="1" applyAlignment="1" applyProtection="1">
      <alignment horizontal="center" vertical="center"/>
    </xf>
    <xf numFmtId="182" fontId="19" fillId="5" borderId="1" xfId="1" applyNumberFormat="1" applyFont="1" applyFill="1" applyBorder="1" applyAlignment="1" applyProtection="1">
      <alignment horizontal="center" vertical="center"/>
    </xf>
    <xf numFmtId="182" fontId="10" fillId="2" borderId="2" xfId="0" applyNumberFormat="1" applyFont="1" applyFill="1" applyBorder="1" applyAlignment="1" applyProtection="1">
      <alignment horizontal="center" vertical="center" wrapText="1"/>
    </xf>
    <xf numFmtId="3" fontId="22" fillId="5" borderId="2" xfId="0" applyNumberFormat="1" applyFont="1" applyFill="1" applyBorder="1" applyAlignment="1" applyProtection="1">
      <alignment horizontal="center" vertical="center" wrapText="1"/>
    </xf>
    <xf numFmtId="182" fontId="10" fillId="5" borderId="2" xfId="0" applyNumberFormat="1" applyFont="1" applyFill="1" applyBorder="1" applyAlignment="1" applyProtection="1">
      <alignment horizontal="center" vertical="center" wrapText="1"/>
    </xf>
    <xf numFmtId="182" fontId="9" fillId="5" borderId="2" xfId="0" applyNumberFormat="1" applyFont="1" applyFill="1" applyBorder="1" applyAlignment="1" applyProtection="1">
      <alignment horizontal="center" vertical="center" wrapText="1"/>
    </xf>
    <xf numFmtId="1" fontId="22" fillId="5" borderId="2" xfId="1" applyNumberFormat="1" applyFont="1" applyFill="1" applyBorder="1" applyAlignment="1" applyProtection="1">
      <alignment horizontal="center" vertical="center"/>
    </xf>
    <xf numFmtId="182" fontId="26" fillId="5" borderId="2" xfId="1" applyNumberFormat="1" applyFont="1" applyFill="1" applyBorder="1" applyAlignment="1" applyProtection="1">
      <alignment horizontal="center" vertical="center" wrapText="1"/>
    </xf>
    <xf numFmtId="182" fontId="22" fillId="5" borderId="2" xfId="1" applyNumberFormat="1" applyFont="1" applyFill="1" applyBorder="1" applyAlignment="1" applyProtection="1">
      <alignment horizontal="center" vertical="center" wrapText="1"/>
    </xf>
    <xf numFmtId="1" fontId="8" fillId="5" borderId="2" xfId="0" applyNumberFormat="1" applyFont="1" applyFill="1" applyBorder="1" applyAlignment="1" applyProtection="1">
      <alignment horizontal="center" vertical="center" wrapText="1"/>
    </xf>
    <xf numFmtId="1" fontId="7" fillId="5" borderId="2" xfId="0" applyNumberFormat="1" applyFont="1" applyFill="1" applyBorder="1" applyAlignment="1" applyProtection="1">
      <alignment horizontal="center" vertical="center" wrapText="1"/>
    </xf>
    <xf numFmtId="1" fontId="8" fillId="5" borderId="2" xfId="0" applyNumberFormat="1" applyFont="1" applyFill="1" applyBorder="1" applyAlignment="1" applyProtection="1">
      <alignment horizontal="center" vertical="center"/>
      <protection locked="0"/>
    </xf>
    <xf numFmtId="182" fontId="9" fillId="5" borderId="2" xfId="0" applyNumberFormat="1" applyFont="1" applyFill="1" applyBorder="1" applyAlignment="1" applyProtection="1">
      <alignment horizontal="center" vertical="center"/>
    </xf>
    <xf numFmtId="0" fontId="2" fillId="4" borderId="0" xfId="0" applyFont="1" applyFill="1" applyBorder="1" applyAlignment="1" applyProtection="1">
      <alignment vertical="center" textRotation="90" wrapText="1"/>
    </xf>
    <xf numFmtId="182" fontId="3" fillId="4" borderId="2" xfId="0" applyNumberFormat="1" applyFont="1" applyFill="1" applyBorder="1" applyAlignment="1" applyProtection="1">
      <alignment horizontal="center" vertical="center"/>
    </xf>
    <xf numFmtId="182" fontId="8" fillId="4" borderId="2" xfId="0" applyNumberFormat="1" applyFont="1" applyFill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  <protection locked="0"/>
    </xf>
    <xf numFmtId="182" fontId="3" fillId="0" borderId="2" xfId="0" applyNumberFormat="1" applyFont="1" applyBorder="1" applyAlignment="1" applyProtection="1">
      <alignment horizontal="center" vertical="center"/>
      <protection locked="0"/>
    </xf>
    <xf numFmtId="182" fontId="8" fillId="0" borderId="2" xfId="0" applyNumberFormat="1" applyFont="1" applyBorder="1" applyAlignment="1" applyProtection="1">
      <alignment horizontal="center" vertical="center"/>
      <protection locked="0"/>
    </xf>
    <xf numFmtId="1" fontId="23" fillId="5" borderId="2" xfId="0" applyNumberFormat="1" applyFont="1" applyFill="1" applyBorder="1" applyAlignment="1" applyProtection="1">
      <alignment horizontal="center" vertical="center" wrapText="1"/>
    </xf>
    <xf numFmtId="0" fontId="23" fillId="0" borderId="2" xfId="0" applyFont="1" applyBorder="1" applyAlignment="1" applyProtection="1">
      <alignment horizontal="center" vertical="center"/>
      <protection locked="0"/>
    </xf>
    <xf numFmtId="1" fontId="7" fillId="5" borderId="1" xfId="1" applyNumberFormat="1" applyFont="1" applyFill="1" applyBorder="1" applyAlignment="1" applyProtection="1">
      <alignment horizontal="center" vertical="center"/>
      <protection locked="0"/>
    </xf>
    <xf numFmtId="0" fontId="4" fillId="5" borderId="2" xfId="0" applyFont="1" applyFill="1" applyBorder="1" applyAlignment="1" applyProtection="1">
      <alignment horizontal="center" vertical="center" textRotation="90"/>
      <protection locked="0"/>
    </xf>
    <xf numFmtId="0" fontId="2" fillId="4" borderId="2" xfId="0" applyFont="1" applyFill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  <protection locked="0"/>
    </xf>
    <xf numFmtId="1" fontId="22" fillId="5" borderId="2" xfId="1" applyNumberFormat="1" applyFont="1" applyFill="1" applyBorder="1" applyAlignment="1" applyProtection="1">
      <alignment horizontal="center" vertical="center" wrapText="1"/>
      <protection locked="0"/>
    </xf>
    <xf numFmtId="182" fontId="5" fillId="5" borderId="2" xfId="0" applyNumberFormat="1" applyFont="1" applyFill="1" applyBorder="1" applyAlignment="1" applyProtection="1">
      <alignment horizontal="center" vertical="center" wrapText="1"/>
      <protection locked="0"/>
    </xf>
    <xf numFmtId="182" fontId="9" fillId="5" borderId="2" xfId="0" applyNumberFormat="1" applyFont="1" applyFill="1" applyBorder="1" applyAlignment="1" applyProtection="1">
      <alignment horizontal="center" vertical="center" wrapText="1"/>
      <protection locked="0"/>
    </xf>
    <xf numFmtId="182" fontId="5" fillId="5" borderId="2" xfId="0" applyNumberFormat="1" applyFont="1" applyFill="1" applyBorder="1" applyProtection="1">
      <protection locked="0"/>
    </xf>
    <xf numFmtId="182" fontId="9" fillId="5" borderId="2" xfId="0" applyNumberFormat="1" applyFont="1" applyFill="1" applyBorder="1" applyProtection="1">
      <protection locked="0"/>
    </xf>
    <xf numFmtId="0" fontId="4" fillId="5" borderId="7" xfId="0" applyFont="1" applyFill="1" applyBorder="1" applyAlignment="1" applyProtection="1">
      <alignment horizontal="center" vertical="center" textRotation="90"/>
      <protection locked="0"/>
    </xf>
    <xf numFmtId="0" fontId="4" fillId="5" borderId="2" xfId="0" applyFont="1" applyFill="1" applyBorder="1" applyAlignment="1" applyProtection="1">
      <alignment horizontal="center" vertical="center" wrapText="1"/>
    </xf>
    <xf numFmtId="1" fontId="3" fillId="0" borderId="2" xfId="0" applyNumberFormat="1" applyFont="1" applyBorder="1" applyAlignment="1" applyProtection="1">
      <alignment horizontal="center" vertical="center" wrapText="1"/>
      <protection locked="0"/>
    </xf>
    <xf numFmtId="182" fontId="20" fillId="5" borderId="2" xfId="0" applyNumberFormat="1" applyFont="1" applyFill="1" applyBorder="1" applyAlignment="1" applyProtection="1">
      <alignment horizontal="center" vertical="center" wrapText="1"/>
    </xf>
    <xf numFmtId="182" fontId="19" fillId="5" borderId="2" xfId="0" applyNumberFormat="1" applyFont="1" applyFill="1" applyBorder="1" applyAlignment="1" applyProtection="1">
      <alignment horizontal="center" vertical="center" wrapText="1"/>
    </xf>
    <xf numFmtId="0" fontId="11" fillId="0" borderId="3" xfId="0" applyFont="1" applyBorder="1" applyAlignment="1" applyProtection="1">
      <alignment wrapText="1"/>
      <protection locked="0"/>
    </xf>
    <xf numFmtId="0" fontId="6" fillId="4" borderId="2" xfId="0" applyFont="1" applyFill="1" applyBorder="1" applyAlignment="1" applyProtection="1">
      <alignment horizontal="left" vertical="center" wrapText="1"/>
    </xf>
    <xf numFmtId="0" fontId="7" fillId="2" borderId="2" xfId="0" applyFont="1" applyFill="1" applyBorder="1" applyAlignment="1" applyProtection="1">
      <alignment horizontal="left" vertical="center" wrapText="1"/>
    </xf>
    <xf numFmtId="0" fontId="7" fillId="5" borderId="2" xfId="0" applyFont="1" applyFill="1" applyBorder="1" applyAlignment="1" applyProtection="1">
      <alignment horizontal="left" vertical="center" wrapText="1"/>
    </xf>
    <xf numFmtId="0" fontId="2" fillId="5" borderId="2" xfId="0" applyFont="1" applyFill="1" applyBorder="1" applyAlignment="1" applyProtection="1">
      <alignment vertical="center"/>
      <protection locked="0"/>
    </xf>
    <xf numFmtId="3" fontId="6" fillId="4" borderId="2" xfId="0" applyNumberFormat="1" applyFont="1" applyFill="1" applyBorder="1" applyAlignment="1" applyProtection="1">
      <alignment horizontal="center" vertical="center" wrapText="1"/>
    </xf>
    <xf numFmtId="3" fontId="7" fillId="5" borderId="2" xfId="0" applyNumberFormat="1" applyFont="1" applyFill="1" applyBorder="1" applyAlignment="1" applyProtection="1">
      <alignment horizontal="center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3" fillId="5" borderId="7" xfId="0" applyFont="1" applyFill="1" applyBorder="1" applyAlignment="1" applyProtection="1">
      <alignment vertical="center"/>
      <protection locked="0"/>
    </xf>
    <xf numFmtId="0" fontId="3" fillId="5" borderId="2" xfId="0" applyFont="1" applyFill="1" applyBorder="1" applyAlignment="1" applyProtection="1">
      <alignment vertical="center"/>
      <protection locked="0"/>
    </xf>
    <xf numFmtId="1" fontId="29" fillId="5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 wrapText="1"/>
    </xf>
    <xf numFmtId="0" fontId="2" fillId="0" borderId="14" xfId="0" applyFont="1" applyBorder="1" applyAlignment="1" applyProtection="1">
      <alignment horizontal="center" vertical="center" wrapText="1"/>
    </xf>
    <xf numFmtId="0" fontId="2" fillId="0" borderId="8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textRotation="90" wrapText="1"/>
    </xf>
    <xf numFmtId="0" fontId="2" fillId="0" borderId="1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/>
      <protection locked="0"/>
    </xf>
    <xf numFmtId="173" fontId="3" fillId="0" borderId="9" xfId="3" applyFont="1" applyBorder="1" applyAlignment="1" applyProtection="1">
      <alignment horizontal="center" vertical="center" wrapText="1"/>
    </xf>
    <xf numFmtId="173" fontId="3" fillId="0" borderId="15" xfId="3" applyFont="1" applyBorder="1" applyAlignment="1" applyProtection="1">
      <alignment horizontal="center" vertical="center" wrapText="1"/>
    </xf>
    <xf numFmtId="173" fontId="3" fillId="0" borderId="1" xfId="3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textRotation="90" wrapText="1"/>
    </xf>
    <xf numFmtId="0" fontId="4" fillId="2" borderId="9" xfId="0" applyFont="1" applyFill="1" applyBorder="1" applyAlignment="1" applyProtection="1">
      <alignment horizontal="center" vertical="center" textRotation="90" wrapText="1"/>
    </xf>
    <xf numFmtId="0" fontId="4" fillId="2" borderId="15" xfId="0" applyFont="1" applyFill="1" applyBorder="1" applyAlignment="1" applyProtection="1">
      <alignment horizontal="center" vertical="center" textRotation="90" wrapText="1"/>
    </xf>
    <xf numFmtId="0" fontId="4" fillId="2" borderId="1" xfId="0" applyFont="1" applyFill="1" applyBorder="1" applyAlignment="1" applyProtection="1">
      <alignment horizontal="center" vertical="center" textRotation="90" wrapText="1"/>
    </xf>
    <xf numFmtId="0" fontId="3" fillId="4" borderId="9" xfId="0" applyFont="1" applyFill="1" applyBorder="1" applyAlignment="1" applyProtection="1">
      <alignment horizontal="center" vertical="center" wrapText="1"/>
    </xf>
    <xf numFmtId="0" fontId="3" fillId="4" borderId="15" xfId="0" applyFont="1" applyFill="1" applyBorder="1" applyAlignment="1" applyProtection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vertical="center" wrapText="1"/>
    </xf>
    <xf numFmtId="0" fontId="3" fillId="0" borderId="15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textRotation="90" wrapText="1"/>
    </xf>
    <xf numFmtId="0" fontId="4" fillId="2" borderId="2" xfId="0" applyFont="1" applyFill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  <protection locked="0"/>
    </xf>
    <xf numFmtId="0" fontId="2" fillId="5" borderId="9" xfId="0" applyFont="1" applyFill="1" applyBorder="1" applyAlignment="1" applyProtection="1">
      <alignment horizontal="center" vertical="center" textRotation="90" wrapText="1"/>
    </xf>
    <xf numFmtId="0" fontId="2" fillId="5" borderId="1" xfId="0" applyFont="1" applyFill="1" applyBorder="1" applyAlignment="1" applyProtection="1">
      <alignment horizontal="center" vertical="center" textRotation="90" wrapText="1"/>
    </xf>
    <xf numFmtId="0" fontId="4" fillId="0" borderId="3" xfId="0" applyFont="1" applyBorder="1" applyAlignment="1" applyProtection="1">
      <alignment horizontal="right" vertical="top"/>
      <protection locked="0"/>
    </xf>
    <xf numFmtId="0" fontId="3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4" fillId="5" borderId="9" xfId="0" applyFont="1" applyFill="1" applyBorder="1" applyAlignment="1" applyProtection="1">
      <alignment horizontal="center" vertical="center" textRotation="90" wrapText="1"/>
    </xf>
    <xf numFmtId="0" fontId="4" fillId="5" borderId="1" xfId="0" applyFont="1" applyFill="1" applyBorder="1" applyAlignment="1" applyProtection="1">
      <alignment horizontal="center" vertical="center" textRotation="90" wrapText="1"/>
    </xf>
    <xf numFmtId="0" fontId="4" fillId="5" borderId="2" xfId="0" applyFont="1" applyFill="1" applyBorder="1" applyAlignment="1" applyProtection="1">
      <alignment horizontal="center" vertical="center" textRotation="90"/>
      <protection locked="0"/>
    </xf>
    <xf numFmtId="0" fontId="11" fillId="0" borderId="0" xfId="0" applyFont="1" applyAlignment="1" applyProtection="1">
      <alignment horizontal="center" wrapText="1"/>
      <protection locked="0"/>
    </xf>
    <xf numFmtId="0" fontId="2" fillId="3" borderId="9" xfId="0" applyFont="1" applyFill="1" applyBorder="1" applyAlignment="1" applyProtection="1">
      <alignment horizontal="center" vertical="center" textRotation="90" wrapText="1"/>
    </xf>
    <xf numFmtId="0" fontId="2" fillId="3" borderId="1" xfId="0" applyFont="1" applyFill="1" applyBorder="1" applyAlignment="1" applyProtection="1">
      <alignment horizontal="center" vertical="center" textRotation="90" wrapText="1"/>
    </xf>
    <xf numFmtId="0" fontId="2" fillId="4" borderId="2" xfId="0" applyFont="1" applyFill="1" applyBorder="1" applyAlignment="1" applyProtection="1">
      <alignment horizontal="center" vertical="center" textRotation="90" wrapText="1"/>
    </xf>
    <xf numFmtId="0" fontId="2" fillId="4" borderId="2" xfId="0" applyFont="1" applyFill="1" applyBorder="1" applyAlignment="1" applyProtection="1">
      <alignment horizontal="center" vertical="center" wrapText="1"/>
    </xf>
    <xf numFmtId="0" fontId="3" fillId="0" borderId="16" xfId="0" applyFont="1" applyBorder="1" applyAlignment="1" applyProtection="1">
      <alignment horizontal="center" vertical="center" wrapText="1"/>
    </xf>
    <xf numFmtId="0" fontId="3" fillId="0" borderId="17" xfId="0" applyFont="1" applyBorder="1" applyAlignment="1" applyProtection="1">
      <alignment horizontal="center" vertical="center" wrapText="1"/>
    </xf>
    <xf numFmtId="0" fontId="3" fillId="0" borderId="18" xfId="0" applyFont="1" applyBorder="1" applyAlignment="1" applyProtection="1">
      <alignment horizontal="center" vertical="center" wrapText="1"/>
    </xf>
    <xf numFmtId="0" fontId="3" fillId="0" borderId="19" xfId="0" applyFont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20" xfId="0" applyFont="1" applyBorder="1" applyAlignment="1" applyProtection="1">
      <alignment horizontal="center" vertical="center" wrapText="1"/>
    </xf>
    <xf numFmtId="0" fontId="2" fillId="0" borderId="7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 wrapText="1"/>
    </xf>
    <xf numFmtId="0" fontId="14" fillId="0" borderId="7" xfId="0" applyFont="1" applyBorder="1" applyAlignment="1" applyProtection="1">
      <alignment horizontal="center" vertical="center" wrapText="1"/>
    </xf>
    <xf numFmtId="0" fontId="30" fillId="0" borderId="8" xfId="0" applyFont="1" applyBorder="1" applyAlignment="1" applyProtection="1">
      <alignment horizontal="center" vertical="center" wrapText="1"/>
    </xf>
    <xf numFmtId="0" fontId="14" fillId="4" borderId="7" xfId="0" applyFont="1" applyFill="1" applyBorder="1" applyAlignment="1" applyProtection="1">
      <alignment horizontal="center" vertical="center" wrapText="1"/>
    </xf>
    <xf numFmtId="0" fontId="30" fillId="4" borderId="8" xfId="0" applyFont="1" applyFill="1" applyBorder="1" applyAlignment="1" applyProtection="1">
      <alignment horizontal="center" vertical="center" wrapText="1"/>
    </xf>
    <xf numFmtId="0" fontId="14" fillId="4" borderId="16" xfId="0" applyFont="1" applyFill="1" applyBorder="1" applyAlignment="1" applyProtection="1">
      <alignment horizontal="center" vertical="center" wrapText="1"/>
    </xf>
    <xf numFmtId="0" fontId="14" fillId="4" borderId="18" xfId="0" applyFont="1" applyFill="1" applyBorder="1" applyAlignment="1" applyProtection="1">
      <alignment horizontal="center" vertical="center" wrapText="1"/>
    </xf>
    <xf numFmtId="0" fontId="14" fillId="4" borderId="19" xfId="0" applyFont="1" applyFill="1" applyBorder="1" applyAlignment="1" applyProtection="1">
      <alignment horizontal="center" vertical="center" wrapText="1"/>
    </xf>
    <xf numFmtId="0" fontId="14" fillId="4" borderId="20" xfId="0" applyFont="1" applyFill="1" applyBorder="1" applyAlignment="1" applyProtection="1">
      <alignment horizontal="center" vertical="center" wrapText="1"/>
    </xf>
    <xf numFmtId="0" fontId="2" fillId="3" borderId="15" xfId="0" applyFont="1" applyFill="1" applyBorder="1" applyAlignment="1" applyProtection="1">
      <alignment horizontal="center" vertical="center" textRotation="90" wrapText="1"/>
    </xf>
    <xf numFmtId="0" fontId="14" fillId="0" borderId="7" xfId="0" applyFont="1" applyBorder="1" applyAlignment="1" applyProtection="1">
      <alignment horizontal="center" vertical="center"/>
    </xf>
    <xf numFmtId="0" fontId="14" fillId="0" borderId="14" xfId="0" applyFont="1" applyBorder="1" applyAlignment="1" applyProtection="1">
      <alignment horizontal="center" vertical="center"/>
    </xf>
    <xf numFmtId="0" fontId="14" fillId="0" borderId="8" xfId="0" applyFont="1" applyBorder="1" applyAlignment="1" applyProtection="1">
      <alignment horizontal="center" vertical="center"/>
    </xf>
    <xf numFmtId="0" fontId="14" fillId="4" borderId="14" xfId="0" applyFont="1" applyFill="1" applyBorder="1" applyAlignment="1" applyProtection="1">
      <alignment horizontal="center" vertical="center" wrapText="1"/>
    </xf>
    <xf numFmtId="0" fontId="14" fillId="4" borderId="8" xfId="0" applyFont="1" applyFill="1" applyBorder="1" applyAlignment="1" applyProtection="1">
      <alignment horizontal="center" vertical="center" wrapText="1"/>
    </xf>
    <xf numFmtId="0" fontId="2" fillId="4" borderId="9" xfId="0" applyFont="1" applyFill="1" applyBorder="1" applyAlignment="1" applyProtection="1">
      <alignment horizontal="center" vertical="center" textRotation="90" wrapText="1"/>
    </xf>
    <xf numFmtId="0" fontId="2" fillId="4" borderId="15" xfId="0" applyFont="1" applyFill="1" applyBorder="1" applyAlignment="1" applyProtection="1">
      <alignment horizontal="center" vertical="center" textRotation="90" wrapText="1"/>
    </xf>
    <xf numFmtId="0" fontId="2" fillId="4" borderId="1" xfId="0" applyFont="1" applyFill="1" applyBorder="1" applyAlignment="1" applyProtection="1">
      <alignment horizontal="center" vertical="center" textRotation="90" wrapText="1"/>
    </xf>
    <xf numFmtId="0" fontId="2" fillId="0" borderId="2" xfId="0" applyFont="1" applyBorder="1" applyAlignment="1" applyProtection="1">
      <alignment horizontal="center" vertical="center" wrapText="1"/>
    </xf>
    <xf numFmtId="178" fontId="2" fillId="0" borderId="9" xfId="0" applyNumberFormat="1" applyFont="1" applyFill="1" applyBorder="1" applyAlignment="1" applyProtection="1">
      <alignment horizontal="center" vertical="center" textRotation="90" wrapText="1"/>
    </xf>
    <xf numFmtId="178" fontId="32" fillId="0" borderId="15" xfId="0" applyNumberFormat="1" applyFont="1" applyFill="1" applyBorder="1" applyAlignment="1" applyProtection="1">
      <alignment horizontal="center" vertical="center" textRotation="90" wrapText="1"/>
    </xf>
    <xf numFmtId="178" fontId="32" fillId="0" borderId="1" xfId="0" applyNumberFormat="1" applyFont="1" applyFill="1" applyBorder="1" applyAlignment="1" applyProtection="1">
      <alignment horizontal="center" vertical="center" textRotation="90" wrapText="1"/>
    </xf>
    <xf numFmtId="0" fontId="32" fillId="5" borderId="15" xfId="0" applyFont="1" applyFill="1" applyBorder="1" applyAlignment="1" applyProtection="1">
      <alignment horizontal="center" vertical="center" textRotation="90" wrapText="1"/>
    </xf>
    <xf numFmtId="0" fontId="32" fillId="5" borderId="1" xfId="0" applyFont="1" applyFill="1" applyBorder="1" applyAlignment="1" applyProtection="1">
      <alignment horizontal="center" vertical="center" textRotation="90" wrapText="1"/>
    </xf>
    <xf numFmtId="0" fontId="31" fillId="0" borderId="15" xfId="0" applyFont="1" applyBorder="1" applyAlignment="1" applyProtection="1">
      <alignment horizontal="center" vertical="center" textRotation="90" wrapText="1"/>
    </xf>
    <xf numFmtId="0" fontId="31" fillId="0" borderId="1" xfId="0" applyFont="1" applyBorder="1" applyAlignment="1" applyProtection="1">
      <alignment horizontal="center" vertical="center" textRotation="90" wrapText="1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1" fillId="0" borderId="8" xfId="0" applyFont="1" applyBorder="1" applyAlignment="1" applyProtection="1">
      <alignment horizontal="center" vertical="center"/>
    </xf>
    <xf numFmtId="0" fontId="2" fillId="0" borderId="9" xfId="0" applyFont="1" applyFill="1" applyBorder="1" applyAlignment="1" applyProtection="1">
      <alignment horizontal="center" vertical="center" textRotation="90" wrapText="1"/>
    </xf>
    <xf numFmtId="0" fontId="31" fillId="0" borderId="15" xfId="0" applyFont="1" applyFill="1" applyBorder="1" applyAlignment="1" applyProtection="1">
      <alignment horizontal="center" vertical="center" textRotation="90" wrapText="1"/>
    </xf>
    <xf numFmtId="0" fontId="31" fillId="0" borderId="1" xfId="0" applyFont="1" applyFill="1" applyBorder="1" applyAlignment="1" applyProtection="1">
      <alignment horizontal="center" vertical="center" textRotation="90" wrapText="1"/>
    </xf>
    <xf numFmtId="0" fontId="32" fillId="2" borderId="15" xfId="0" applyFont="1" applyFill="1" applyBorder="1" applyAlignment="1" applyProtection="1">
      <alignment horizontal="center" vertical="center" textRotation="90" wrapText="1"/>
    </xf>
    <xf numFmtId="0" fontId="32" fillId="2" borderId="1" xfId="0" applyFont="1" applyFill="1" applyBorder="1" applyAlignment="1" applyProtection="1">
      <alignment horizontal="center" vertical="center" textRotation="90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24" fillId="0" borderId="2" xfId="0" applyFont="1" applyBorder="1" applyProtection="1"/>
    <xf numFmtId="0" fontId="2" fillId="4" borderId="7" xfId="0" applyFont="1" applyFill="1" applyBorder="1" applyAlignment="1" applyProtection="1">
      <alignment horizontal="center" vertical="center" wrapText="1"/>
    </xf>
    <xf numFmtId="0" fontId="2" fillId="4" borderId="14" xfId="0" applyFont="1" applyFill="1" applyBorder="1" applyAlignment="1" applyProtection="1">
      <alignment horizontal="center" vertical="center" wrapText="1"/>
    </xf>
    <xf numFmtId="0" fontId="2" fillId="4" borderId="8" xfId="0" applyFont="1" applyFill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horizontal="center"/>
    </xf>
    <xf numFmtId="0" fontId="3" fillId="4" borderId="2" xfId="0" applyFont="1" applyFill="1" applyBorder="1" applyAlignment="1" applyProtection="1">
      <alignment horizontal="center" vertical="center" wrapText="1"/>
    </xf>
    <xf numFmtId="0" fontId="3" fillId="4" borderId="7" xfId="0" applyFont="1" applyFill="1" applyBorder="1" applyAlignment="1" applyProtection="1">
      <alignment horizontal="center" vertical="center" wrapText="1"/>
    </xf>
    <xf numFmtId="0" fontId="3" fillId="4" borderId="8" xfId="0" applyFont="1" applyFill="1" applyBorder="1" applyAlignment="1" applyProtection="1">
      <alignment horizontal="center" vertical="center" wrapText="1"/>
    </xf>
    <xf numFmtId="0" fontId="11" fillId="0" borderId="0" xfId="0" applyFont="1" applyAlignment="1" applyProtection="1">
      <alignment horizontal="center" vertical="center" wrapText="1"/>
      <protection locked="0"/>
    </xf>
    <xf numFmtId="0" fontId="2" fillId="4" borderId="16" xfId="0" applyFont="1" applyFill="1" applyBorder="1" applyAlignment="1" applyProtection="1">
      <alignment horizontal="center" vertical="center" textRotation="90" wrapText="1"/>
    </xf>
    <xf numFmtId="0" fontId="2" fillId="4" borderId="19" xfId="0" applyFont="1" applyFill="1" applyBorder="1" applyAlignment="1" applyProtection="1">
      <alignment horizontal="center" vertical="center" textRotation="90" wrapText="1"/>
    </xf>
    <xf numFmtId="0" fontId="2" fillId="4" borderId="9" xfId="0" applyNumberFormat="1" applyFont="1" applyFill="1" applyBorder="1" applyAlignment="1" applyProtection="1">
      <alignment horizontal="center" vertical="center" textRotation="90" wrapText="1"/>
    </xf>
    <xf numFmtId="0" fontId="2" fillId="4" borderId="1" xfId="0" applyNumberFormat="1" applyFont="1" applyFill="1" applyBorder="1" applyAlignment="1" applyProtection="1">
      <alignment horizontal="center" vertical="center" textRotation="90" wrapText="1"/>
    </xf>
    <xf numFmtId="0" fontId="2" fillId="4" borderId="16" xfId="0" applyFont="1" applyFill="1" applyBorder="1" applyAlignment="1" applyProtection="1">
      <alignment horizontal="center" vertical="center" wrapText="1"/>
    </xf>
    <xf numFmtId="0" fontId="2" fillId="4" borderId="18" xfId="0" applyFont="1" applyFill="1" applyBorder="1" applyAlignment="1" applyProtection="1">
      <alignment horizontal="center" vertical="center" wrapText="1"/>
    </xf>
    <xf numFmtId="0" fontId="2" fillId="4" borderId="19" xfId="0" applyFont="1" applyFill="1" applyBorder="1" applyAlignment="1" applyProtection="1">
      <alignment horizontal="center" vertical="center" wrapText="1"/>
    </xf>
    <xf numFmtId="0" fontId="2" fillId="4" borderId="20" xfId="0" applyFont="1" applyFill="1" applyBorder="1" applyAlignment="1" applyProtection="1">
      <alignment horizontal="center" vertical="center" wrapText="1"/>
    </xf>
    <xf numFmtId="0" fontId="2" fillId="0" borderId="7" xfId="0" applyFont="1" applyBorder="1" applyAlignment="1" applyProtection="1">
      <alignment horizontal="center" wrapText="1"/>
    </xf>
    <xf numFmtId="0" fontId="2" fillId="0" borderId="14" xfId="0" applyFont="1" applyBorder="1" applyAlignment="1" applyProtection="1">
      <alignment horizontal="center" wrapText="1"/>
    </xf>
    <xf numFmtId="0" fontId="2" fillId="0" borderId="8" xfId="0" applyFont="1" applyBorder="1" applyAlignment="1" applyProtection="1">
      <alignment horizontal="center" wrapText="1"/>
    </xf>
    <xf numFmtId="0" fontId="2" fillId="4" borderId="3" xfId="0" applyFont="1" applyFill="1" applyBorder="1" applyAlignment="1" applyProtection="1">
      <alignment horizontal="center" vertical="center" wrapText="1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2" fillId="4" borderId="9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4" fillId="5" borderId="9" xfId="0" applyFont="1" applyFill="1" applyBorder="1" applyAlignment="1" applyProtection="1">
      <alignment horizontal="center" vertical="center" wrapText="1"/>
    </xf>
    <xf numFmtId="0" fontId="4" fillId="5" borderId="1" xfId="0" applyFont="1" applyFill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4" fillId="5" borderId="15" xfId="0" applyFont="1" applyFill="1" applyBorder="1" applyAlignment="1" applyProtection="1">
      <alignment horizontal="center" vertical="center" wrapText="1"/>
    </xf>
  </cellXfs>
  <cellStyles count="4">
    <cellStyle name="Обычный" xfId="0" builtinId="0"/>
    <cellStyle name="Обычный 2" xfId="1" xr:uid="{287D5DA7-4BA2-4527-BF26-2DE78287839D}"/>
    <cellStyle name="Процентный" xfId="2" builtinId="5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A054D-8249-4998-AEAF-B90775802FBB}">
  <sheetPr>
    <pageSetUpPr fitToPage="1"/>
  </sheetPr>
  <dimension ref="B2:R21"/>
  <sheetViews>
    <sheetView view="pageBreakPreview" topLeftCell="A4" zoomScale="80" zoomScaleNormal="90" zoomScaleSheetLayoutView="80" workbookViewId="0">
      <selection activeCell="M13" sqref="M13"/>
    </sheetView>
  </sheetViews>
  <sheetFormatPr defaultRowHeight="12.75" x14ac:dyDescent="0.2"/>
  <cols>
    <col min="1" max="1" width="2" style="2" customWidth="1"/>
    <col min="2" max="2" width="31.42578125" style="2" customWidth="1"/>
    <col min="3" max="4" width="9.7109375" style="2" customWidth="1"/>
    <col min="5" max="5" width="9.85546875" style="2" customWidth="1"/>
    <col min="6" max="6" width="12.5703125" style="3" customWidth="1"/>
    <col min="7" max="9" width="9.7109375" style="4" customWidth="1"/>
    <col min="10" max="10" width="12.28515625" style="4" customWidth="1"/>
    <col min="11" max="13" width="9.7109375" style="2" customWidth="1"/>
    <col min="14" max="14" width="12" style="2" customWidth="1"/>
    <col min="15" max="17" width="9.7109375" style="2" customWidth="1"/>
    <col min="18" max="18" width="12.5703125" style="2" customWidth="1"/>
    <col min="19" max="16384" width="9.140625" style="2"/>
  </cols>
  <sheetData>
    <row r="2" spans="2:18" ht="20.25" customHeight="1" x14ac:dyDescent="0.3">
      <c r="B2" s="205" t="s">
        <v>17</v>
      </c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</row>
    <row r="4" spans="2:18" ht="62.25" customHeight="1" x14ac:dyDescent="0.2">
      <c r="B4" s="206" t="s">
        <v>14</v>
      </c>
      <c r="C4" s="200" t="s">
        <v>157</v>
      </c>
      <c r="D4" s="201"/>
      <c r="E4" s="201"/>
      <c r="F4" s="202"/>
      <c r="G4" s="200" t="s">
        <v>155</v>
      </c>
      <c r="H4" s="201"/>
      <c r="I4" s="201"/>
      <c r="J4" s="202"/>
      <c r="K4" s="200" t="s">
        <v>20</v>
      </c>
      <c r="L4" s="201"/>
      <c r="M4" s="201"/>
      <c r="N4" s="202"/>
      <c r="O4" s="200" t="s">
        <v>171</v>
      </c>
      <c r="P4" s="201"/>
      <c r="Q4" s="201"/>
      <c r="R4" s="202"/>
    </row>
    <row r="5" spans="2:18" ht="22.5" customHeight="1" x14ac:dyDescent="0.2">
      <c r="B5" s="207"/>
      <c r="C5" s="203" t="s">
        <v>110</v>
      </c>
      <c r="D5" s="200" t="s">
        <v>58</v>
      </c>
      <c r="E5" s="201"/>
      <c r="F5" s="202"/>
      <c r="G5" s="203" t="s">
        <v>110</v>
      </c>
      <c r="H5" s="200" t="s">
        <v>58</v>
      </c>
      <c r="I5" s="201"/>
      <c r="J5" s="202"/>
      <c r="K5" s="203" t="s">
        <v>150</v>
      </c>
      <c r="L5" s="200" t="s">
        <v>58</v>
      </c>
      <c r="M5" s="201"/>
      <c r="N5" s="202"/>
      <c r="O5" s="203" t="s">
        <v>150</v>
      </c>
      <c r="P5" s="200" t="s">
        <v>58</v>
      </c>
      <c r="Q5" s="201"/>
      <c r="R5" s="202"/>
    </row>
    <row r="6" spans="2:18" ht="147" customHeight="1" x14ac:dyDescent="0.2">
      <c r="B6" s="208"/>
      <c r="C6" s="204"/>
      <c r="D6" s="31" t="s">
        <v>158</v>
      </c>
      <c r="E6" s="31" t="s">
        <v>156</v>
      </c>
      <c r="F6" s="5" t="s">
        <v>159</v>
      </c>
      <c r="G6" s="204"/>
      <c r="H6" s="31" t="s">
        <v>158</v>
      </c>
      <c r="I6" s="31" t="s">
        <v>156</v>
      </c>
      <c r="J6" s="6" t="s">
        <v>160</v>
      </c>
      <c r="K6" s="204"/>
      <c r="L6" s="31" t="s">
        <v>154</v>
      </c>
      <c r="M6" s="31" t="s">
        <v>152</v>
      </c>
      <c r="N6" s="7" t="s">
        <v>160</v>
      </c>
      <c r="O6" s="204"/>
      <c r="P6" s="31" t="s">
        <v>153</v>
      </c>
      <c r="Q6" s="31" t="s">
        <v>151</v>
      </c>
      <c r="R6" s="7" t="s">
        <v>160</v>
      </c>
    </row>
    <row r="7" spans="2:18" ht="30" customHeight="1" x14ac:dyDescent="0.2">
      <c r="B7" s="189" t="s">
        <v>0</v>
      </c>
      <c r="C7" s="52">
        <f>G7+K7+O7</f>
        <v>0</v>
      </c>
      <c r="D7" s="52">
        <f>H7+L7+P7</f>
        <v>0</v>
      </c>
      <c r="E7" s="52">
        <f>I7+M7+Q7</f>
        <v>0</v>
      </c>
      <c r="F7" s="53" t="e">
        <f>D7/C7</f>
        <v>#DIV/0!</v>
      </c>
      <c r="G7" s="54"/>
      <c r="H7" s="54"/>
      <c r="I7" s="54"/>
      <c r="J7" s="55" t="e">
        <f>H7/G7</f>
        <v>#DIV/0!</v>
      </c>
      <c r="K7" s="56"/>
      <c r="L7" s="56"/>
      <c r="M7" s="56"/>
      <c r="N7" s="55" t="e">
        <f>L7/K7</f>
        <v>#DIV/0!</v>
      </c>
      <c r="O7" s="56"/>
      <c r="P7" s="56"/>
      <c r="Q7" s="56"/>
      <c r="R7" s="53" t="e">
        <f>P7/D7</f>
        <v>#DIV/0!</v>
      </c>
    </row>
    <row r="8" spans="2:18" ht="30" customHeight="1" x14ac:dyDescent="0.2">
      <c r="B8" s="189" t="s">
        <v>1</v>
      </c>
      <c r="C8" s="52">
        <f t="shared" ref="C8:C19" si="0">G8+K8+O8</f>
        <v>0</v>
      </c>
      <c r="D8" s="52">
        <f t="shared" ref="D8:D19" si="1">H8+L8+P8</f>
        <v>0</v>
      </c>
      <c r="E8" s="52">
        <f t="shared" ref="E8:E19" si="2">I8+M8+Q8</f>
        <v>0</v>
      </c>
      <c r="F8" s="53" t="e">
        <f t="shared" ref="F8:F21" si="3">D8/C8</f>
        <v>#DIV/0!</v>
      </c>
      <c r="G8" s="54"/>
      <c r="H8" s="54"/>
      <c r="I8" s="54"/>
      <c r="J8" s="55" t="e">
        <f t="shared" ref="J8:J21" si="4">H8/G8</f>
        <v>#DIV/0!</v>
      </c>
      <c r="K8" s="56"/>
      <c r="L8" s="57"/>
      <c r="M8" s="56"/>
      <c r="N8" s="55" t="e">
        <f t="shared" ref="N8:N21" si="5">L8/K8</f>
        <v>#DIV/0!</v>
      </c>
      <c r="O8" s="56"/>
      <c r="P8" s="57"/>
      <c r="Q8" s="57"/>
      <c r="R8" s="55" t="e">
        <f t="shared" ref="R8:R21" si="6">P8/D8</f>
        <v>#DIV/0!</v>
      </c>
    </row>
    <row r="9" spans="2:18" ht="30" customHeight="1" x14ac:dyDescent="0.2">
      <c r="B9" s="189" t="s">
        <v>2</v>
      </c>
      <c r="C9" s="52">
        <f t="shared" si="0"/>
        <v>0</v>
      </c>
      <c r="D9" s="52">
        <f t="shared" si="1"/>
        <v>0</v>
      </c>
      <c r="E9" s="52">
        <f t="shared" si="2"/>
        <v>0</v>
      </c>
      <c r="F9" s="53" t="e">
        <f t="shared" si="3"/>
        <v>#DIV/0!</v>
      </c>
      <c r="G9" s="54"/>
      <c r="H9" s="54"/>
      <c r="I9" s="54"/>
      <c r="J9" s="55" t="e">
        <f t="shared" si="4"/>
        <v>#DIV/0!</v>
      </c>
      <c r="K9" s="56"/>
      <c r="L9" s="57"/>
      <c r="M9" s="56"/>
      <c r="N9" s="55" t="e">
        <f t="shared" si="5"/>
        <v>#DIV/0!</v>
      </c>
      <c r="O9" s="56"/>
      <c r="P9" s="57"/>
      <c r="Q9" s="57"/>
      <c r="R9" s="55" t="e">
        <f t="shared" si="6"/>
        <v>#DIV/0!</v>
      </c>
    </row>
    <row r="10" spans="2:18" ht="30" customHeight="1" x14ac:dyDescent="0.2">
      <c r="B10" s="189" t="s">
        <v>3</v>
      </c>
      <c r="C10" s="52">
        <f t="shared" si="0"/>
        <v>0</v>
      </c>
      <c r="D10" s="52">
        <f t="shared" si="1"/>
        <v>0</v>
      </c>
      <c r="E10" s="52">
        <f t="shared" si="2"/>
        <v>0</v>
      </c>
      <c r="F10" s="53" t="e">
        <f t="shared" si="3"/>
        <v>#DIV/0!</v>
      </c>
      <c r="G10" s="54"/>
      <c r="H10" s="54"/>
      <c r="I10" s="54"/>
      <c r="J10" s="55" t="e">
        <f t="shared" si="4"/>
        <v>#DIV/0!</v>
      </c>
      <c r="K10" s="56"/>
      <c r="L10" s="57"/>
      <c r="M10" s="56"/>
      <c r="N10" s="55" t="e">
        <f t="shared" si="5"/>
        <v>#DIV/0!</v>
      </c>
      <c r="O10" s="56"/>
      <c r="P10" s="57"/>
      <c r="Q10" s="57"/>
      <c r="R10" s="55" t="e">
        <f t="shared" si="6"/>
        <v>#DIV/0!</v>
      </c>
    </row>
    <row r="11" spans="2:18" ht="30" customHeight="1" x14ac:dyDescent="0.2">
      <c r="B11" s="189" t="s">
        <v>4</v>
      </c>
      <c r="C11" s="52">
        <f t="shared" si="0"/>
        <v>0</v>
      </c>
      <c r="D11" s="52">
        <f t="shared" si="1"/>
        <v>0</v>
      </c>
      <c r="E11" s="52">
        <f t="shared" si="2"/>
        <v>0</v>
      </c>
      <c r="F11" s="53" t="e">
        <f t="shared" si="3"/>
        <v>#DIV/0!</v>
      </c>
      <c r="G11" s="54"/>
      <c r="H11" s="54"/>
      <c r="I11" s="54"/>
      <c r="J11" s="55" t="e">
        <f t="shared" si="4"/>
        <v>#DIV/0!</v>
      </c>
      <c r="K11" s="56"/>
      <c r="L11" s="57"/>
      <c r="M11" s="56"/>
      <c r="N11" s="55" t="e">
        <f t="shared" si="5"/>
        <v>#DIV/0!</v>
      </c>
      <c r="O11" s="56"/>
      <c r="P11" s="57"/>
      <c r="Q11" s="57"/>
      <c r="R11" s="55" t="e">
        <f t="shared" si="6"/>
        <v>#DIV/0!</v>
      </c>
    </row>
    <row r="12" spans="2:18" ht="30" customHeight="1" x14ac:dyDescent="0.2">
      <c r="B12" s="189" t="s">
        <v>5</v>
      </c>
      <c r="C12" s="52">
        <f t="shared" si="0"/>
        <v>0</v>
      </c>
      <c r="D12" s="52">
        <f t="shared" si="1"/>
        <v>0</v>
      </c>
      <c r="E12" s="52">
        <f t="shared" si="2"/>
        <v>0</v>
      </c>
      <c r="F12" s="53" t="e">
        <f t="shared" si="3"/>
        <v>#DIV/0!</v>
      </c>
      <c r="G12" s="54"/>
      <c r="H12" s="54"/>
      <c r="I12" s="54"/>
      <c r="J12" s="55" t="e">
        <f t="shared" si="4"/>
        <v>#DIV/0!</v>
      </c>
      <c r="K12" s="56"/>
      <c r="L12" s="57"/>
      <c r="M12" s="56"/>
      <c r="N12" s="55" t="e">
        <f t="shared" si="5"/>
        <v>#DIV/0!</v>
      </c>
      <c r="O12" s="56"/>
      <c r="P12" s="57"/>
      <c r="Q12" s="57"/>
      <c r="R12" s="55" t="e">
        <f t="shared" si="6"/>
        <v>#DIV/0!</v>
      </c>
    </row>
    <row r="13" spans="2:18" ht="30" customHeight="1" x14ac:dyDescent="0.2">
      <c r="B13" s="189" t="s">
        <v>6</v>
      </c>
      <c r="C13" s="52">
        <f t="shared" si="0"/>
        <v>0</v>
      </c>
      <c r="D13" s="52">
        <f t="shared" si="1"/>
        <v>0</v>
      </c>
      <c r="E13" s="52">
        <f t="shared" si="2"/>
        <v>0</v>
      </c>
      <c r="F13" s="53" t="e">
        <f t="shared" si="3"/>
        <v>#DIV/0!</v>
      </c>
      <c r="G13" s="54"/>
      <c r="H13" s="54"/>
      <c r="I13" s="54"/>
      <c r="J13" s="55" t="e">
        <f t="shared" si="4"/>
        <v>#DIV/0!</v>
      </c>
      <c r="K13" s="56"/>
      <c r="L13" s="57"/>
      <c r="M13" s="56"/>
      <c r="N13" s="55" t="e">
        <f t="shared" si="5"/>
        <v>#DIV/0!</v>
      </c>
      <c r="O13" s="56"/>
      <c r="P13" s="57"/>
      <c r="Q13" s="57"/>
      <c r="R13" s="55" t="e">
        <f t="shared" si="6"/>
        <v>#DIV/0!</v>
      </c>
    </row>
    <row r="14" spans="2:18" ht="30" customHeight="1" x14ac:dyDescent="0.2">
      <c r="B14" s="189" t="s">
        <v>7</v>
      </c>
      <c r="C14" s="52">
        <f t="shared" si="0"/>
        <v>0</v>
      </c>
      <c r="D14" s="52">
        <f t="shared" si="1"/>
        <v>0</v>
      </c>
      <c r="E14" s="52">
        <f t="shared" si="2"/>
        <v>0</v>
      </c>
      <c r="F14" s="53" t="e">
        <f t="shared" si="3"/>
        <v>#DIV/0!</v>
      </c>
      <c r="G14" s="54"/>
      <c r="H14" s="54"/>
      <c r="I14" s="54"/>
      <c r="J14" s="55" t="e">
        <f t="shared" si="4"/>
        <v>#DIV/0!</v>
      </c>
      <c r="K14" s="56"/>
      <c r="L14" s="57"/>
      <c r="M14" s="56"/>
      <c r="N14" s="55" t="e">
        <f t="shared" si="5"/>
        <v>#DIV/0!</v>
      </c>
      <c r="O14" s="56"/>
      <c r="P14" s="57"/>
      <c r="Q14" s="57"/>
      <c r="R14" s="55" t="e">
        <f t="shared" si="6"/>
        <v>#DIV/0!</v>
      </c>
    </row>
    <row r="15" spans="2:18" ht="30" customHeight="1" x14ac:dyDescent="0.2">
      <c r="B15" s="189" t="s">
        <v>8</v>
      </c>
      <c r="C15" s="52">
        <f t="shared" si="0"/>
        <v>0</v>
      </c>
      <c r="D15" s="52">
        <f t="shared" si="1"/>
        <v>0</v>
      </c>
      <c r="E15" s="52">
        <f t="shared" si="2"/>
        <v>0</v>
      </c>
      <c r="F15" s="53" t="e">
        <f t="shared" si="3"/>
        <v>#DIV/0!</v>
      </c>
      <c r="G15" s="54"/>
      <c r="H15" s="54"/>
      <c r="I15" s="54"/>
      <c r="J15" s="55" t="e">
        <f t="shared" si="4"/>
        <v>#DIV/0!</v>
      </c>
      <c r="K15" s="56"/>
      <c r="L15" s="57"/>
      <c r="M15" s="56"/>
      <c r="N15" s="55" t="e">
        <f t="shared" si="5"/>
        <v>#DIV/0!</v>
      </c>
      <c r="O15" s="56"/>
      <c r="P15" s="57"/>
      <c r="Q15" s="57"/>
      <c r="R15" s="55" t="e">
        <f t="shared" si="6"/>
        <v>#DIV/0!</v>
      </c>
    </row>
    <row r="16" spans="2:18" ht="30" customHeight="1" x14ac:dyDescent="0.2">
      <c r="B16" s="189" t="s">
        <v>9</v>
      </c>
      <c r="C16" s="52">
        <f t="shared" si="0"/>
        <v>0</v>
      </c>
      <c r="D16" s="52">
        <f t="shared" si="1"/>
        <v>0</v>
      </c>
      <c r="E16" s="52">
        <f t="shared" si="2"/>
        <v>0</v>
      </c>
      <c r="F16" s="53" t="e">
        <f t="shared" si="3"/>
        <v>#DIV/0!</v>
      </c>
      <c r="G16" s="54"/>
      <c r="H16" s="54"/>
      <c r="I16" s="54"/>
      <c r="J16" s="55" t="e">
        <f t="shared" si="4"/>
        <v>#DIV/0!</v>
      </c>
      <c r="K16" s="56"/>
      <c r="L16" s="57"/>
      <c r="M16" s="56"/>
      <c r="N16" s="55" t="e">
        <f t="shared" si="5"/>
        <v>#DIV/0!</v>
      </c>
      <c r="O16" s="56"/>
      <c r="P16" s="57"/>
      <c r="Q16" s="57"/>
      <c r="R16" s="55" t="e">
        <f t="shared" si="6"/>
        <v>#DIV/0!</v>
      </c>
    </row>
    <row r="17" spans="2:18" ht="30" customHeight="1" x14ac:dyDescent="0.2">
      <c r="B17" s="189" t="s">
        <v>10</v>
      </c>
      <c r="C17" s="52">
        <f t="shared" si="0"/>
        <v>0</v>
      </c>
      <c r="D17" s="52">
        <f t="shared" si="1"/>
        <v>0</v>
      </c>
      <c r="E17" s="52">
        <f t="shared" si="2"/>
        <v>0</v>
      </c>
      <c r="F17" s="53" t="e">
        <f t="shared" si="3"/>
        <v>#DIV/0!</v>
      </c>
      <c r="G17" s="54"/>
      <c r="H17" s="54"/>
      <c r="I17" s="54"/>
      <c r="J17" s="55" t="e">
        <f t="shared" si="4"/>
        <v>#DIV/0!</v>
      </c>
      <c r="K17" s="56"/>
      <c r="L17" s="57"/>
      <c r="M17" s="56"/>
      <c r="N17" s="55" t="e">
        <f t="shared" si="5"/>
        <v>#DIV/0!</v>
      </c>
      <c r="O17" s="56"/>
      <c r="P17" s="57"/>
      <c r="Q17" s="57"/>
      <c r="R17" s="55" t="e">
        <f t="shared" si="6"/>
        <v>#DIV/0!</v>
      </c>
    </row>
    <row r="18" spans="2:18" ht="30" customHeight="1" x14ac:dyDescent="0.2">
      <c r="B18" s="189" t="s">
        <v>11</v>
      </c>
      <c r="C18" s="52">
        <f t="shared" si="0"/>
        <v>0</v>
      </c>
      <c r="D18" s="52">
        <f t="shared" si="1"/>
        <v>0</v>
      </c>
      <c r="E18" s="52">
        <f t="shared" si="2"/>
        <v>0</v>
      </c>
      <c r="F18" s="53" t="e">
        <f t="shared" si="3"/>
        <v>#DIV/0!</v>
      </c>
      <c r="G18" s="54"/>
      <c r="H18" s="54"/>
      <c r="I18" s="54"/>
      <c r="J18" s="55" t="e">
        <f t="shared" si="4"/>
        <v>#DIV/0!</v>
      </c>
      <c r="K18" s="56"/>
      <c r="L18" s="57"/>
      <c r="M18" s="56"/>
      <c r="N18" s="55" t="e">
        <f t="shared" si="5"/>
        <v>#DIV/0!</v>
      </c>
      <c r="O18" s="56"/>
      <c r="P18" s="57"/>
      <c r="Q18" s="57"/>
      <c r="R18" s="55" t="e">
        <f t="shared" si="6"/>
        <v>#DIV/0!</v>
      </c>
    </row>
    <row r="19" spans="2:18" ht="30" customHeight="1" x14ac:dyDescent="0.2">
      <c r="B19" s="189" t="s">
        <v>12</v>
      </c>
      <c r="C19" s="52">
        <f t="shared" si="0"/>
        <v>0</v>
      </c>
      <c r="D19" s="52">
        <f t="shared" si="1"/>
        <v>0</v>
      </c>
      <c r="E19" s="52">
        <f t="shared" si="2"/>
        <v>0</v>
      </c>
      <c r="F19" s="53" t="e">
        <f t="shared" si="3"/>
        <v>#DIV/0!</v>
      </c>
      <c r="G19" s="54"/>
      <c r="H19" s="54"/>
      <c r="I19" s="54"/>
      <c r="J19" s="55" t="e">
        <f t="shared" si="4"/>
        <v>#DIV/0!</v>
      </c>
      <c r="K19" s="56"/>
      <c r="L19" s="57"/>
      <c r="M19" s="56"/>
      <c r="N19" s="55" t="e">
        <f t="shared" si="5"/>
        <v>#DIV/0!</v>
      </c>
      <c r="O19" s="56"/>
      <c r="P19" s="57"/>
      <c r="Q19" s="57"/>
      <c r="R19" s="55" t="e">
        <f t="shared" si="6"/>
        <v>#DIV/0!</v>
      </c>
    </row>
    <row r="20" spans="2:18" ht="30" customHeight="1" x14ac:dyDescent="0.2">
      <c r="B20" s="189" t="s">
        <v>13</v>
      </c>
      <c r="C20" s="52">
        <v>1986</v>
      </c>
      <c r="D20" s="52">
        <v>1722</v>
      </c>
      <c r="E20" s="52">
        <v>115</v>
      </c>
      <c r="F20" s="53">
        <f t="shared" si="3"/>
        <v>0.86706948640483383</v>
      </c>
      <c r="G20" s="54">
        <v>83</v>
      </c>
      <c r="H20" s="54">
        <v>79</v>
      </c>
      <c r="I20" s="54">
        <v>0</v>
      </c>
      <c r="J20" s="55">
        <f t="shared" si="4"/>
        <v>0.95180722891566261</v>
      </c>
      <c r="K20" s="56">
        <v>1492</v>
      </c>
      <c r="L20" s="57">
        <v>1368</v>
      </c>
      <c r="M20" s="56">
        <v>100</v>
      </c>
      <c r="N20" s="55">
        <f t="shared" si="5"/>
        <v>0.91689008042895437</v>
      </c>
      <c r="O20" s="56">
        <v>411</v>
      </c>
      <c r="P20" s="57">
        <v>275</v>
      </c>
      <c r="Q20" s="57">
        <v>15</v>
      </c>
      <c r="R20" s="55">
        <f t="shared" si="6"/>
        <v>0.15969802555168408</v>
      </c>
    </row>
    <row r="21" spans="2:18" ht="30" customHeight="1" x14ac:dyDescent="0.2">
      <c r="B21" s="32" t="s">
        <v>98</v>
      </c>
      <c r="C21" s="152">
        <f>G21+K21+O21</f>
        <v>1986</v>
      </c>
      <c r="D21" s="152">
        <f>H21+L21+P21</f>
        <v>1722</v>
      </c>
      <c r="E21" s="152">
        <f>I21+M21+Q21</f>
        <v>115</v>
      </c>
      <c r="F21" s="153">
        <f t="shared" si="3"/>
        <v>0.86706948640483383</v>
      </c>
      <c r="G21" s="174">
        <f>SUM(G7:G20)</f>
        <v>83</v>
      </c>
      <c r="H21" s="174">
        <f>SUM(H7:H20)</f>
        <v>79</v>
      </c>
      <c r="I21" s="174">
        <f>SUM(I7:I20)</f>
        <v>0</v>
      </c>
      <c r="J21" s="154">
        <f t="shared" si="4"/>
        <v>0.95180722891566261</v>
      </c>
      <c r="K21" s="58">
        <f>SUM(K7:K20)</f>
        <v>1492</v>
      </c>
      <c r="L21" s="58">
        <f>SUM(L7:L20)</f>
        <v>1368</v>
      </c>
      <c r="M21" s="58">
        <f>SUM(M7:M20)</f>
        <v>100</v>
      </c>
      <c r="N21" s="154">
        <f t="shared" si="5"/>
        <v>0.91689008042895437</v>
      </c>
      <c r="O21" s="58">
        <f>SUM(O7:O20)</f>
        <v>411</v>
      </c>
      <c r="P21" s="58">
        <f>SUM(P7:P20)</f>
        <v>275</v>
      </c>
      <c r="Q21" s="58">
        <f>SUM(Q7:Q20)</f>
        <v>15</v>
      </c>
      <c r="R21" s="154">
        <f t="shared" si="6"/>
        <v>0.15969802555168408</v>
      </c>
    </row>
  </sheetData>
  <sheetProtection formatCells="0" formatColumns="0" formatRows="0" selectLockedCells="1"/>
  <mergeCells count="14">
    <mergeCell ref="P5:R5"/>
    <mergeCell ref="O5:O6"/>
    <mergeCell ref="B2:R2"/>
    <mergeCell ref="B4:B6"/>
    <mergeCell ref="K4:N4"/>
    <mergeCell ref="O4:R4"/>
    <mergeCell ref="K5:K6"/>
    <mergeCell ref="L5:N5"/>
    <mergeCell ref="H5:J5"/>
    <mergeCell ref="C4:F4"/>
    <mergeCell ref="C5:C6"/>
    <mergeCell ref="G4:J4"/>
    <mergeCell ref="G5:G6"/>
    <mergeCell ref="D5:F5"/>
  </mergeCells>
  <phoneticPr fontId="12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68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049D2-CE0E-40F8-B36C-2B909FABE223}">
  <dimension ref="A2:H19"/>
  <sheetViews>
    <sheetView view="pageBreakPreview" topLeftCell="A10" zoomScaleNormal="100" zoomScaleSheetLayoutView="100" workbookViewId="0">
      <selection activeCell="H18" sqref="H18"/>
    </sheetView>
  </sheetViews>
  <sheetFormatPr defaultRowHeight="12.75" x14ac:dyDescent="0.2"/>
  <cols>
    <col min="1" max="1" width="2" style="2" customWidth="1"/>
    <col min="2" max="2" width="31.42578125" style="2" customWidth="1"/>
    <col min="3" max="8" width="16.7109375" style="2" customWidth="1"/>
    <col min="9" max="9" width="2.7109375" style="2" customWidth="1"/>
    <col min="10" max="16384" width="9.140625" style="2"/>
  </cols>
  <sheetData>
    <row r="2" spans="1:8" ht="20.25" x14ac:dyDescent="0.2">
      <c r="B2" s="227" t="s">
        <v>48</v>
      </c>
      <c r="C2" s="227"/>
      <c r="D2" s="227"/>
      <c r="E2" s="227"/>
      <c r="F2" s="227"/>
      <c r="G2" s="227"/>
      <c r="H2" s="227"/>
    </row>
    <row r="3" spans="1:8" ht="15.75" x14ac:dyDescent="0.2">
      <c r="H3" s="8"/>
    </row>
    <row r="4" spans="1:8" ht="115.5" customHeight="1" x14ac:dyDescent="0.2">
      <c r="B4" s="33" t="s">
        <v>14</v>
      </c>
      <c r="C4" s="33" t="s">
        <v>45</v>
      </c>
      <c r="D4" s="123" t="s">
        <v>36</v>
      </c>
      <c r="E4" s="33" t="s">
        <v>46</v>
      </c>
      <c r="F4" s="123" t="s">
        <v>36</v>
      </c>
      <c r="G4" s="33" t="s">
        <v>47</v>
      </c>
      <c r="H4" s="123" t="s">
        <v>36</v>
      </c>
    </row>
    <row r="5" spans="1:8" ht="24.95" customHeight="1" x14ac:dyDescent="0.2">
      <c r="B5" s="189" t="s">
        <v>0</v>
      </c>
      <c r="C5" s="12"/>
      <c r="D5" s="121" t="e">
        <f>C5/'1.2. Кол-во МС'!H7</f>
        <v>#DIV/0!</v>
      </c>
      <c r="E5" s="38"/>
      <c r="F5" s="121" t="e">
        <f>E5/'1.2. Кол-во МС'!H7</f>
        <v>#DIV/0!</v>
      </c>
      <c r="G5" s="38"/>
      <c r="H5" s="86" t="e">
        <f>G5/'1.2. Кол-во МС'!H7</f>
        <v>#DIV/0!</v>
      </c>
    </row>
    <row r="6" spans="1:8" ht="24.95" customHeight="1" x14ac:dyDescent="0.2">
      <c r="B6" s="189" t="s">
        <v>1</v>
      </c>
      <c r="C6" s="12"/>
      <c r="D6" s="121" t="e">
        <f>C6/'1.2. Кол-во МС'!H8</f>
        <v>#DIV/0!</v>
      </c>
      <c r="E6" s="39"/>
      <c r="F6" s="121" t="e">
        <f>E6/'1.2. Кол-во МС'!H8</f>
        <v>#DIV/0!</v>
      </c>
      <c r="G6" s="39"/>
      <c r="H6" s="86" t="e">
        <f>G6/'1.2. Кол-во МС'!H8</f>
        <v>#DIV/0!</v>
      </c>
    </row>
    <row r="7" spans="1:8" ht="24.95" customHeight="1" x14ac:dyDescent="0.2">
      <c r="A7" s="16"/>
      <c r="B7" s="189" t="s">
        <v>2</v>
      </c>
      <c r="C7" s="12"/>
      <c r="D7" s="121" t="e">
        <f>C7/'1.2. Кол-во МС'!H9</f>
        <v>#DIV/0!</v>
      </c>
      <c r="E7" s="39"/>
      <c r="F7" s="121" t="e">
        <f>E7/'1.2. Кол-во МС'!H9</f>
        <v>#DIV/0!</v>
      </c>
      <c r="G7" s="39"/>
      <c r="H7" s="86" t="e">
        <f>G7/'1.2. Кол-во МС'!H9</f>
        <v>#DIV/0!</v>
      </c>
    </row>
    <row r="8" spans="1:8" ht="24.95" customHeight="1" x14ac:dyDescent="0.2">
      <c r="B8" s="189" t="s">
        <v>3</v>
      </c>
      <c r="C8" s="12"/>
      <c r="D8" s="121" t="e">
        <f>C8/'1.2. Кол-во МС'!H10</f>
        <v>#DIV/0!</v>
      </c>
      <c r="E8" s="38"/>
      <c r="F8" s="121" t="e">
        <f>E8/'1.2. Кол-во МС'!H10</f>
        <v>#DIV/0!</v>
      </c>
      <c r="G8" s="38"/>
      <c r="H8" s="86" t="e">
        <f>G8/'1.2. Кол-во МС'!H10</f>
        <v>#DIV/0!</v>
      </c>
    </row>
    <row r="9" spans="1:8" ht="24.95" customHeight="1" x14ac:dyDescent="0.2">
      <c r="B9" s="189" t="s">
        <v>4</v>
      </c>
      <c r="C9" s="12"/>
      <c r="D9" s="121" t="e">
        <f>C9/'1.2. Кол-во МС'!H11</f>
        <v>#DIV/0!</v>
      </c>
      <c r="E9" s="39"/>
      <c r="F9" s="121" t="e">
        <f>E9/'1.2. Кол-во МС'!H11</f>
        <v>#DIV/0!</v>
      </c>
      <c r="G9" s="39"/>
      <c r="H9" s="86" t="e">
        <f>G9/'1.2. Кол-во МС'!H11</f>
        <v>#DIV/0!</v>
      </c>
    </row>
    <row r="10" spans="1:8" ht="24.95" customHeight="1" x14ac:dyDescent="0.2">
      <c r="B10" s="189" t="s">
        <v>5</v>
      </c>
      <c r="C10" s="37"/>
      <c r="D10" s="121" t="e">
        <f>C10/'1.2. Кол-во МС'!H12</f>
        <v>#DIV/0!</v>
      </c>
      <c r="E10" s="37"/>
      <c r="F10" s="121" t="e">
        <f>E10/'1.2. Кол-во МС'!H12</f>
        <v>#DIV/0!</v>
      </c>
      <c r="G10" s="39"/>
      <c r="H10" s="86" t="e">
        <f>G10/'1.2. Кол-во МС'!H12</f>
        <v>#DIV/0!</v>
      </c>
    </row>
    <row r="11" spans="1:8" ht="24.95" customHeight="1" x14ac:dyDescent="0.2">
      <c r="B11" s="189" t="s">
        <v>6</v>
      </c>
      <c r="C11" s="12"/>
      <c r="D11" s="121" t="e">
        <f>C11/'1.2. Кол-во МС'!H13</f>
        <v>#DIV/0!</v>
      </c>
      <c r="E11" s="39"/>
      <c r="F11" s="121" t="e">
        <f>E11/'1.2. Кол-во МС'!H13</f>
        <v>#DIV/0!</v>
      </c>
      <c r="G11" s="39"/>
      <c r="H11" s="86" t="e">
        <f>G11/'1.2. Кол-во МС'!H13</f>
        <v>#DIV/0!</v>
      </c>
    </row>
    <row r="12" spans="1:8" ht="24.95" customHeight="1" x14ac:dyDescent="0.2">
      <c r="B12" s="189" t="s">
        <v>7</v>
      </c>
      <c r="C12" s="12"/>
      <c r="D12" s="121" t="e">
        <f>C12/'1.2. Кол-во МС'!H14</f>
        <v>#DIV/0!</v>
      </c>
      <c r="E12" s="39"/>
      <c r="F12" s="121" t="e">
        <f>E12/'1.2. Кол-во МС'!H14</f>
        <v>#DIV/0!</v>
      </c>
      <c r="G12" s="39"/>
      <c r="H12" s="86" t="e">
        <f>G12/'1.2. Кол-во МС'!H14</f>
        <v>#DIV/0!</v>
      </c>
    </row>
    <row r="13" spans="1:8" ht="24.95" customHeight="1" x14ac:dyDescent="0.2">
      <c r="B13" s="189" t="s">
        <v>8</v>
      </c>
      <c r="C13" s="12"/>
      <c r="D13" s="121" t="e">
        <f>C13/'1.2. Кол-во МС'!H15</f>
        <v>#DIV/0!</v>
      </c>
      <c r="E13" s="39"/>
      <c r="F13" s="121" t="e">
        <f>E13/'1.2. Кол-во МС'!H15</f>
        <v>#DIV/0!</v>
      </c>
      <c r="G13" s="39"/>
      <c r="H13" s="86" t="e">
        <f>G13/'1.2. Кол-во МС'!H15</f>
        <v>#DIV/0!</v>
      </c>
    </row>
    <row r="14" spans="1:8" ht="24.95" customHeight="1" x14ac:dyDescent="0.2">
      <c r="B14" s="189" t="s">
        <v>9</v>
      </c>
      <c r="C14" s="12"/>
      <c r="D14" s="121" t="e">
        <f>C14/'1.2. Кол-во МС'!H16</f>
        <v>#DIV/0!</v>
      </c>
      <c r="E14" s="39"/>
      <c r="F14" s="121" t="e">
        <f>E14/'1.2. Кол-во МС'!H16</f>
        <v>#DIV/0!</v>
      </c>
      <c r="G14" s="39"/>
      <c r="H14" s="86" t="e">
        <f>G14/'1.2. Кол-во МС'!H16</f>
        <v>#DIV/0!</v>
      </c>
    </row>
    <row r="15" spans="1:8" ht="24.95" customHeight="1" x14ac:dyDescent="0.2">
      <c r="A15" s="16"/>
      <c r="B15" s="189" t="s">
        <v>10</v>
      </c>
      <c r="C15" s="12"/>
      <c r="D15" s="121" t="e">
        <f>C15/'1.2. Кол-во МС'!H17</f>
        <v>#DIV/0!</v>
      </c>
      <c r="E15" s="39"/>
      <c r="F15" s="121" t="e">
        <f>E15/'1.2. Кол-во МС'!H17</f>
        <v>#DIV/0!</v>
      </c>
      <c r="G15" s="39"/>
      <c r="H15" s="86" t="e">
        <f>G15/'1.2. Кол-во МС'!H17</f>
        <v>#DIV/0!</v>
      </c>
    </row>
    <row r="16" spans="1:8" ht="24.95" customHeight="1" x14ac:dyDescent="0.2">
      <c r="B16" s="189" t="s">
        <v>11</v>
      </c>
      <c r="C16" s="12"/>
      <c r="D16" s="121" t="e">
        <f>C16/'1.2. Кол-во МС'!H18</f>
        <v>#DIV/0!</v>
      </c>
      <c r="E16" s="39"/>
      <c r="F16" s="121" t="e">
        <f>E16/'1.2. Кол-во МС'!H18</f>
        <v>#DIV/0!</v>
      </c>
      <c r="G16" s="39"/>
      <c r="H16" s="86" t="e">
        <f>G16/'1.2. Кол-во МС'!H18</f>
        <v>#DIV/0!</v>
      </c>
    </row>
    <row r="17" spans="2:8" ht="24.95" customHeight="1" x14ac:dyDescent="0.2">
      <c r="B17" s="189" t="s">
        <v>12</v>
      </c>
      <c r="C17" s="12"/>
      <c r="D17" s="121" t="e">
        <f>C17/'1.2. Кол-во МС'!H19</f>
        <v>#DIV/0!</v>
      </c>
      <c r="E17" s="39"/>
      <c r="F17" s="121" t="e">
        <f>E17/'1.2. Кол-во МС'!H19</f>
        <v>#DIV/0!</v>
      </c>
      <c r="G17" s="39"/>
      <c r="H17" s="86" t="e">
        <f>G17/'1.2. Кол-во МС'!H19</f>
        <v>#DIV/0!</v>
      </c>
    </row>
    <row r="18" spans="2:8" ht="24.95" customHeight="1" x14ac:dyDescent="0.2">
      <c r="B18" s="189" t="s">
        <v>13</v>
      </c>
      <c r="C18" s="12">
        <v>232</v>
      </c>
      <c r="D18" s="121">
        <f>C18/'1.2. Кол-во МС'!H20</f>
        <v>0.12327311370882041</v>
      </c>
      <c r="E18" s="39">
        <v>9</v>
      </c>
      <c r="F18" s="121">
        <f>E18/'1.2. Кол-во МС'!H20</f>
        <v>4.7821466524973436E-3</v>
      </c>
      <c r="G18" s="39">
        <v>0</v>
      </c>
      <c r="H18" s="86">
        <f>G18/'1.2. Кол-во МС'!H20</f>
        <v>0</v>
      </c>
    </row>
    <row r="19" spans="2:8" ht="24.95" customHeight="1" x14ac:dyDescent="0.2">
      <c r="B19" s="190" t="s">
        <v>16</v>
      </c>
      <c r="C19" s="11">
        <f>SUM(C5:C18)</f>
        <v>232</v>
      </c>
      <c r="D19" s="151">
        <f>C19/'1.2. Кол-во МС'!H21</f>
        <v>0.12327311370882041</v>
      </c>
      <c r="E19" s="11">
        <f>SUM(E5:E18)</f>
        <v>9</v>
      </c>
      <c r="F19" s="151">
        <f>E19/'1.2. Кол-во МС'!H21</f>
        <v>4.7821466524973436E-3</v>
      </c>
      <c r="G19" s="11">
        <f>SUM(G5:G18)</f>
        <v>0</v>
      </c>
      <c r="H19" s="158">
        <f>G19/'1.2. Кол-во МС'!H21</f>
        <v>0</v>
      </c>
    </row>
  </sheetData>
  <sheetProtection formatCells="0" formatColumns="0" formatRows="0" selectLockedCells="1"/>
  <mergeCells count="1">
    <mergeCell ref="B2:H2"/>
  </mergeCells>
  <phoneticPr fontId="12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96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07926-7470-4A98-9D23-580DE755D1AA}">
  <sheetPr>
    <pageSetUpPr fitToPage="1"/>
  </sheetPr>
  <dimension ref="B2:N19"/>
  <sheetViews>
    <sheetView view="pageBreakPreview" topLeftCell="A16" zoomScaleNormal="100" zoomScaleSheetLayoutView="100" workbookViewId="0">
      <selection activeCell="L18" sqref="L18"/>
    </sheetView>
  </sheetViews>
  <sheetFormatPr defaultRowHeight="12.75" x14ac:dyDescent="0.2"/>
  <cols>
    <col min="1" max="1" width="2" style="2" customWidth="1"/>
    <col min="2" max="2" width="31.42578125" style="2" customWidth="1"/>
    <col min="3" max="3" width="10.7109375" style="2" customWidth="1"/>
    <col min="4" max="4" width="11.85546875" style="2" customWidth="1"/>
    <col min="5" max="5" width="10.7109375" style="2" customWidth="1"/>
    <col min="6" max="6" width="11.85546875" style="2" customWidth="1"/>
    <col min="7" max="7" width="10.7109375" style="2" customWidth="1"/>
    <col min="8" max="8" width="12" style="2" customWidth="1"/>
    <col min="9" max="9" width="10.7109375" style="2" customWidth="1"/>
    <col min="10" max="10" width="12.140625" style="2" customWidth="1"/>
    <col min="11" max="11" width="10.7109375" style="2" customWidth="1"/>
    <col min="12" max="12" width="11.7109375" style="2" customWidth="1"/>
    <col min="13" max="13" width="6.28515625" style="2" customWidth="1"/>
    <col min="14" max="14" width="12.85546875" style="2" customWidth="1"/>
    <col min="15" max="16384" width="9.140625" style="2"/>
  </cols>
  <sheetData>
    <row r="2" spans="2:14" ht="20.25" x14ac:dyDescent="0.2">
      <c r="B2" s="227" t="s">
        <v>55</v>
      </c>
      <c r="C2" s="227"/>
      <c r="D2" s="227"/>
      <c r="E2" s="227"/>
      <c r="F2" s="227"/>
      <c r="G2" s="227"/>
      <c r="H2" s="227"/>
      <c r="I2" s="227"/>
      <c r="J2" s="227"/>
      <c r="K2" s="227"/>
      <c r="L2" s="227"/>
    </row>
    <row r="3" spans="2:14" ht="15.75" x14ac:dyDescent="0.2">
      <c r="K3" s="8"/>
    </row>
    <row r="4" spans="2:14" ht="110.25" customHeight="1" thickBot="1" x14ac:dyDescent="0.3">
      <c r="B4" s="33" t="s">
        <v>14</v>
      </c>
      <c r="C4" s="33" t="s">
        <v>53</v>
      </c>
      <c r="D4" s="124" t="s">
        <v>36</v>
      </c>
      <c r="E4" s="33" t="s">
        <v>54</v>
      </c>
      <c r="F4" s="124" t="s">
        <v>36</v>
      </c>
      <c r="G4" s="33" t="s">
        <v>50</v>
      </c>
      <c r="H4" s="124" t="s">
        <v>36</v>
      </c>
      <c r="I4" s="33" t="s">
        <v>51</v>
      </c>
      <c r="J4" s="124" t="s">
        <v>36</v>
      </c>
      <c r="K4" s="33" t="s">
        <v>52</v>
      </c>
      <c r="L4" s="124" t="s">
        <v>36</v>
      </c>
      <c r="M4" s="125"/>
      <c r="N4" s="125"/>
    </row>
    <row r="5" spans="2:14" ht="24.95" customHeight="1" thickBot="1" x14ac:dyDescent="0.25">
      <c r="B5" s="189" t="s">
        <v>0</v>
      </c>
      <c r="C5" s="12"/>
      <c r="D5" s="121" t="e">
        <f>C5/'1.1. Кол-во ГС'!L7</f>
        <v>#DIV/0!</v>
      </c>
      <c r="E5" s="12"/>
      <c r="F5" s="121" t="e">
        <f>E5/'1.1. Кол-во ГС'!L7</f>
        <v>#DIV/0!</v>
      </c>
      <c r="G5" s="13"/>
      <c r="H5" s="121" t="e">
        <f>G5/'1.1. Кол-во ГС'!L7</f>
        <v>#DIV/0!</v>
      </c>
      <c r="I5" s="13"/>
      <c r="J5" s="121" t="e">
        <f>I5/'1.1. Кол-во ГС'!L7</f>
        <v>#DIV/0!</v>
      </c>
      <c r="K5" s="13"/>
      <c r="L5" s="121" t="e">
        <f>K5/'1.1. Кол-во ГС'!L7</f>
        <v>#DIV/0!</v>
      </c>
      <c r="M5" s="126"/>
      <c r="N5" s="127" t="b">
        <f>C5+E5+G5+I5+K5='1.1. Кол-во ГС'!L7</f>
        <v>1</v>
      </c>
    </row>
    <row r="6" spans="2:14" ht="24.95" customHeight="1" thickBot="1" x14ac:dyDescent="0.25">
      <c r="B6" s="189" t="s">
        <v>1</v>
      </c>
      <c r="C6" s="12"/>
      <c r="D6" s="121" t="e">
        <f>C6/'1.1. Кол-во ГС'!L8</f>
        <v>#DIV/0!</v>
      </c>
      <c r="E6" s="12"/>
      <c r="F6" s="121" t="e">
        <f>E6/'1.1. Кол-во ГС'!L8</f>
        <v>#DIV/0!</v>
      </c>
      <c r="G6" s="13"/>
      <c r="H6" s="121" t="e">
        <f>G6/'1.1. Кол-во ГС'!L8</f>
        <v>#DIV/0!</v>
      </c>
      <c r="I6" s="13"/>
      <c r="J6" s="121" t="e">
        <f>I6/'1.1. Кол-во ГС'!L8</f>
        <v>#DIV/0!</v>
      </c>
      <c r="K6" s="13"/>
      <c r="L6" s="121" t="e">
        <f>K6/'1.1. Кол-во ГС'!L8</f>
        <v>#DIV/0!</v>
      </c>
      <c r="M6" s="126"/>
      <c r="N6" s="127" t="b">
        <f>C6+E6+G6+I6+K6='1.1. Кол-во ГС'!L8</f>
        <v>1</v>
      </c>
    </row>
    <row r="7" spans="2:14" ht="24.95" customHeight="1" thickBot="1" x14ac:dyDescent="0.25">
      <c r="B7" s="189" t="s">
        <v>2</v>
      </c>
      <c r="C7" s="12"/>
      <c r="D7" s="121" t="e">
        <f>C7/'1.1. Кол-во ГС'!L9</f>
        <v>#DIV/0!</v>
      </c>
      <c r="E7" s="12"/>
      <c r="F7" s="121" t="e">
        <f>E7/'1.1. Кол-во ГС'!L9</f>
        <v>#DIV/0!</v>
      </c>
      <c r="G7" s="13"/>
      <c r="H7" s="121" t="e">
        <f>G7/'1.1. Кол-во ГС'!L9</f>
        <v>#DIV/0!</v>
      </c>
      <c r="I7" s="13"/>
      <c r="J7" s="121" t="e">
        <f>I7/'1.1. Кол-во ГС'!L9</f>
        <v>#DIV/0!</v>
      </c>
      <c r="K7" s="13"/>
      <c r="L7" s="121" t="e">
        <f>K7/'1.1. Кол-во ГС'!L9</f>
        <v>#DIV/0!</v>
      </c>
      <c r="M7" s="126"/>
      <c r="N7" s="127" t="b">
        <f>C7+E7+G7+I7+K7='1.1. Кол-во ГС'!L9</f>
        <v>1</v>
      </c>
    </row>
    <row r="8" spans="2:14" ht="24.95" customHeight="1" thickBot="1" x14ac:dyDescent="0.25">
      <c r="B8" s="189" t="s">
        <v>3</v>
      </c>
      <c r="C8" s="12"/>
      <c r="D8" s="121" t="e">
        <f>C8/'1.1. Кол-во ГС'!L10</f>
        <v>#DIV/0!</v>
      </c>
      <c r="E8" s="12"/>
      <c r="F8" s="121" t="e">
        <f>E8/'1.1. Кол-во ГС'!L10</f>
        <v>#DIV/0!</v>
      </c>
      <c r="G8" s="13"/>
      <c r="H8" s="121" t="e">
        <f>G8/'1.1. Кол-во ГС'!L10</f>
        <v>#DIV/0!</v>
      </c>
      <c r="I8" s="13"/>
      <c r="J8" s="121" t="e">
        <f>I8/'1.1. Кол-во ГС'!L10</f>
        <v>#DIV/0!</v>
      </c>
      <c r="K8" s="13"/>
      <c r="L8" s="121" t="e">
        <f>K8/'1.1. Кол-во ГС'!L10</f>
        <v>#DIV/0!</v>
      </c>
      <c r="M8" s="126"/>
      <c r="N8" s="127" t="b">
        <f>C8+E8+G8+I8+K8='1.1. Кол-во ГС'!L10</f>
        <v>1</v>
      </c>
    </row>
    <row r="9" spans="2:14" ht="24.95" customHeight="1" thickBot="1" x14ac:dyDescent="0.25">
      <c r="B9" s="189" t="s">
        <v>4</v>
      </c>
      <c r="C9" s="12"/>
      <c r="D9" s="121" t="e">
        <f>C9/'1.1. Кол-во ГС'!L11</f>
        <v>#DIV/0!</v>
      </c>
      <c r="E9" s="12"/>
      <c r="F9" s="121" t="e">
        <f>E9/'1.1. Кол-во ГС'!L11</f>
        <v>#DIV/0!</v>
      </c>
      <c r="G9" s="13"/>
      <c r="H9" s="121" t="e">
        <f>G9/'1.1. Кол-во ГС'!L11</f>
        <v>#DIV/0!</v>
      </c>
      <c r="I9" s="13"/>
      <c r="J9" s="121" t="e">
        <f>I9/'1.1. Кол-во ГС'!L11</f>
        <v>#DIV/0!</v>
      </c>
      <c r="K9" s="13"/>
      <c r="L9" s="121" t="e">
        <f>K9/'1.1. Кол-во ГС'!L11</f>
        <v>#DIV/0!</v>
      </c>
      <c r="M9" s="126"/>
      <c r="N9" s="127" t="b">
        <f>C9+E9+G9+I9+K9='1.1. Кол-во ГС'!L11</f>
        <v>1</v>
      </c>
    </row>
    <row r="10" spans="2:14" ht="24.95" customHeight="1" thickBot="1" x14ac:dyDescent="0.25">
      <c r="B10" s="189" t="s">
        <v>5</v>
      </c>
      <c r="C10" s="37"/>
      <c r="D10" s="121" t="e">
        <f>C10/'1.1. Кол-во ГС'!L12</f>
        <v>#DIV/0!</v>
      </c>
      <c r="E10" s="37"/>
      <c r="F10" s="121" t="e">
        <f>E10/'1.1. Кол-во ГС'!L12</f>
        <v>#DIV/0!</v>
      </c>
      <c r="G10" s="37"/>
      <c r="H10" s="121" t="e">
        <f>G10/'1.1. Кол-во ГС'!L12</f>
        <v>#DIV/0!</v>
      </c>
      <c r="I10" s="37"/>
      <c r="J10" s="121" t="e">
        <f>I10/'1.1. Кол-во ГС'!L12</f>
        <v>#DIV/0!</v>
      </c>
      <c r="K10" s="37"/>
      <c r="L10" s="121" t="e">
        <f>K10/'1.1. Кол-во ГС'!L12</f>
        <v>#DIV/0!</v>
      </c>
      <c r="M10" s="126"/>
      <c r="N10" s="127" t="b">
        <f>C10+E10+G10+I10+K10='1.1. Кол-во ГС'!L12</f>
        <v>1</v>
      </c>
    </row>
    <row r="11" spans="2:14" ht="24.95" customHeight="1" thickBot="1" x14ac:dyDescent="0.25">
      <c r="B11" s="189" t="s">
        <v>6</v>
      </c>
      <c r="C11" s="12"/>
      <c r="D11" s="121" t="e">
        <f>C11/'1.1. Кол-во ГС'!L13</f>
        <v>#DIV/0!</v>
      </c>
      <c r="E11" s="12"/>
      <c r="F11" s="121" t="e">
        <f>E11/'1.1. Кол-во ГС'!L13</f>
        <v>#DIV/0!</v>
      </c>
      <c r="G11" s="13"/>
      <c r="H11" s="121" t="e">
        <f>G11/'1.1. Кол-во ГС'!L13</f>
        <v>#DIV/0!</v>
      </c>
      <c r="I11" s="13"/>
      <c r="J11" s="121" t="e">
        <f>I11/'1.1. Кол-во ГС'!L13</f>
        <v>#DIV/0!</v>
      </c>
      <c r="K11" s="13"/>
      <c r="L11" s="121" t="e">
        <f>K11/'1.1. Кол-во ГС'!L13</f>
        <v>#DIV/0!</v>
      </c>
      <c r="M11" s="126"/>
      <c r="N11" s="127" t="b">
        <f>C11+E11+G11+I11+K11='1.1. Кол-во ГС'!L13</f>
        <v>1</v>
      </c>
    </row>
    <row r="12" spans="2:14" ht="24.95" customHeight="1" thickBot="1" x14ac:dyDescent="0.25">
      <c r="B12" s="189" t="s">
        <v>7</v>
      </c>
      <c r="C12" s="12"/>
      <c r="D12" s="121" t="e">
        <f>C12/'1.1. Кол-во ГС'!L14</f>
        <v>#DIV/0!</v>
      </c>
      <c r="E12" s="12"/>
      <c r="F12" s="121" t="e">
        <f>E12/'1.1. Кол-во ГС'!L14</f>
        <v>#DIV/0!</v>
      </c>
      <c r="G12" s="13"/>
      <c r="H12" s="121" t="e">
        <f>G12/'1.1. Кол-во ГС'!L14</f>
        <v>#DIV/0!</v>
      </c>
      <c r="I12" s="13"/>
      <c r="J12" s="121" t="e">
        <f>I12/'1.1. Кол-во ГС'!L14</f>
        <v>#DIV/0!</v>
      </c>
      <c r="K12" s="13"/>
      <c r="L12" s="121" t="e">
        <f>K12/'1.1. Кол-во ГС'!L14</f>
        <v>#DIV/0!</v>
      </c>
      <c r="M12" s="126"/>
      <c r="N12" s="127" t="b">
        <f>C12+E12+G12+I12+K12='1.1. Кол-во ГС'!L14</f>
        <v>1</v>
      </c>
    </row>
    <row r="13" spans="2:14" ht="24.95" customHeight="1" thickBot="1" x14ac:dyDescent="0.25">
      <c r="B13" s="189" t="s">
        <v>8</v>
      </c>
      <c r="C13" s="12"/>
      <c r="D13" s="121" t="e">
        <f>C13/'1.1. Кол-во ГС'!L15</f>
        <v>#DIV/0!</v>
      </c>
      <c r="E13" s="12"/>
      <c r="F13" s="121" t="e">
        <f>E13/'1.1. Кол-во ГС'!L15</f>
        <v>#DIV/0!</v>
      </c>
      <c r="G13" s="13"/>
      <c r="H13" s="121" t="e">
        <f>G13/'1.1. Кол-во ГС'!L15</f>
        <v>#DIV/0!</v>
      </c>
      <c r="I13" s="13"/>
      <c r="J13" s="121" t="e">
        <f>I13/'1.1. Кол-во ГС'!L15</f>
        <v>#DIV/0!</v>
      </c>
      <c r="K13" s="13"/>
      <c r="L13" s="121" t="e">
        <f>K13/'1.1. Кол-во ГС'!L15</f>
        <v>#DIV/0!</v>
      </c>
      <c r="M13" s="126"/>
      <c r="N13" s="127" t="b">
        <f>C13+E13+G13+I13+K13='1.1. Кол-во ГС'!L15</f>
        <v>1</v>
      </c>
    </row>
    <row r="14" spans="2:14" ht="24.95" customHeight="1" thickBot="1" x14ac:dyDescent="0.25">
      <c r="B14" s="189" t="s">
        <v>9</v>
      </c>
      <c r="C14" s="12"/>
      <c r="D14" s="121" t="e">
        <f>C14/'1.1. Кол-во ГС'!L16</f>
        <v>#DIV/0!</v>
      </c>
      <c r="E14" s="12"/>
      <c r="F14" s="121" t="e">
        <f>E14/'1.1. Кол-во ГС'!L16</f>
        <v>#DIV/0!</v>
      </c>
      <c r="G14" s="13"/>
      <c r="H14" s="121" t="e">
        <f>G14/'1.1. Кол-во ГС'!L16</f>
        <v>#DIV/0!</v>
      </c>
      <c r="I14" s="13"/>
      <c r="J14" s="121" t="e">
        <f>I14/'1.1. Кол-во ГС'!L16</f>
        <v>#DIV/0!</v>
      </c>
      <c r="K14" s="13"/>
      <c r="L14" s="121" t="e">
        <f>K14/'1.1. Кол-во ГС'!L16</f>
        <v>#DIV/0!</v>
      </c>
      <c r="M14" s="126"/>
      <c r="N14" s="127" t="b">
        <f>C14+E14+G14+I14+K14='1.1. Кол-во ГС'!L16</f>
        <v>1</v>
      </c>
    </row>
    <row r="15" spans="2:14" ht="24.95" customHeight="1" thickBot="1" x14ac:dyDescent="0.25">
      <c r="B15" s="189" t="s">
        <v>10</v>
      </c>
      <c r="C15" s="12"/>
      <c r="D15" s="121" t="e">
        <f>C15/'1.1. Кол-во ГС'!L17</f>
        <v>#DIV/0!</v>
      </c>
      <c r="E15" s="12"/>
      <c r="F15" s="121" t="e">
        <f>E15/'1.1. Кол-во ГС'!L17</f>
        <v>#DIV/0!</v>
      </c>
      <c r="G15" s="13"/>
      <c r="H15" s="121" t="e">
        <f>G15/'1.1. Кол-во ГС'!L17</f>
        <v>#DIV/0!</v>
      </c>
      <c r="I15" s="13"/>
      <c r="J15" s="121" t="e">
        <f>I15/'1.1. Кол-во ГС'!L17</f>
        <v>#DIV/0!</v>
      </c>
      <c r="K15" s="13"/>
      <c r="L15" s="121" t="e">
        <f>K15/'1.1. Кол-во ГС'!L17</f>
        <v>#DIV/0!</v>
      </c>
      <c r="M15" s="126"/>
      <c r="N15" s="127" t="b">
        <f>C15+E15+G15+I15+K15='1.1. Кол-во ГС'!L17</f>
        <v>1</v>
      </c>
    </row>
    <row r="16" spans="2:14" ht="24.95" customHeight="1" thickBot="1" x14ac:dyDescent="0.25">
      <c r="B16" s="189" t="s">
        <v>11</v>
      </c>
      <c r="C16" s="12"/>
      <c r="D16" s="121" t="e">
        <f>C16/'1.1. Кол-во ГС'!L18</f>
        <v>#DIV/0!</v>
      </c>
      <c r="E16" s="12"/>
      <c r="F16" s="121" t="e">
        <f>E16/'1.1. Кол-во ГС'!L18</f>
        <v>#DIV/0!</v>
      </c>
      <c r="G16" s="13"/>
      <c r="H16" s="121" t="e">
        <f>G16/'1.1. Кол-во ГС'!L18</f>
        <v>#DIV/0!</v>
      </c>
      <c r="I16" s="13"/>
      <c r="J16" s="121" t="e">
        <f>I16/'1.1. Кол-во ГС'!L18</f>
        <v>#DIV/0!</v>
      </c>
      <c r="K16" s="13"/>
      <c r="L16" s="121" t="e">
        <f>K16/'1.1. Кол-во ГС'!L18</f>
        <v>#DIV/0!</v>
      </c>
      <c r="M16" s="126"/>
      <c r="N16" s="127" t="b">
        <f>C16+E16+G16+I16+K16='1.1. Кол-во ГС'!L18</f>
        <v>1</v>
      </c>
    </row>
    <row r="17" spans="2:14" ht="24.95" customHeight="1" thickBot="1" x14ac:dyDescent="0.25">
      <c r="B17" s="189" t="s">
        <v>12</v>
      </c>
      <c r="C17" s="12"/>
      <c r="D17" s="121" t="e">
        <f>C17/'1.1. Кол-во ГС'!L19</f>
        <v>#DIV/0!</v>
      </c>
      <c r="E17" s="12"/>
      <c r="F17" s="121" t="e">
        <f>E17/'1.1. Кол-во ГС'!L19</f>
        <v>#DIV/0!</v>
      </c>
      <c r="G17" s="13"/>
      <c r="H17" s="121" t="e">
        <f>G17/'1.1. Кол-во ГС'!L19</f>
        <v>#DIV/0!</v>
      </c>
      <c r="I17" s="13"/>
      <c r="J17" s="121" t="e">
        <f>I17/'1.1. Кол-во ГС'!L19</f>
        <v>#DIV/0!</v>
      </c>
      <c r="K17" s="13"/>
      <c r="L17" s="121" t="e">
        <f>K17/'1.1. Кол-во ГС'!L19</f>
        <v>#DIV/0!</v>
      </c>
      <c r="M17" s="126"/>
      <c r="N17" s="127" t="b">
        <f>C17+E17+G17+I17+K17='1.1. Кол-во ГС'!L19</f>
        <v>1</v>
      </c>
    </row>
    <row r="18" spans="2:14" ht="24.95" customHeight="1" thickBot="1" x14ac:dyDescent="0.25">
      <c r="B18" s="189" t="s">
        <v>13</v>
      </c>
      <c r="C18" s="12">
        <v>61</v>
      </c>
      <c r="D18" s="121">
        <f>C18/'1.1. Кол-во ГС'!L20</f>
        <v>4.4590643274853799E-2</v>
      </c>
      <c r="E18" s="12">
        <v>174</v>
      </c>
      <c r="F18" s="121">
        <f>E18/'1.1. Кол-во ГС'!L20</f>
        <v>0.12719298245614036</v>
      </c>
      <c r="G18" s="13">
        <v>230</v>
      </c>
      <c r="H18" s="121">
        <f>G18/'1.1. Кол-во ГС'!L20</f>
        <v>0.16812865497076024</v>
      </c>
      <c r="I18" s="13">
        <v>272</v>
      </c>
      <c r="J18" s="121">
        <f>I18/'1.1. Кол-во ГС'!L20</f>
        <v>0.19883040935672514</v>
      </c>
      <c r="K18" s="13">
        <v>631</v>
      </c>
      <c r="L18" s="121">
        <f>K18/'1.1. Кол-во ГС'!L20</f>
        <v>0.46125730994152048</v>
      </c>
      <c r="M18" s="126"/>
      <c r="N18" s="127" t="b">
        <f>C18+E18+G18+I18+K18='1.1. Кол-во ГС'!L20</f>
        <v>1</v>
      </c>
    </row>
    <row r="19" spans="2:14" ht="24.95" customHeight="1" thickBot="1" x14ac:dyDescent="0.25">
      <c r="B19" s="190" t="s">
        <v>16</v>
      </c>
      <c r="C19" s="11">
        <f>SUM(C5:C18)</f>
        <v>61</v>
      </c>
      <c r="D19" s="151">
        <f>C19/'1.1. Кол-во ГС'!L21</f>
        <v>4.4590643274853799E-2</v>
      </c>
      <c r="E19" s="11">
        <f>SUM(E5:E18)</f>
        <v>174</v>
      </c>
      <c r="F19" s="151">
        <f>E19/'1.1. Кол-во ГС'!L21</f>
        <v>0.12719298245614036</v>
      </c>
      <c r="G19" s="11">
        <f>SUM(G5:G18)</f>
        <v>230</v>
      </c>
      <c r="H19" s="151">
        <f>G19/'1.1. Кол-во ГС'!L21</f>
        <v>0.16812865497076024</v>
      </c>
      <c r="I19" s="11">
        <f>SUM(I5:I18)</f>
        <v>272</v>
      </c>
      <c r="J19" s="151">
        <f>I19/'1.1. Кол-во ГС'!L21</f>
        <v>0.19883040935672514</v>
      </c>
      <c r="K19" s="11">
        <f>SUM(K5:K18)</f>
        <v>631</v>
      </c>
      <c r="L19" s="151">
        <f>K19/'1.1. Кол-во ГС'!L21</f>
        <v>0.46125730994152048</v>
      </c>
      <c r="M19" s="126"/>
      <c r="N19" s="127" t="b">
        <f>C19+E19+G19+I19+K19='1.1. Кол-во ГС'!L21</f>
        <v>1</v>
      </c>
    </row>
  </sheetData>
  <sheetProtection formatCells="0" formatColumns="0" formatRows="0" selectLockedCells="1"/>
  <mergeCells count="1">
    <mergeCell ref="B2:L2"/>
  </mergeCells>
  <phoneticPr fontId="12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93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C74E9-643D-42FA-A885-5CF70E1CC6E0}">
  <sheetPr>
    <pageSetUpPr fitToPage="1"/>
  </sheetPr>
  <dimension ref="B2:N22"/>
  <sheetViews>
    <sheetView view="pageBreakPreview" topLeftCell="A11" zoomScaleNormal="100" zoomScaleSheetLayoutView="100" workbookViewId="0">
      <selection activeCell="L18" sqref="L18"/>
    </sheetView>
  </sheetViews>
  <sheetFormatPr defaultRowHeight="12.75" x14ac:dyDescent="0.2"/>
  <cols>
    <col min="1" max="1" width="2" style="2" customWidth="1"/>
    <col min="2" max="2" width="31.42578125" style="2" customWidth="1"/>
    <col min="3" max="3" width="10.7109375" style="2" customWidth="1"/>
    <col min="4" max="4" width="12" style="2" customWidth="1"/>
    <col min="5" max="5" width="10.7109375" style="2" customWidth="1"/>
    <col min="6" max="6" width="12.140625" style="2" customWidth="1"/>
    <col min="7" max="7" width="10.7109375" style="2" customWidth="1"/>
    <col min="8" max="8" width="11.7109375" style="2" customWidth="1"/>
    <col min="9" max="9" width="10.7109375" style="2" customWidth="1"/>
    <col min="10" max="10" width="11.7109375" style="2" customWidth="1"/>
    <col min="11" max="11" width="10.85546875" style="2" customWidth="1"/>
    <col min="12" max="12" width="11.7109375" style="2" customWidth="1"/>
    <col min="13" max="13" width="6.28515625" style="2" customWidth="1"/>
    <col min="14" max="14" width="12.7109375" style="2" customWidth="1"/>
    <col min="15" max="16384" width="9.140625" style="2"/>
  </cols>
  <sheetData>
    <row r="2" spans="2:14" ht="20.25" x14ac:dyDescent="0.3">
      <c r="B2" s="205" t="s">
        <v>56</v>
      </c>
      <c r="C2" s="205"/>
      <c r="D2" s="205"/>
      <c r="E2" s="205"/>
      <c r="F2" s="205"/>
      <c r="G2" s="205"/>
      <c r="H2" s="205"/>
      <c r="I2" s="205"/>
      <c r="J2" s="205"/>
      <c r="K2" s="205"/>
      <c r="L2" s="205"/>
    </row>
    <row r="3" spans="2:14" ht="15.75" x14ac:dyDescent="0.2">
      <c r="K3" s="8"/>
    </row>
    <row r="4" spans="2:14" ht="111" customHeight="1" thickBot="1" x14ac:dyDescent="0.3">
      <c r="B4" s="42" t="s">
        <v>14</v>
      </c>
      <c r="C4" s="42" t="s">
        <v>53</v>
      </c>
      <c r="D4" s="128" t="s">
        <v>36</v>
      </c>
      <c r="E4" s="42" t="s">
        <v>54</v>
      </c>
      <c r="F4" s="128" t="s">
        <v>36</v>
      </c>
      <c r="G4" s="42" t="s">
        <v>50</v>
      </c>
      <c r="H4" s="128" t="s">
        <v>36</v>
      </c>
      <c r="I4" s="42" t="s">
        <v>51</v>
      </c>
      <c r="J4" s="128" t="s">
        <v>36</v>
      </c>
      <c r="K4" s="42" t="s">
        <v>52</v>
      </c>
      <c r="L4" s="128" t="s">
        <v>36</v>
      </c>
      <c r="M4" s="125"/>
      <c r="N4" s="125"/>
    </row>
    <row r="5" spans="2:14" ht="24.95" customHeight="1" thickBot="1" x14ac:dyDescent="0.3">
      <c r="B5" s="189" t="s">
        <v>0</v>
      </c>
      <c r="C5" s="12"/>
      <c r="D5" s="121" t="e">
        <f>C5/'1.2. Кол-во МС'!H7</f>
        <v>#DIV/0!</v>
      </c>
      <c r="E5" s="12"/>
      <c r="F5" s="121" t="e">
        <f>E5/'1.2. Кол-во МС'!H7</f>
        <v>#DIV/0!</v>
      </c>
      <c r="G5" s="13"/>
      <c r="H5" s="121" t="e">
        <f>G5/'1.2. Кол-во МС'!H7</f>
        <v>#DIV/0!</v>
      </c>
      <c r="I5" s="13"/>
      <c r="J5" s="121" t="e">
        <f>I5/'1.2. Кол-во МС'!H7</f>
        <v>#DIV/0!</v>
      </c>
      <c r="K5" s="13"/>
      <c r="L5" s="121" t="e">
        <f>K5/'1.2. Кол-во МС'!H7</f>
        <v>#DIV/0!</v>
      </c>
      <c r="M5" s="125"/>
      <c r="N5" s="129" t="b">
        <f>C5+E5+G5+I5+K5='1.2. Кол-во МС'!H7</f>
        <v>1</v>
      </c>
    </row>
    <row r="6" spans="2:14" ht="24.95" customHeight="1" thickBot="1" x14ac:dyDescent="0.3">
      <c r="B6" s="189" t="s">
        <v>1</v>
      </c>
      <c r="C6" s="12"/>
      <c r="D6" s="121" t="e">
        <f>C6/'1.2. Кол-во МС'!H8</f>
        <v>#DIV/0!</v>
      </c>
      <c r="E6" s="12"/>
      <c r="F6" s="121" t="e">
        <f>E6/'1.2. Кол-во МС'!H8</f>
        <v>#DIV/0!</v>
      </c>
      <c r="G6" s="13"/>
      <c r="H6" s="121" t="e">
        <f>G6/'1.2. Кол-во МС'!H8</f>
        <v>#DIV/0!</v>
      </c>
      <c r="I6" s="13"/>
      <c r="J6" s="121" t="e">
        <f>I6/'1.2. Кол-во МС'!H8</f>
        <v>#DIV/0!</v>
      </c>
      <c r="K6" s="13"/>
      <c r="L6" s="121" t="e">
        <f>K6/'1.2. Кол-во МС'!H8</f>
        <v>#DIV/0!</v>
      </c>
      <c r="M6" s="125"/>
      <c r="N6" s="129" t="b">
        <f>C6+E6+G6+I6+K6='1.2. Кол-во МС'!H8</f>
        <v>1</v>
      </c>
    </row>
    <row r="7" spans="2:14" ht="24.95" customHeight="1" thickBot="1" x14ac:dyDescent="0.3">
      <c r="B7" s="189" t="s">
        <v>2</v>
      </c>
      <c r="C7" s="12"/>
      <c r="D7" s="121" t="e">
        <f>C7/'1.2. Кол-во МС'!H9</f>
        <v>#DIV/0!</v>
      </c>
      <c r="E7" s="12"/>
      <c r="F7" s="121" t="e">
        <f>E7/'1.2. Кол-во МС'!H9</f>
        <v>#DIV/0!</v>
      </c>
      <c r="G7" s="13"/>
      <c r="H7" s="121" t="e">
        <f>G7/'1.2. Кол-во МС'!H9</f>
        <v>#DIV/0!</v>
      </c>
      <c r="I7" s="13"/>
      <c r="J7" s="121" t="e">
        <f>I7/'1.2. Кол-во МС'!H9</f>
        <v>#DIV/0!</v>
      </c>
      <c r="K7" s="13"/>
      <c r="L7" s="121" t="e">
        <f>K7/'1.2. Кол-во МС'!H9</f>
        <v>#DIV/0!</v>
      </c>
      <c r="M7" s="125"/>
      <c r="N7" s="129" t="b">
        <f>C7+E7+G7+I7+K7='1.2. Кол-во МС'!H9</f>
        <v>1</v>
      </c>
    </row>
    <row r="8" spans="2:14" ht="24.95" customHeight="1" thickBot="1" x14ac:dyDescent="0.3">
      <c r="B8" s="189" t="s">
        <v>3</v>
      </c>
      <c r="C8" s="12"/>
      <c r="D8" s="121" t="e">
        <f>C8/'1.2. Кол-во МС'!H10</f>
        <v>#DIV/0!</v>
      </c>
      <c r="E8" s="12"/>
      <c r="F8" s="121" t="e">
        <f>E8/'1.2. Кол-во МС'!H10</f>
        <v>#DIV/0!</v>
      </c>
      <c r="G8" s="13"/>
      <c r="H8" s="121" t="e">
        <f>G8/'1.2. Кол-во МС'!H10</f>
        <v>#DIV/0!</v>
      </c>
      <c r="I8" s="13"/>
      <c r="J8" s="121" t="e">
        <f>I8/'1.2. Кол-во МС'!H10</f>
        <v>#DIV/0!</v>
      </c>
      <c r="K8" s="13"/>
      <c r="L8" s="121" t="e">
        <f>K8/'1.2. Кол-во МС'!H10</f>
        <v>#DIV/0!</v>
      </c>
      <c r="M8" s="125"/>
      <c r="N8" s="129" t="b">
        <f>C8+E8+G8+I8+K8='1.2. Кол-во МС'!H10</f>
        <v>1</v>
      </c>
    </row>
    <row r="9" spans="2:14" ht="24.95" customHeight="1" thickBot="1" x14ac:dyDescent="0.3">
      <c r="B9" s="189" t="s">
        <v>4</v>
      </c>
      <c r="C9" s="12"/>
      <c r="D9" s="121" t="e">
        <f>C9/'1.2. Кол-во МС'!H11</f>
        <v>#DIV/0!</v>
      </c>
      <c r="E9" s="12"/>
      <c r="F9" s="121" t="e">
        <f>E9/'1.2. Кол-во МС'!H11</f>
        <v>#DIV/0!</v>
      </c>
      <c r="G9" s="13"/>
      <c r="H9" s="121" t="e">
        <f>G9/'1.2. Кол-во МС'!H11</f>
        <v>#DIV/0!</v>
      </c>
      <c r="I9" s="13"/>
      <c r="J9" s="121" t="e">
        <f>I9/'1.2. Кол-во МС'!H11</f>
        <v>#DIV/0!</v>
      </c>
      <c r="K9" s="13"/>
      <c r="L9" s="121" t="e">
        <f>K9/'1.2. Кол-во МС'!H11</f>
        <v>#DIV/0!</v>
      </c>
      <c r="M9" s="125"/>
      <c r="N9" s="129" t="b">
        <f>C9+E9+G9+I9+K9='1.2. Кол-во МС'!H11</f>
        <v>1</v>
      </c>
    </row>
    <row r="10" spans="2:14" ht="24.95" customHeight="1" thickBot="1" x14ac:dyDescent="0.3">
      <c r="B10" s="189" t="s">
        <v>5</v>
      </c>
      <c r="C10" s="37"/>
      <c r="D10" s="121" t="e">
        <f>C10/'1.2. Кол-во МС'!H12</f>
        <v>#DIV/0!</v>
      </c>
      <c r="E10" s="37"/>
      <c r="F10" s="121" t="e">
        <f>E10/'1.2. Кол-во МС'!H12</f>
        <v>#DIV/0!</v>
      </c>
      <c r="G10" s="37"/>
      <c r="H10" s="121" t="e">
        <f>G10/'1.2. Кол-во МС'!H12</f>
        <v>#DIV/0!</v>
      </c>
      <c r="I10" s="37"/>
      <c r="J10" s="121" t="e">
        <f>I10/'1.2. Кол-во МС'!H12</f>
        <v>#DIV/0!</v>
      </c>
      <c r="K10" s="37"/>
      <c r="L10" s="121" t="e">
        <f>K10/'1.2. Кол-во МС'!H12</f>
        <v>#DIV/0!</v>
      </c>
      <c r="M10" s="125"/>
      <c r="N10" s="129" t="b">
        <f>C10+E10+G10+I10+K10='1.2. Кол-во МС'!H12</f>
        <v>1</v>
      </c>
    </row>
    <row r="11" spans="2:14" ht="24.95" customHeight="1" thickBot="1" x14ac:dyDescent="0.3">
      <c r="B11" s="189" t="s">
        <v>6</v>
      </c>
      <c r="C11" s="12"/>
      <c r="D11" s="121" t="e">
        <f>C11/'1.2. Кол-во МС'!H13</f>
        <v>#DIV/0!</v>
      </c>
      <c r="E11" s="12"/>
      <c r="F11" s="121" t="e">
        <f>E11/'1.2. Кол-во МС'!H13</f>
        <v>#DIV/0!</v>
      </c>
      <c r="G11" s="13"/>
      <c r="H11" s="121" t="e">
        <f>G11/'1.2. Кол-во МС'!H13</f>
        <v>#DIV/0!</v>
      </c>
      <c r="I11" s="13"/>
      <c r="J11" s="121" t="e">
        <f>I11/'1.2. Кол-во МС'!H13</f>
        <v>#DIV/0!</v>
      </c>
      <c r="K11" s="13"/>
      <c r="L11" s="121" t="e">
        <f>K11/'1.2. Кол-во МС'!H13</f>
        <v>#DIV/0!</v>
      </c>
      <c r="M11" s="125"/>
      <c r="N11" s="129" t="b">
        <f>C11+E11+G11+I11+K11='1.2. Кол-во МС'!H13</f>
        <v>1</v>
      </c>
    </row>
    <row r="12" spans="2:14" ht="24.95" customHeight="1" thickBot="1" x14ac:dyDescent="0.3">
      <c r="B12" s="189" t="s">
        <v>7</v>
      </c>
      <c r="C12" s="12"/>
      <c r="D12" s="121" t="e">
        <f>C12/'1.2. Кол-во МС'!H14</f>
        <v>#DIV/0!</v>
      </c>
      <c r="E12" s="12"/>
      <c r="F12" s="121" t="e">
        <f>E12/'1.2. Кол-во МС'!H14</f>
        <v>#DIV/0!</v>
      </c>
      <c r="G12" s="13"/>
      <c r="H12" s="121" t="e">
        <f>G12/'1.2. Кол-во МС'!H14</f>
        <v>#DIV/0!</v>
      </c>
      <c r="I12" s="13"/>
      <c r="J12" s="121" t="e">
        <f>I12/'1.2. Кол-во МС'!H14</f>
        <v>#DIV/0!</v>
      </c>
      <c r="K12" s="13"/>
      <c r="L12" s="121" t="e">
        <f>K12/'1.2. Кол-во МС'!H14</f>
        <v>#DIV/0!</v>
      </c>
      <c r="M12" s="125"/>
      <c r="N12" s="129" t="b">
        <f>C12+E12+G12+I12+K12='1.2. Кол-во МС'!H14</f>
        <v>1</v>
      </c>
    </row>
    <row r="13" spans="2:14" ht="24.95" customHeight="1" thickBot="1" x14ac:dyDescent="0.3">
      <c r="B13" s="189" t="s">
        <v>8</v>
      </c>
      <c r="C13" s="12"/>
      <c r="D13" s="121" t="e">
        <f>C13/'1.2. Кол-во МС'!H15</f>
        <v>#DIV/0!</v>
      </c>
      <c r="E13" s="12"/>
      <c r="F13" s="121" t="e">
        <f>E13/'1.2. Кол-во МС'!H15</f>
        <v>#DIV/0!</v>
      </c>
      <c r="G13" s="13"/>
      <c r="H13" s="121" t="e">
        <f>G13/'1.2. Кол-во МС'!H15</f>
        <v>#DIV/0!</v>
      </c>
      <c r="I13" s="13"/>
      <c r="J13" s="121" t="e">
        <f>I13/'1.2. Кол-во МС'!H15</f>
        <v>#DIV/0!</v>
      </c>
      <c r="K13" s="13"/>
      <c r="L13" s="121" t="e">
        <f>K13/'1.2. Кол-во МС'!H15</f>
        <v>#DIV/0!</v>
      </c>
      <c r="M13" s="125"/>
      <c r="N13" s="129" t="b">
        <f>C13+E13+G13+I13+K13='1.2. Кол-во МС'!H15</f>
        <v>1</v>
      </c>
    </row>
    <row r="14" spans="2:14" ht="24.95" customHeight="1" thickBot="1" x14ac:dyDescent="0.3">
      <c r="B14" s="189" t="s">
        <v>9</v>
      </c>
      <c r="C14" s="12"/>
      <c r="D14" s="121" t="e">
        <f>C14/'1.2. Кол-во МС'!H16</f>
        <v>#DIV/0!</v>
      </c>
      <c r="E14" s="12"/>
      <c r="F14" s="121" t="e">
        <f>E14/'1.2. Кол-во МС'!H16</f>
        <v>#DIV/0!</v>
      </c>
      <c r="G14" s="13"/>
      <c r="H14" s="121" t="e">
        <f>G14/'1.2. Кол-во МС'!H16</f>
        <v>#DIV/0!</v>
      </c>
      <c r="I14" s="13"/>
      <c r="J14" s="121" t="e">
        <f>I14/'1.2. Кол-во МС'!H16</f>
        <v>#DIV/0!</v>
      </c>
      <c r="K14" s="13"/>
      <c r="L14" s="121" t="e">
        <f>K14/'1.2. Кол-во МС'!H16</f>
        <v>#DIV/0!</v>
      </c>
      <c r="M14" s="125"/>
      <c r="N14" s="129" t="b">
        <f>C14+E14+G14+I14+K14='1.2. Кол-во МС'!H16</f>
        <v>1</v>
      </c>
    </row>
    <row r="15" spans="2:14" ht="24.95" customHeight="1" thickBot="1" x14ac:dyDescent="0.3">
      <c r="B15" s="189" t="s">
        <v>10</v>
      </c>
      <c r="C15" s="12"/>
      <c r="D15" s="121" t="e">
        <f>C15/'1.2. Кол-во МС'!H17</f>
        <v>#DIV/0!</v>
      </c>
      <c r="E15" s="12"/>
      <c r="F15" s="121" t="e">
        <f>E15/'1.2. Кол-во МС'!H17</f>
        <v>#DIV/0!</v>
      </c>
      <c r="G15" s="13"/>
      <c r="H15" s="121" t="e">
        <f>G15/'1.2. Кол-во МС'!H17</f>
        <v>#DIV/0!</v>
      </c>
      <c r="I15" s="13"/>
      <c r="J15" s="121" t="e">
        <f>I15/'1.2. Кол-во МС'!H17</f>
        <v>#DIV/0!</v>
      </c>
      <c r="K15" s="13"/>
      <c r="L15" s="121" t="e">
        <f>K15/'1.2. Кол-во МС'!H17</f>
        <v>#DIV/0!</v>
      </c>
      <c r="M15" s="125"/>
      <c r="N15" s="129" t="b">
        <f>C15+E15+G15+I15+K15='1.2. Кол-во МС'!H17</f>
        <v>1</v>
      </c>
    </row>
    <row r="16" spans="2:14" ht="24.95" customHeight="1" thickBot="1" x14ac:dyDescent="0.3">
      <c r="B16" s="189" t="s">
        <v>11</v>
      </c>
      <c r="C16" s="12"/>
      <c r="D16" s="121" t="e">
        <f>C16/'1.2. Кол-во МС'!H18</f>
        <v>#DIV/0!</v>
      </c>
      <c r="E16" s="12"/>
      <c r="F16" s="121" t="e">
        <f>E16/'1.2. Кол-во МС'!H18</f>
        <v>#DIV/0!</v>
      </c>
      <c r="G16" s="13"/>
      <c r="H16" s="121" t="e">
        <f>G16/'1.2. Кол-во МС'!H18</f>
        <v>#DIV/0!</v>
      </c>
      <c r="I16" s="13"/>
      <c r="J16" s="121" t="e">
        <f>I16/'1.2. Кол-во МС'!H18</f>
        <v>#DIV/0!</v>
      </c>
      <c r="K16" s="13"/>
      <c r="L16" s="121" t="e">
        <f>K16/'1.2. Кол-во МС'!H18</f>
        <v>#DIV/0!</v>
      </c>
      <c r="M16" s="125"/>
      <c r="N16" s="129" t="b">
        <f>C16+E16+G16+I16+K16='1.2. Кол-во МС'!H18</f>
        <v>1</v>
      </c>
    </row>
    <row r="17" spans="2:14" ht="24.95" customHeight="1" thickBot="1" x14ac:dyDescent="0.3">
      <c r="B17" s="189" t="s">
        <v>12</v>
      </c>
      <c r="C17" s="12"/>
      <c r="D17" s="121" t="e">
        <f>C17/'1.2. Кол-во МС'!H19</f>
        <v>#DIV/0!</v>
      </c>
      <c r="E17" s="12"/>
      <c r="F17" s="121" t="e">
        <f>E17/'1.2. Кол-во МС'!H19</f>
        <v>#DIV/0!</v>
      </c>
      <c r="G17" s="13"/>
      <c r="H17" s="121" t="e">
        <f>G17/'1.2. Кол-во МС'!H19</f>
        <v>#DIV/0!</v>
      </c>
      <c r="I17" s="13"/>
      <c r="J17" s="121" t="e">
        <f>I17/'1.2. Кол-во МС'!H19</f>
        <v>#DIV/0!</v>
      </c>
      <c r="K17" s="13"/>
      <c r="L17" s="121" t="e">
        <f>K17/'1.2. Кол-во МС'!H19</f>
        <v>#DIV/0!</v>
      </c>
      <c r="M17" s="125"/>
      <c r="N17" s="129" t="b">
        <f>C17+E17+G17+I17+K17='1.2. Кол-во МС'!H19</f>
        <v>1</v>
      </c>
    </row>
    <row r="18" spans="2:14" ht="24.95" customHeight="1" thickBot="1" x14ac:dyDescent="0.3">
      <c r="B18" s="189" t="s">
        <v>13</v>
      </c>
      <c r="C18" s="12">
        <v>112</v>
      </c>
      <c r="D18" s="121">
        <f>C18/'1.2. Кол-во МС'!H20</f>
        <v>5.951115834218916E-2</v>
      </c>
      <c r="E18" s="12">
        <v>366</v>
      </c>
      <c r="F18" s="121">
        <f>E18/'1.2. Кол-во МС'!H20</f>
        <v>0.1944739638682253</v>
      </c>
      <c r="G18" s="13">
        <v>363</v>
      </c>
      <c r="H18" s="121">
        <f>G18/'1.2. Кол-во МС'!H20</f>
        <v>0.19287991498405951</v>
      </c>
      <c r="I18" s="13">
        <v>408</v>
      </c>
      <c r="J18" s="121">
        <f>I18/'1.2. Кол-во МС'!H20</f>
        <v>0.21679064824654623</v>
      </c>
      <c r="K18" s="13">
        <v>633</v>
      </c>
      <c r="L18" s="121">
        <f>K18/'1.2. Кол-во МС'!H20</f>
        <v>0.33634431455897978</v>
      </c>
      <c r="M18" s="125"/>
      <c r="N18" s="129" t="b">
        <f>C18+E18+G18+I18+K18='1.2. Кол-во МС'!H20</f>
        <v>1</v>
      </c>
    </row>
    <row r="19" spans="2:14" ht="24.95" customHeight="1" thickBot="1" x14ac:dyDescent="0.3">
      <c r="B19" s="190" t="s">
        <v>16</v>
      </c>
      <c r="C19" s="11">
        <f>SUM(C5:C18)</f>
        <v>112</v>
      </c>
      <c r="D19" s="151">
        <f>C19/'1.2. Кол-во МС'!H21</f>
        <v>5.951115834218916E-2</v>
      </c>
      <c r="E19" s="11">
        <f>SUM(E5:E18)</f>
        <v>366</v>
      </c>
      <c r="F19" s="151">
        <f>E19/'1.2. Кол-во МС'!H21</f>
        <v>0.1944739638682253</v>
      </c>
      <c r="G19" s="11">
        <f>SUM(G5:G18)</f>
        <v>363</v>
      </c>
      <c r="H19" s="151">
        <f>G19/'1.2. Кол-во МС'!H21</f>
        <v>0.19287991498405951</v>
      </c>
      <c r="I19" s="11">
        <f>SUM(I5:I18)</f>
        <v>408</v>
      </c>
      <c r="J19" s="151">
        <f>I19/'1.2. Кол-во МС'!H21</f>
        <v>0.21679064824654623</v>
      </c>
      <c r="K19" s="11">
        <f>SUM(K5:K18)</f>
        <v>633</v>
      </c>
      <c r="L19" s="151">
        <f>K19/'1.2. Кол-во МС'!H21</f>
        <v>0.33634431455897978</v>
      </c>
      <c r="M19" s="125"/>
      <c r="N19" s="129" t="b">
        <f>C19+E19+G19+I19+K19='1.2. Кол-во МС'!H21</f>
        <v>1</v>
      </c>
    </row>
    <row r="22" spans="2:14" x14ac:dyDescent="0.2">
      <c r="G22" s="22"/>
    </row>
  </sheetData>
  <sheetProtection formatCells="0" formatColumns="0" formatRows="0" selectLockedCells="1"/>
  <mergeCells count="1">
    <mergeCell ref="B2:L2"/>
  </mergeCells>
  <phoneticPr fontId="12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93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5920-A5BF-48B2-92AE-723A826902A4}">
  <dimension ref="B1:S19"/>
  <sheetViews>
    <sheetView view="pageBreakPreview" topLeftCell="A11" zoomScale="90" zoomScaleNormal="100" zoomScaleSheetLayoutView="90" workbookViewId="0">
      <selection activeCell="Q18" sqref="Q18"/>
    </sheetView>
  </sheetViews>
  <sheetFormatPr defaultRowHeight="12.75" x14ac:dyDescent="0.2"/>
  <cols>
    <col min="1" max="1" width="1" style="2" customWidth="1"/>
    <col min="2" max="2" width="31.7109375" style="2" customWidth="1"/>
    <col min="3" max="3" width="8.7109375" style="2" customWidth="1"/>
    <col min="4" max="4" width="9.42578125" style="2" customWidth="1"/>
    <col min="5" max="5" width="8.7109375" style="2" customWidth="1"/>
    <col min="6" max="6" width="9.5703125" style="2" customWidth="1"/>
    <col min="7" max="7" width="8.7109375" style="2" customWidth="1"/>
    <col min="8" max="8" width="9.42578125" style="2" customWidth="1"/>
    <col min="9" max="9" width="8.7109375" style="2" customWidth="1"/>
    <col min="10" max="10" width="9.42578125" style="2" customWidth="1"/>
    <col min="11" max="11" width="8.7109375" style="2" customWidth="1"/>
    <col min="12" max="12" width="9.42578125" style="2" customWidth="1"/>
    <col min="13" max="13" width="8.7109375" style="2" customWidth="1"/>
    <col min="14" max="14" width="8.5703125" style="2" customWidth="1"/>
    <col min="15" max="15" width="9.7109375" style="2" customWidth="1"/>
    <col min="16" max="16" width="8.7109375" style="2" customWidth="1"/>
    <col min="17" max="17" width="9.5703125" style="2" customWidth="1"/>
    <col min="18" max="18" width="11.7109375" style="2" customWidth="1"/>
    <col min="19" max="16384" width="9.140625" style="2"/>
  </cols>
  <sheetData>
    <row r="1" spans="2:19" ht="20.25" x14ac:dyDescent="0.2">
      <c r="B1" s="227" t="s">
        <v>65</v>
      </c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1"/>
    </row>
    <row r="2" spans="2:19" ht="15.75" x14ac:dyDescent="0.2">
      <c r="N2" s="230"/>
      <c r="O2" s="230"/>
      <c r="P2" s="230"/>
      <c r="Q2" s="44"/>
    </row>
    <row r="3" spans="2:19" ht="18" customHeight="1" x14ac:dyDescent="0.2">
      <c r="B3" s="222" t="s">
        <v>14</v>
      </c>
      <c r="C3" s="225" t="s">
        <v>57</v>
      </c>
      <c r="D3" s="226" t="s">
        <v>36</v>
      </c>
      <c r="E3" s="200" t="s">
        <v>58</v>
      </c>
      <c r="F3" s="201"/>
      <c r="G3" s="201"/>
      <c r="H3" s="201"/>
      <c r="I3" s="201"/>
      <c r="J3" s="201"/>
      <c r="K3" s="201"/>
      <c r="L3" s="202"/>
      <c r="M3" s="225" t="s">
        <v>59</v>
      </c>
      <c r="N3" s="225" t="s">
        <v>60</v>
      </c>
      <c r="O3" s="225" t="s">
        <v>180</v>
      </c>
      <c r="P3" s="225" t="s">
        <v>61</v>
      </c>
      <c r="Q3" s="228" t="s">
        <v>166</v>
      </c>
    </row>
    <row r="4" spans="2:19" ht="216" customHeight="1" x14ac:dyDescent="0.2">
      <c r="B4" s="224"/>
      <c r="C4" s="225"/>
      <c r="D4" s="226"/>
      <c r="E4" s="40" t="s">
        <v>62</v>
      </c>
      <c r="F4" s="29" t="s">
        <v>27</v>
      </c>
      <c r="G4" s="40" t="s">
        <v>63</v>
      </c>
      <c r="H4" s="29" t="s">
        <v>27</v>
      </c>
      <c r="I4" s="40" t="s">
        <v>64</v>
      </c>
      <c r="J4" s="45" t="s">
        <v>27</v>
      </c>
      <c r="K4" s="46" t="s">
        <v>99</v>
      </c>
      <c r="L4" s="45" t="s">
        <v>27</v>
      </c>
      <c r="M4" s="225"/>
      <c r="N4" s="225"/>
      <c r="O4" s="225"/>
      <c r="P4" s="225"/>
      <c r="Q4" s="229"/>
    </row>
    <row r="5" spans="2:19" ht="24.95" customHeight="1" x14ac:dyDescent="0.2">
      <c r="B5" s="189" t="s">
        <v>0</v>
      </c>
      <c r="C5" s="65">
        <f>E5+G5+I5+K5</f>
        <v>0</v>
      </c>
      <c r="D5" s="10" t="e">
        <f>C5/'1.1. Кол-во ГС'!L7</f>
        <v>#DIV/0!</v>
      </c>
      <c r="E5" s="66"/>
      <c r="F5" s="67" t="e">
        <f>E5/C5</f>
        <v>#DIV/0!</v>
      </c>
      <c r="G5" s="66"/>
      <c r="H5" s="67" t="e">
        <f>G5/C5</f>
        <v>#DIV/0!</v>
      </c>
      <c r="I5" s="66"/>
      <c r="J5" s="67" t="e">
        <f>I5/C5</f>
        <v>#DIV/0!</v>
      </c>
      <c r="K5" s="68"/>
      <c r="L5" s="67" t="e">
        <f>K5/C5</f>
        <v>#DIV/0!</v>
      </c>
      <c r="M5" s="69"/>
      <c r="N5" s="66"/>
      <c r="O5" s="66"/>
      <c r="P5" s="69"/>
      <c r="Q5" s="70" t="e">
        <f>(E5+G5)/'1.1. Кол-во ГС'!L7</f>
        <v>#DIV/0!</v>
      </c>
      <c r="S5" s="15"/>
    </row>
    <row r="6" spans="2:19" ht="24.95" customHeight="1" x14ac:dyDescent="0.2">
      <c r="B6" s="189" t="s">
        <v>1</v>
      </c>
      <c r="C6" s="65">
        <f t="shared" ref="C6:C19" si="0">E6+G6+I6+K6</f>
        <v>0</v>
      </c>
      <c r="D6" s="10" t="e">
        <f>C6/'1.1. Кол-во ГС'!L8</f>
        <v>#DIV/0!</v>
      </c>
      <c r="E6" s="66"/>
      <c r="F6" s="67" t="e">
        <f t="shared" ref="F6:F19" si="1">E6/C6</f>
        <v>#DIV/0!</v>
      </c>
      <c r="G6" s="66"/>
      <c r="H6" s="67" t="e">
        <f t="shared" ref="H6:H19" si="2">G6/C6</f>
        <v>#DIV/0!</v>
      </c>
      <c r="I6" s="66"/>
      <c r="J6" s="67" t="e">
        <f t="shared" ref="J6:J19" si="3">I6/C6</f>
        <v>#DIV/0!</v>
      </c>
      <c r="K6" s="68"/>
      <c r="L6" s="67" t="e">
        <f t="shared" ref="L6:L19" si="4">K6/C6</f>
        <v>#DIV/0!</v>
      </c>
      <c r="M6" s="66"/>
      <c r="N6" s="66"/>
      <c r="O6" s="66"/>
      <c r="P6" s="69"/>
      <c r="Q6" s="70" t="e">
        <f>(E6+G6)/'1.1. Кол-во ГС'!L8</f>
        <v>#DIV/0!</v>
      </c>
      <c r="S6" s="15"/>
    </row>
    <row r="7" spans="2:19" ht="24.95" customHeight="1" x14ac:dyDescent="0.2">
      <c r="B7" s="189" t="s">
        <v>2</v>
      </c>
      <c r="C7" s="65">
        <f t="shared" si="0"/>
        <v>0</v>
      </c>
      <c r="D7" s="10" t="e">
        <f>C7/'1.1. Кол-во ГС'!L9</f>
        <v>#DIV/0!</v>
      </c>
      <c r="E7" s="71"/>
      <c r="F7" s="67" t="e">
        <f t="shared" si="1"/>
        <v>#DIV/0!</v>
      </c>
      <c r="G7" s="66"/>
      <c r="H7" s="67" t="e">
        <f t="shared" si="2"/>
        <v>#DIV/0!</v>
      </c>
      <c r="I7" s="66"/>
      <c r="J7" s="67" t="e">
        <f t="shared" si="3"/>
        <v>#DIV/0!</v>
      </c>
      <c r="K7" s="68"/>
      <c r="L7" s="67" t="e">
        <f t="shared" si="4"/>
        <v>#DIV/0!</v>
      </c>
      <c r="M7" s="66"/>
      <c r="N7" s="66"/>
      <c r="O7" s="66"/>
      <c r="P7" s="66"/>
      <c r="Q7" s="70" t="e">
        <f>(E7+G7)/'1.1. Кол-во ГС'!L9</f>
        <v>#DIV/0!</v>
      </c>
      <c r="S7" s="15"/>
    </row>
    <row r="8" spans="2:19" ht="24.95" customHeight="1" x14ac:dyDescent="0.2">
      <c r="B8" s="189" t="s">
        <v>3</v>
      </c>
      <c r="C8" s="65">
        <f t="shared" si="0"/>
        <v>0</v>
      </c>
      <c r="D8" s="10" t="e">
        <f>C8/'1.1. Кол-во ГС'!L10</f>
        <v>#DIV/0!</v>
      </c>
      <c r="E8" s="66"/>
      <c r="F8" s="67" t="e">
        <f t="shared" si="1"/>
        <v>#DIV/0!</v>
      </c>
      <c r="G8" s="66"/>
      <c r="H8" s="67" t="e">
        <f t="shared" si="2"/>
        <v>#DIV/0!</v>
      </c>
      <c r="I8" s="66"/>
      <c r="J8" s="67" t="e">
        <f t="shared" si="3"/>
        <v>#DIV/0!</v>
      </c>
      <c r="K8" s="68"/>
      <c r="L8" s="67" t="e">
        <f t="shared" si="4"/>
        <v>#DIV/0!</v>
      </c>
      <c r="M8" s="69"/>
      <c r="N8" s="66"/>
      <c r="O8" s="66"/>
      <c r="P8" s="71"/>
      <c r="Q8" s="70" t="e">
        <f>(E8+G8)/'1.1. Кол-во ГС'!L10</f>
        <v>#DIV/0!</v>
      </c>
      <c r="S8" s="15"/>
    </row>
    <row r="9" spans="2:19" ht="24.95" customHeight="1" x14ac:dyDescent="0.2">
      <c r="B9" s="189" t="s">
        <v>4</v>
      </c>
      <c r="C9" s="65">
        <f t="shared" si="0"/>
        <v>0</v>
      </c>
      <c r="D9" s="10" t="e">
        <f>C9/'1.1. Кол-во ГС'!L11</f>
        <v>#DIV/0!</v>
      </c>
      <c r="E9" s="66"/>
      <c r="F9" s="67" t="e">
        <f t="shared" si="1"/>
        <v>#DIV/0!</v>
      </c>
      <c r="G9" s="66"/>
      <c r="H9" s="67" t="e">
        <f t="shared" si="2"/>
        <v>#DIV/0!</v>
      </c>
      <c r="I9" s="66"/>
      <c r="J9" s="67" t="e">
        <f t="shared" si="3"/>
        <v>#DIV/0!</v>
      </c>
      <c r="K9" s="68"/>
      <c r="L9" s="67" t="e">
        <f t="shared" si="4"/>
        <v>#DIV/0!</v>
      </c>
      <c r="M9" s="66"/>
      <c r="N9" s="66"/>
      <c r="O9" s="66"/>
      <c r="P9" s="66"/>
      <c r="Q9" s="70" t="e">
        <f>(E9+G9)/'1.1. Кол-во ГС'!L11</f>
        <v>#DIV/0!</v>
      </c>
      <c r="S9" s="15"/>
    </row>
    <row r="10" spans="2:19" ht="24.95" customHeight="1" x14ac:dyDescent="0.2">
      <c r="B10" s="189" t="s">
        <v>5</v>
      </c>
      <c r="C10" s="65">
        <f t="shared" si="0"/>
        <v>0</v>
      </c>
      <c r="D10" s="10" t="e">
        <f>C10/'1.1. Кол-во ГС'!L12</f>
        <v>#DIV/0!</v>
      </c>
      <c r="E10" s="71"/>
      <c r="F10" s="67" t="e">
        <f t="shared" si="1"/>
        <v>#DIV/0!</v>
      </c>
      <c r="G10" s="66"/>
      <c r="H10" s="67" t="e">
        <f t="shared" si="2"/>
        <v>#DIV/0!</v>
      </c>
      <c r="I10" s="66"/>
      <c r="J10" s="67" t="e">
        <f t="shared" si="3"/>
        <v>#DIV/0!</v>
      </c>
      <c r="K10" s="68"/>
      <c r="L10" s="67" t="e">
        <f t="shared" si="4"/>
        <v>#DIV/0!</v>
      </c>
      <c r="M10" s="66"/>
      <c r="N10" s="66"/>
      <c r="O10" s="66"/>
      <c r="P10" s="69"/>
      <c r="Q10" s="70" t="e">
        <f>(E10+G10)/'1.1. Кол-во ГС'!L12</f>
        <v>#DIV/0!</v>
      </c>
      <c r="S10" s="15"/>
    </row>
    <row r="11" spans="2:19" ht="24.95" customHeight="1" x14ac:dyDescent="0.2">
      <c r="B11" s="189" t="s">
        <v>6</v>
      </c>
      <c r="C11" s="65">
        <f t="shared" si="0"/>
        <v>0</v>
      </c>
      <c r="D11" s="10" t="e">
        <f>C11/'1.1. Кол-во ГС'!L13</f>
        <v>#DIV/0!</v>
      </c>
      <c r="E11" s="69"/>
      <c r="F11" s="67" t="e">
        <f t="shared" si="1"/>
        <v>#DIV/0!</v>
      </c>
      <c r="G11" s="66"/>
      <c r="H11" s="67" t="e">
        <f t="shared" si="2"/>
        <v>#DIV/0!</v>
      </c>
      <c r="I11" s="66"/>
      <c r="J11" s="67" t="e">
        <f t="shared" si="3"/>
        <v>#DIV/0!</v>
      </c>
      <c r="K11" s="68"/>
      <c r="L11" s="67" t="e">
        <f t="shared" si="4"/>
        <v>#DIV/0!</v>
      </c>
      <c r="M11" s="66"/>
      <c r="N11" s="66"/>
      <c r="O11" s="69"/>
      <c r="P11" s="66"/>
      <c r="Q11" s="70" t="e">
        <f>(E11+G11)/'1.1. Кол-во ГС'!L13</f>
        <v>#DIV/0!</v>
      </c>
      <c r="S11" s="15"/>
    </row>
    <row r="12" spans="2:19" ht="24.95" customHeight="1" x14ac:dyDescent="0.2">
      <c r="B12" s="189" t="s">
        <v>7</v>
      </c>
      <c r="C12" s="65">
        <f t="shared" si="0"/>
        <v>0</v>
      </c>
      <c r="D12" s="10" t="e">
        <f>C12/'1.1. Кол-во ГС'!L14</f>
        <v>#DIV/0!</v>
      </c>
      <c r="E12" s="66"/>
      <c r="F12" s="67" t="e">
        <f t="shared" si="1"/>
        <v>#DIV/0!</v>
      </c>
      <c r="G12" s="66"/>
      <c r="H12" s="67" t="e">
        <f t="shared" si="2"/>
        <v>#DIV/0!</v>
      </c>
      <c r="I12" s="66"/>
      <c r="J12" s="67" t="e">
        <f t="shared" si="3"/>
        <v>#DIV/0!</v>
      </c>
      <c r="K12" s="68"/>
      <c r="L12" s="67" t="e">
        <f t="shared" si="4"/>
        <v>#DIV/0!</v>
      </c>
      <c r="M12" s="66"/>
      <c r="N12" s="66"/>
      <c r="O12" s="66"/>
      <c r="P12" s="66"/>
      <c r="Q12" s="70" t="e">
        <f>(E12+G12)/'1.1. Кол-во ГС'!L14</f>
        <v>#DIV/0!</v>
      </c>
      <c r="S12" s="15"/>
    </row>
    <row r="13" spans="2:19" ht="24.95" customHeight="1" x14ac:dyDescent="0.2">
      <c r="B13" s="189" t="s">
        <v>8</v>
      </c>
      <c r="C13" s="65">
        <f t="shared" si="0"/>
        <v>0</v>
      </c>
      <c r="D13" s="10" t="e">
        <f>C13/'1.1. Кол-во ГС'!L15</f>
        <v>#DIV/0!</v>
      </c>
      <c r="E13" s="71"/>
      <c r="F13" s="67" t="e">
        <f t="shared" si="1"/>
        <v>#DIV/0!</v>
      </c>
      <c r="G13" s="69"/>
      <c r="H13" s="67" t="e">
        <f t="shared" si="2"/>
        <v>#DIV/0!</v>
      </c>
      <c r="I13" s="71"/>
      <c r="J13" s="67" t="e">
        <f t="shared" si="3"/>
        <v>#DIV/0!</v>
      </c>
      <c r="K13" s="68"/>
      <c r="L13" s="67" t="e">
        <f t="shared" si="4"/>
        <v>#DIV/0!</v>
      </c>
      <c r="M13" s="71"/>
      <c r="N13" s="71"/>
      <c r="O13" s="69"/>
      <c r="P13" s="66"/>
      <c r="Q13" s="70" t="e">
        <f>(E13+G13)/'1.1. Кол-во ГС'!L15</f>
        <v>#DIV/0!</v>
      </c>
      <c r="S13" s="15"/>
    </row>
    <row r="14" spans="2:19" ht="24.95" customHeight="1" x14ac:dyDescent="0.2">
      <c r="B14" s="189" t="s">
        <v>9</v>
      </c>
      <c r="C14" s="65">
        <f t="shared" si="0"/>
        <v>0</v>
      </c>
      <c r="D14" s="10" t="e">
        <f>C14/'1.1. Кол-во ГС'!L16</f>
        <v>#DIV/0!</v>
      </c>
      <c r="E14" s="66"/>
      <c r="F14" s="67" t="e">
        <f t="shared" si="1"/>
        <v>#DIV/0!</v>
      </c>
      <c r="G14" s="69"/>
      <c r="H14" s="67" t="e">
        <f t="shared" si="2"/>
        <v>#DIV/0!</v>
      </c>
      <c r="I14" s="66"/>
      <c r="J14" s="67" t="e">
        <f t="shared" si="3"/>
        <v>#DIV/0!</v>
      </c>
      <c r="K14" s="68"/>
      <c r="L14" s="67" t="e">
        <f t="shared" si="4"/>
        <v>#DIV/0!</v>
      </c>
      <c r="M14" s="69"/>
      <c r="N14" s="66"/>
      <c r="O14" s="69"/>
      <c r="P14" s="69"/>
      <c r="Q14" s="70" t="e">
        <f>(E14+G14)/'1.1. Кол-во ГС'!L16</f>
        <v>#DIV/0!</v>
      </c>
      <c r="S14" s="15"/>
    </row>
    <row r="15" spans="2:19" ht="24.95" customHeight="1" x14ac:dyDescent="0.2">
      <c r="B15" s="189" t="s">
        <v>10</v>
      </c>
      <c r="C15" s="65">
        <f t="shared" si="0"/>
        <v>0</v>
      </c>
      <c r="D15" s="10" t="e">
        <f>C15/'1.1. Кол-во ГС'!L17</f>
        <v>#DIV/0!</v>
      </c>
      <c r="E15" s="71"/>
      <c r="F15" s="67" t="e">
        <f t="shared" si="1"/>
        <v>#DIV/0!</v>
      </c>
      <c r="G15" s="69"/>
      <c r="H15" s="67" t="e">
        <f t="shared" si="2"/>
        <v>#DIV/0!</v>
      </c>
      <c r="I15" s="66"/>
      <c r="J15" s="67" t="e">
        <f t="shared" si="3"/>
        <v>#DIV/0!</v>
      </c>
      <c r="K15" s="68"/>
      <c r="L15" s="67" t="e">
        <f t="shared" si="4"/>
        <v>#DIV/0!</v>
      </c>
      <c r="M15" s="66"/>
      <c r="N15" s="66"/>
      <c r="O15" s="69"/>
      <c r="P15" s="66"/>
      <c r="Q15" s="70" t="e">
        <f>(E15+G15)/'1.1. Кол-во ГС'!L17</f>
        <v>#DIV/0!</v>
      </c>
      <c r="R15" s="16"/>
      <c r="S15" s="15"/>
    </row>
    <row r="16" spans="2:19" ht="24.95" customHeight="1" x14ac:dyDescent="0.2">
      <c r="B16" s="189" t="s">
        <v>11</v>
      </c>
      <c r="C16" s="65">
        <f t="shared" si="0"/>
        <v>0</v>
      </c>
      <c r="D16" s="10" t="e">
        <f>C16/'1.1. Кол-во ГС'!L18</f>
        <v>#DIV/0!</v>
      </c>
      <c r="E16" s="66"/>
      <c r="F16" s="67" t="e">
        <f t="shared" si="1"/>
        <v>#DIV/0!</v>
      </c>
      <c r="G16" s="69"/>
      <c r="H16" s="67" t="e">
        <f t="shared" si="2"/>
        <v>#DIV/0!</v>
      </c>
      <c r="I16" s="66"/>
      <c r="J16" s="67" t="e">
        <f t="shared" si="3"/>
        <v>#DIV/0!</v>
      </c>
      <c r="K16" s="68"/>
      <c r="L16" s="67" t="e">
        <f t="shared" si="4"/>
        <v>#DIV/0!</v>
      </c>
      <c r="M16" s="66"/>
      <c r="N16" s="69"/>
      <c r="O16" s="66"/>
      <c r="P16" s="66"/>
      <c r="Q16" s="70" t="e">
        <f>(E16+G16)/'1.1. Кол-во ГС'!L18</f>
        <v>#DIV/0!</v>
      </c>
      <c r="S16" s="15"/>
    </row>
    <row r="17" spans="2:19" ht="24.95" customHeight="1" x14ac:dyDescent="0.2">
      <c r="B17" s="189" t="s">
        <v>12</v>
      </c>
      <c r="C17" s="65">
        <f t="shared" si="0"/>
        <v>0</v>
      </c>
      <c r="D17" s="10" t="e">
        <f>C17/'1.1. Кол-во ГС'!L19</f>
        <v>#DIV/0!</v>
      </c>
      <c r="E17" s="71"/>
      <c r="F17" s="67" t="e">
        <f t="shared" si="1"/>
        <v>#DIV/0!</v>
      </c>
      <c r="G17" s="66"/>
      <c r="H17" s="67" t="e">
        <f t="shared" si="2"/>
        <v>#DIV/0!</v>
      </c>
      <c r="I17" s="66"/>
      <c r="J17" s="67" t="e">
        <f t="shared" si="3"/>
        <v>#DIV/0!</v>
      </c>
      <c r="K17" s="68"/>
      <c r="L17" s="67" t="e">
        <f t="shared" si="4"/>
        <v>#DIV/0!</v>
      </c>
      <c r="M17" s="66"/>
      <c r="N17" s="66"/>
      <c r="O17" s="69"/>
      <c r="P17" s="69"/>
      <c r="Q17" s="70" t="e">
        <f>(E17+G17)/'1.1. Кол-во ГС'!L19</f>
        <v>#DIV/0!</v>
      </c>
      <c r="S17" s="15"/>
    </row>
    <row r="18" spans="2:19" ht="24.95" customHeight="1" x14ac:dyDescent="0.2">
      <c r="B18" s="189" t="s">
        <v>13</v>
      </c>
      <c r="C18" s="65">
        <v>322</v>
      </c>
      <c r="D18" s="10">
        <f>C18/'1.1. Кол-во ГС'!L20</f>
        <v>0.23538011695906433</v>
      </c>
      <c r="E18" s="66">
        <v>252</v>
      </c>
      <c r="F18" s="67">
        <f t="shared" si="1"/>
        <v>0.78260869565217395</v>
      </c>
      <c r="G18" s="69">
        <v>13</v>
      </c>
      <c r="H18" s="67">
        <f t="shared" si="2"/>
        <v>4.0372670807453416E-2</v>
      </c>
      <c r="I18" s="66">
        <v>32</v>
      </c>
      <c r="J18" s="67">
        <f t="shared" si="3"/>
        <v>9.9378881987577633E-2</v>
      </c>
      <c r="K18" s="68">
        <v>25</v>
      </c>
      <c r="L18" s="67">
        <f t="shared" si="4"/>
        <v>7.7639751552795025E-2</v>
      </c>
      <c r="M18" s="69">
        <v>4</v>
      </c>
      <c r="N18" s="66">
        <v>76</v>
      </c>
      <c r="O18" s="69">
        <v>20</v>
      </c>
      <c r="P18" s="69">
        <v>31</v>
      </c>
      <c r="Q18" s="70">
        <f>(E18+G18)/'1.1. Кол-во ГС'!L20</f>
        <v>0.19371345029239767</v>
      </c>
      <c r="S18" s="15"/>
    </row>
    <row r="19" spans="2:19" ht="24.95" customHeight="1" x14ac:dyDescent="0.2">
      <c r="B19" s="190" t="s">
        <v>16</v>
      </c>
      <c r="C19" s="159">
        <f t="shared" si="0"/>
        <v>322</v>
      </c>
      <c r="D19" s="155">
        <f>C19/'1.1. Кол-во ГС'!L21</f>
        <v>0.23538011695906433</v>
      </c>
      <c r="E19" s="72">
        <f>SUM(E5:E18)</f>
        <v>252</v>
      </c>
      <c r="F19" s="160">
        <f t="shared" si="1"/>
        <v>0.78260869565217395</v>
      </c>
      <c r="G19" s="72">
        <f>SUM(G5:G18)</f>
        <v>13</v>
      </c>
      <c r="H19" s="160">
        <f t="shared" si="2"/>
        <v>4.0372670807453416E-2</v>
      </c>
      <c r="I19" s="72">
        <f>SUM(I5:I18)</f>
        <v>32</v>
      </c>
      <c r="J19" s="160">
        <f t="shared" si="3"/>
        <v>9.9378881987577633E-2</v>
      </c>
      <c r="K19" s="178">
        <f>SUM(K5:K18)</f>
        <v>25</v>
      </c>
      <c r="L19" s="160">
        <f t="shared" si="4"/>
        <v>7.7639751552795025E-2</v>
      </c>
      <c r="M19" s="72">
        <f>SUM(M5:M18)</f>
        <v>4</v>
      </c>
      <c r="N19" s="72">
        <f>SUM(N5:N18)</f>
        <v>76</v>
      </c>
      <c r="O19" s="72">
        <f>SUM(O5:O18)</f>
        <v>20</v>
      </c>
      <c r="P19" s="72">
        <f>SUM(P5:P18)</f>
        <v>31</v>
      </c>
      <c r="Q19" s="161">
        <f>(E19+G19)/'1.1. Кол-во ГС'!L21</f>
        <v>0.19371345029239767</v>
      </c>
      <c r="S19" s="15"/>
    </row>
  </sheetData>
  <sheetProtection formatCells="0" formatColumns="0" formatRows="0" selectLockedCells="1"/>
  <mergeCells count="11">
    <mergeCell ref="N2:P2"/>
    <mergeCell ref="E3:L3"/>
    <mergeCell ref="Q3:Q4"/>
    <mergeCell ref="O3:O4"/>
    <mergeCell ref="P3:P4"/>
    <mergeCell ref="B3:B4"/>
    <mergeCell ref="B1:P1"/>
    <mergeCell ref="C3:C4"/>
    <mergeCell ref="D3:D4"/>
    <mergeCell ref="M3:M4"/>
    <mergeCell ref="N3:N4"/>
  </mergeCells>
  <phoneticPr fontId="12" type="noConversion"/>
  <printOptions horizontalCentered="1"/>
  <pageMargins left="0.59055118110236227" right="0.59055118110236227" top="0.6692913385826772" bottom="0.47244094488188981" header="0.51181102362204722" footer="0.51181102362204722"/>
  <pageSetup paperSize="9" scale="80" fitToWidth="0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056F2-043F-4654-A63C-28F05DF7E768}">
  <dimension ref="B2:F20"/>
  <sheetViews>
    <sheetView view="pageBreakPreview" topLeftCell="A12" zoomScaleNormal="100" zoomScaleSheetLayoutView="100" workbookViewId="0">
      <selection activeCell="F19" sqref="F19"/>
    </sheetView>
  </sheetViews>
  <sheetFormatPr defaultRowHeight="12.75" x14ac:dyDescent="0.2"/>
  <cols>
    <col min="1" max="1" width="1" customWidth="1"/>
    <col min="2" max="2" width="31.42578125" customWidth="1"/>
    <col min="3" max="3" width="15.7109375" customWidth="1"/>
    <col min="4" max="4" width="16.85546875" customWidth="1"/>
    <col min="5" max="5" width="13.28515625" customWidth="1"/>
    <col min="6" max="6" width="53.7109375" customWidth="1"/>
    <col min="7" max="7" width="1.140625" customWidth="1"/>
  </cols>
  <sheetData>
    <row r="2" spans="2:6" ht="20.25" x14ac:dyDescent="0.3">
      <c r="B2" s="232" t="s">
        <v>69</v>
      </c>
      <c r="C2" s="232"/>
      <c r="D2" s="232"/>
      <c r="E2" s="232"/>
      <c r="F2" s="232"/>
    </row>
    <row r="3" spans="2:6" ht="15.75" x14ac:dyDescent="0.2">
      <c r="F3" s="1"/>
    </row>
    <row r="4" spans="2:6" ht="19.5" customHeight="1" x14ac:dyDescent="0.2">
      <c r="B4" s="231" t="s">
        <v>14</v>
      </c>
      <c r="C4" s="231" t="s">
        <v>66</v>
      </c>
      <c r="D4" s="231"/>
      <c r="E4" s="231"/>
      <c r="F4" s="231" t="s">
        <v>167</v>
      </c>
    </row>
    <row r="5" spans="2:6" ht="91.5" customHeight="1" x14ac:dyDescent="0.2">
      <c r="B5" s="231"/>
      <c r="C5" s="118" t="s">
        <v>68</v>
      </c>
      <c r="D5" s="118" t="s">
        <v>67</v>
      </c>
      <c r="E5" s="118" t="s">
        <v>145</v>
      </c>
      <c r="F5" s="231"/>
    </row>
    <row r="6" spans="2:6" ht="24.95" customHeight="1" x14ac:dyDescent="0.2">
      <c r="B6" s="195" t="s">
        <v>0</v>
      </c>
      <c r="C6" s="130"/>
      <c r="D6" s="130"/>
      <c r="E6" s="131"/>
      <c r="F6" s="132"/>
    </row>
    <row r="7" spans="2:6" ht="24.95" customHeight="1" x14ac:dyDescent="0.2">
      <c r="B7" s="195" t="s">
        <v>1</v>
      </c>
      <c r="C7" s="130"/>
      <c r="D7" s="130"/>
      <c r="E7" s="131"/>
      <c r="F7" s="133"/>
    </row>
    <row r="8" spans="2:6" ht="24.95" customHeight="1" x14ac:dyDescent="0.2">
      <c r="B8" s="195" t="s">
        <v>2</v>
      </c>
      <c r="C8" s="130"/>
      <c r="D8" s="130"/>
      <c r="E8" s="131"/>
      <c r="F8" s="132"/>
    </row>
    <row r="9" spans="2:6" ht="24.95" customHeight="1" x14ac:dyDescent="0.2">
      <c r="B9" s="195" t="s">
        <v>3</v>
      </c>
      <c r="C9" s="130"/>
      <c r="D9" s="130"/>
      <c r="E9" s="131"/>
      <c r="F9" s="132"/>
    </row>
    <row r="10" spans="2:6" ht="24.95" customHeight="1" x14ac:dyDescent="0.2">
      <c r="B10" s="195" t="s">
        <v>4</v>
      </c>
      <c r="C10" s="130"/>
      <c r="D10" s="130"/>
      <c r="E10" s="131"/>
      <c r="F10" s="132"/>
    </row>
    <row r="11" spans="2:6" ht="24.95" customHeight="1" x14ac:dyDescent="0.2">
      <c r="B11" s="195" t="s">
        <v>5</v>
      </c>
      <c r="C11" s="130"/>
      <c r="D11" s="130"/>
      <c r="E11" s="131"/>
      <c r="F11" s="132"/>
    </row>
    <row r="12" spans="2:6" ht="24.95" customHeight="1" x14ac:dyDescent="0.2">
      <c r="B12" s="195" t="s">
        <v>6</v>
      </c>
      <c r="C12" s="130"/>
      <c r="D12" s="130"/>
      <c r="E12" s="131"/>
      <c r="F12" s="132"/>
    </row>
    <row r="13" spans="2:6" ht="24.95" customHeight="1" x14ac:dyDescent="0.2">
      <c r="B13" s="195" t="s">
        <v>7</v>
      </c>
      <c r="C13" s="130"/>
      <c r="D13" s="130"/>
      <c r="E13" s="131"/>
      <c r="F13" s="132"/>
    </row>
    <row r="14" spans="2:6" ht="24.95" customHeight="1" x14ac:dyDescent="0.2">
      <c r="B14" s="195" t="s">
        <v>8</v>
      </c>
      <c r="C14" s="130"/>
      <c r="D14" s="130"/>
      <c r="E14" s="131"/>
      <c r="F14" s="132"/>
    </row>
    <row r="15" spans="2:6" ht="24.95" customHeight="1" x14ac:dyDescent="0.2">
      <c r="B15" s="195" t="s">
        <v>9</v>
      </c>
      <c r="C15" s="130"/>
      <c r="D15" s="134"/>
      <c r="E15" s="131"/>
      <c r="F15" s="132"/>
    </row>
    <row r="16" spans="2:6" ht="24.95" customHeight="1" x14ac:dyDescent="0.2">
      <c r="B16" s="195" t="s">
        <v>10</v>
      </c>
      <c r="C16" s="130"/>
      <c r="D16" s="130"/>
      <c r="E16" s="131"/>
      <c r="F16" s="132"/>
    </row>
    <row r="17" spans="2:6" ht="24.95" customHeight="1" x14ac:dyDescent="0.2">
      <c r="B17" s="195" t="s">
        <v>11</v>
      </c>
      <c r="C17" s="130"/>
      <c r="D17" s="130"/>
      <c r="E17" s="131"/>
      <c r="F17" s="132"/>
    </row>
    <row r="18" spans="2:6" ht="24.95" customHeight="1" x14ac:dyDescent="0.2">
      <c r="B18" s="195" t="s">
        <v>12</v>
      </c>
      <c r="C18" s="130"/>
      <c r="D18" s="130"/>
      <c r="E18" s="131"/>
      <c r="F18" s="132"/>
    </row>
    <row r="19" spans="2:6" ht="24.95" customHeight="1" x14ac:dyDescent="0.2">
      <c r="B19" s="195" t="s">
        <v>13</v>
      </c>
      <c r="C19" s="130">
        <v>24</v>
      </c>
      <c r="D19" s="130">
        <v>24</v>
      </c>
      <c r="E19" s="131">
        <v>0</v>
      </c>
      <c r="F19" s="132"/>
    </row>
    <row r="20" spans="2:6" ht="24.95" customHeight="1" x14ac:dyDescent="0.2">
      <c r="B20" s="196" t="s">
        <v>16</v>
      </c>
      <c r="C20" s="135">
        <f>SUM(C6:C19)</f>
        <v>24</v>
      </c>
      <c r="D20" s="135">
        <f>SUM(D6:D19)</f>
        <v>24</v>
      </c>
      <c r="E20" s="135">
        <f>SUM(E6:E19)</f>
        <v>0</v>
      </c>
      <c r="F20" s="136"/>
    </row>
  </sheetData>
  <sheetProtection formatCells="0" formatColumns="0" formatRows="0" selectLockedCells="1"/>
  <mergeCells count="4">
    <mergeCell ref="C4:E4"/>
    <mergeCell ref="B4:B5"/>
    <mergeCell ref="F4:F5"/>
    <mergeCell ref="B2:F2"/>
  </mergeCells>
  <phoneticPr fontId="12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95" fitToWidth="0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57248-EB95-47F3-91FA-10E2865B9C0E}">
  <dimension ref="B1:Q20"/>
  <sheetViews>
    <sheetView view="pageBreakPreview" topLeftCell="A11" zoomScale="80" zoomScaleNormal="90" zoomScaleSheetLayoutView="80" workbookViewId="0">
      <selection activeCell="M19" sqref="M19"/>
    </sheetView>
  </sheetViews>
  <sheetFormatPr defaultRowHeight="12.75" x14ac:dyDescent="0.2"/>
  <cols>
    <col min="1" max="1" width="2" style="2" customWidth="1"/>
    <col min="2" max="2" width="31.42578125" style="2" customWidth="1"/>
    <col min="3" max="3" width="10.85546875" style="2" customWidth="1"/>
    <col min="4" max="4" width="11.140625" style="2" customWidth="1"/>
    <col min="5" max="5" width="11.42578125" style="2" customWidth="1"/>
    <col min="6" max="6" width="12" style="2" customWidth="1"/>
    <col min="7" max="7" width="12.42578125" style="2" customWidth="1"/>
    <col min="8" max="8" width="12.140625" style="2" customWidth="1"/>
    <col min="9" max="9" width="11.7109375" style="2" customWidth="1"/>
    <col min="10" max="10" width="11.85546875" style="2" customWidth="1"/>
    <col min="11" max="11" width="11.42578125" style="2" customWidth="1"/>
    <col min="12" max="12" width="12.7109375" style="2" customWidth="1"/>
    <col min="13" max="13" width="12.5703125" style="2" customWidth="1"/>
    <col min="14" max="14" width="9.140625" style="2"/>
    <col min="15" max="15" width="11.7109375" style="2" bestFit="1" customWidth="1"/>
    <col min="16" max="16" width="12.85546875" style="2" customWidth="1"/>
    <col min="17" max="17" width="12.28515625" style="2" customWidth="1"/>
    <col min="18" max="16384" width="9.140625" style="2"/>
  </cols>
  <sheetData>
    <row r="1" spans="2:17" ht="20.25" customHeight="1" x14ac:dyDescent="0.2">
      <c r="B1" s="236" t="s">
        <v>183</v>
      </c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</row>
    <row r="2" spans="2:17" ht="24" customHeight="1" x14ac:dyDescent="0.2"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</row>
    <row r="3" spans="2:17" ht="9" customHeight="1" x14ac:dyDescent="0.2">
      <c r="I3" s="230"/>
      <c r="J3" s="230"/>
      <c r="K3" s="230"/>
    </row>
    <row r="4" spans="2:17" ht="159" customHeight="1" x14ac:dyDescent="0.2">
      <c r="B4" s="222" t="s">
        <v>14</v>
      </c>
      <c r="C4" s="203" t="s">
        <v>168</v>
      </c>
      <c r="D4" s="239" t="s">
        <v>100</v>
      </c>
      <c r="E4" s="233" t="s">
        <v>169</v>
      </c>
      <c r="F4" s="240" t="s">
        <v>181</v>
      </c>
      <c r="G4" s="240"/>
      <c r="H4" s="240" t="s">
        <v>182</v>
      </c>
      <c r="I4" s="240"/>
      <c r="J4" s="240" t="s">
        <v>173</v>
      </c>
      <c r="K4" s="240"/>
      <c r="L4" s="237" t="s">
        <v>214</v>
      </c>
      <c r="M4" s="235" t="s">
        <v>170</v>
      </c>
    </row>
    <row r="5" spans="2:17" ht="145.5" customHeight="1" x14ac:dyDescent="0.2">
      <c r="B5" s="224"/>
      <c r="C5" s="204"/>
      <c r="D5" s="239"/>
      <c r="E5" s="234"/>
      <c r="F5" s="50" t="s">
        <v>117</v>
      </c>
      <c r="G5" s="29" t="s">
        <v>118</v>
      </c>
      <c r="H5" s="50" t="s">
        <v>117</v>
      </c>
      <c r="I5" s="29" t="s">
        <v>119</v>
      </c>
      <c r="J5" s="50" t="s">
        <v>120</v>
      </c>
      <c r="K5" s="29" t="s">
        <v>118</v>
      </c>
      <c r="L5" s="238"/>
      <c r="M5" s="235"/>
      <c r="O5" s="145"/>
      <c r="P5" s="145"/>
      <c r="Q5" s="145"/>
    </row>
    <row r="6" spans="2:17" ht="24.95" customHeight="1" x14ac:dyDescent="0.3">
      <c r="B6" s="189" t="s">
        <v>0</v>
      </c>
      <c r="C6" s="144">
        <f t="shared" ref="C6:C20" si="0">D6+L6</f>
        <v>0</v>
      </c>
      <c r="D6" s="12"/>
      <c r="E6" s="179" t="e">
        <f>D6/C6</f>
        <v>#DIV/0!</v>
      </c>
      <c r="F6" s="12"/>
      <c r="G6" s="121" t="e">
        <f>F6/D6</f>
        <v>#DIV/0!</v>
      </c>
      <c r="H6" s="12"/>
      <c r="I6" s="121" t="e">
        <f>H6/D6</f>
        <v>#DIV/0!</v>
      </c>
      <c r="J6" s="12"/>
      <c r="K6" s="121" t="e">
        <f>J6/D6</f>
        <v>#DIV/0!</v>
      </c>
      <c r="L6" s="12"/>
      <c r="M6" s="181" t="e">
        <f>L6/C6</f>
        <v>#DIV/0!</v>
      </c>
      <c r="N6" s="48"/>
      <c r="O6" s="146"/>
      <c r="P6" s="147"/>
      <c r="Q6" s="147"/>
    </row>
    <row r="7" spans="2:17" ht="24.95" customHeight="1" x14ac:dyDescent="0.3">
      <c r="B7" s="189" t="s">
        <v>1</v>
      </c>
      <c r="C7" s="144">
        <f t="shared" si="0"/>
        <v>0</v>
      </c>
      <c r="D7" s="12"/>
      <c r="E7" s="179" t="e">
        <f t="shared" ref="E7:E20" si="1">D7/C7</f>
        <v>#DIV/0!</v>
      </c>
      <c r="F7" s="12"/>
      <c r="G7" s="121" t="e">
        <f t="shared" ref="G7:G20" si="2">F7/D7</f>
        <v>#DIV/0!</v>
      </c>
      <c r="H7" s="12"/>
      <c r="I7" s="121" t="e">
        <f t="shared" ref="I7:I20" si="3">H7/D7</f>
        <v>#DIV/0!</v>
      </c>
      <c r="J7" s="12"/>
      <c r="K7" s="121" t="e">
        <f t="shared" ref="K7:K20" si="4">J7/D7</f>
        <v>#DIV/0!</v>
      </c>
      <c r="L7" s="12"/>
      <c r="M7" s="181" t="e">
        <f t="shared" ref="M7:M20" si="5">L7/C7</f>
        <v>#DIV/0!</v>
      </c>
      <c r="N7" s="48"/>
      <c r="O7" s="146"/>
      <c r="P7" s="147"/>
      <c r="Q7" s="147"/>
    </row>
    <row r="8" spans="2:17" ht="24.95" customHeight="1" x14ac:dyDescent="0.3">
      <c r="B8" s="189" t="s">
        <v>2</v>
      </c>
      <c r="C8" s="144">
        <f t="shared" si="0"/>
        <v>0</v>
      </c>
      <c r="D8" s="12"/>
      <c r="E8" s="179" t="e">
        <f t="shared" si="1"/>
        <v>#DIV/0!</v>
      </c>
      <c r="F8" s="12"/>
      <c r="G8" s="121" t="e">
        <f t="shared" si="2"/>
        <v>#DIV/0!</v>
      </c>
      <c r="H8" s="12"/>
      <c r="I8" s="121" t="e">
        <f t="shared" si="3"/>
        <v>#DIV/0!</v>
      </c>
      <c r="J8" s="12"/>
      <c r="K8" s="121" t="e">
        <f t="shared" si="4"/>
        <v>#DIV/0!</v>
      </c>
      <c r="L8" s="12"/>
      <c r="M8" s="181" t="e">
        <f t="shared" si="5"/>
        <v>#DIV/0!</v>
      </c>
      <c r="N8" s="48"/>
      <c r="O8" s="146"/>
      <c r="P8" s="147"/>
      <c r="Q8" s="147"/>
    </row>
    <row r="9" spans="2:17" ht="24.95" customHeight="1" x14ac:dyDescent="0.3">
      <c r="B9" s="189" t="s">
        <v>3</v>
      </c>
      <c r="C9" s="144">
        <f t="shared" si="0"/>
        <v>0</v>
      </c>
      <c r="D9" s="12"/>
      <c r="E9" s="179" t="e">
        <f t="shared" si="1"/>
        <v>#DIV/0!</v>
      </c>
      <c r="F9" s="12"/>
      <c r="G9" s="121" t="e">
        <f t="shared" si="2"/>
        <v>#DIV/0!</v>
      </c>
      <c r="H9" s="12"/>
      <c r="I9" s="121" t="e">
        <f t="shared" si="3"/>
        <v>#DIV/0!</v>
      </c>
      <c r="J9" s="12"/>
      <c r="K9" s="121" t="e">
        <f t="shared" si="4"/>
        <v>#DIV/0!</v>
      </c>
      <c r="L9" s="12"/>
      <c r="M9" s="181" t="e">
        <f t="shared" si="5"/>
        <v>#DIV/0!</v>
      </c>
      <c r="N9" s="48"/>
      <c r="O9" s="146"/>
      <c r="P9" s="147"/>
      <c r="Q9" s="147"/>
    </row>
    <row r="10" spans="2:17" ht="24.95" customHeight="1" x14ac:dyDescent="0.3">
      <c r="B10" s="189" t="s">
        <v>4</v>
      </c>
      <c r="C10" s="144">
        <f t="shared" si="0"/>
        <v>0</v>
      </c>
      <c r="D10" s="12"/>
      <c r="E10" s="179" t="e">
        <f t="shared" si="1"/>
        <v>#DIV/0!</v>
      </c>
      <c r="F10" s="12"/>
      <c r="G10" s="121" t="e">
        <f t="shared" si="2"/>
        <v>#DIV/0!</v>
      </c>
      <c r="H10" s="12"/>
      <c r="I10" s="121" t="e">
        <f t="shared" si="3"/>
        <v>#DIV/0!</v>
      </c>
      <c r="J10" s="12"/>
      <c r="K10" s="121" t="e">
        <f t="shared" si="4"/>
        <v>#DIV/0!</v>
      </c>
      <c r="L10" s="12"/>
      <c r="M10" s="181" t="e">
        <f t="shared" si="5"/>
        <v>#DIV/0!</v>
      </c>
      <c r="N10" s="48"/>
      <c r="O10" s="146"/>
      <c r="P10" s="147"/>
      <c r="Q10" s="147"/>
    </row>
    <row r="11" spans="2:17" ht="24.95" customHeight="1" x14ac:dyDescent="0.3">
      <c r="B11" s="189" t="s">
        <v>5</v>
      </c>
      <c r="C11" s="144">
        <f t="shared" si="0"/>
        <v>0</v>
      </c>
      <c r="D11" s="12"/>
      <c r="E11" s="179" t="e">
        <f t="shared" si="1"/>
        <v>#DIV/0!</v>
      </c>
      <c r="F11" s="12"/>
      <c r="G11" s="121" t="e">
        <f t="shared" si="2"/>
        <v>#DIV/0!</v>
      </c>
      <c r="H11" s="37"/>
      <c r="I11" s="121" t="e">
        <f t="shared" si="3"/>
        <v>#DIV/0!</v>
      </c>
      <c r="J11" s="12"/>
      <c r="K11" s="121" t="e">
        <f t="shared" si="4"/>
        <v>#DIV/0!</v>
      </c>
      <c r="L11" s="12"/>
      <c r="M11" s="181" t="e">
        <f t="shared" si="5"/>
        <v>#DIV/0!</v>
      </c>
      <c r="N11" s="48"/>
      <c r="O11" s="146"/>
      <c r="P11" s="147"/>
      <c r="Q11" s="147"/>
    </row>
    <row r="12" spans="2:17" ht="24.95" customHeight="1" x14ac:dyDescent="0.3">
      <c r="B12" s="189" t="s">
        <v>6</v>
      </c>
      <c r="C12" s="144">
        <f t="shared" si="0"/>
        <v>0</v>
      </c>
      <c r="D12" s="12"/>
      <c r="E12" s="179" t="e">
        <f t="shared" si="1"/>
        <v>#DIV/0!</v>
      </c>
      <c r="F12" s="12"/>
      <c r="G12" s="121" t="e">
        <f t="shared" si="2"/>
        <v>#DIV/0!</v>
      </c>
      <c r="H12" s="12"/>
      <c r="I12" s="121" t="e">
        <f t="shared" si="3"/>
        <v>#DIV/0!</v>
      </c>
      <c r="J12" s="12"/>
      <c r="K12" s="121" t="e">
        <f t="shared" si="4"/>
        <v>#DIV/0!</v>
      </c>
      <c r="L12" s="12"/>
      <c r="M12" s="181" t="e">
        <f t="shared" si="5"/>
        <v>#DIV/0!</v>
      </c>
      <c r="N12" s="48"/>
      <c r="O12" s="146"/>
      <c r="P12" s="147"/>
      <c r="Q12" s="147"/>
    </row>
    <row r="13" spans="2:17" ht="24.95" customHeight="1" x14ac:dyDescent="0.3">
      <c r="B13" s="189" t="s">
        <v>7</v>
      </c>
      <c r="C13" s="144">
        <f t="shared" si="0"/>
        <v>0</v>
      </c>
      <c r="D13" s="12"/>
      <c r="E13" s="179" t="e">
        <f t="shared" si="1"/>
        <v>#DIV/0!</v>
      </c>
      <c r="F13" s="12"/>
      <c r="G13" s="121" t="e">
        <f t="shared" si="2"/>
        <v>#DIV/0!</v>
      </c>
      <c r="H13" s="12"/>
      <c r="I13" s="121" t="e">
        <f t="shared" si="3"/>
        <v>#DIV/0!</v>
      </c>
      <c r="J13" s="12"/>
      <c r="K13" s="121" t="e">
        <f t="shared" si="4"/>
        <v>#DIV/0!</v>
      </c>
      <c r="L13" s="12"/>
      <c r="M13" s="181" t="e">
        <f t="shared" si="5"/>
        <v>#DIV/0!</v>
      </c>
      <c r="N13" s="48"/>
      <c r="O13" s="146"/>
      <c r="P13" s="147"/>
      <c r="Q13" s="147"/>
    </row>
    <row r="14" spans="2:17" ht="24.95" customHeight="1" x14ac:dyDescent="0.3">
      <c r="B14" s="189" t="s">
        <v>8</v>
      </c>
      <c r="C14" s="144">
        <f t="shared" si="0"/>
        <v>0</v>
      </c>
      <c r="D14" s="12"/>
      <c r="E14" s="179" t="e">
        <f t="shared" si="1"/>
        <v>#DIV/0!</v>
      </c>
      <c r="F14" s="12"/>
      <c r="G14" s="121" t="e">
        <f t="shared" si="2"/>
        <v>#DIV/0!</v>
      </c>
      <c r="H14" s="12"/>
      <c r="I14" s="121" t="e">
        <f t="shared" si="3"/>
        <v>#DIV/0!</v>
      </c>
      <c r="J14" s="12"/>
      <c r="K14" s="121" t="e">
        <f t="shared" si="4"/>
        <v>#DIV/0!</v>
      </c>
      <c r="L14" s="12"/>
      <c r="M14" s="181" t="e">
        <f t="shared" si="5"/>
        <v>#DIV/0!</v>
      </c>
      <c r="N14" s="48"/>
      <c r="O14" s="146"/>
      <c r="P14" s="147"/>
      <c r="Q14" s="147"/>
    </row>
    <row r="15" spans="2:17" ht="24.95" customHeight="1" x14ac:dyDescent="0.3">
      <c r="B15" s="189" t="s">
        <v>9</v>
      </c>
      <c r="C15" s="144">
        <f t="shared" si="0"/>
        <v>0</v>
      </c>
      <c r="D15" s="12"/>
      <c r="E15" s="179" t="e">
        <f t="shared" si="1"/>
        <v>#DIV/0!</v>
      </c>
      <c r="F15" s="12"/>
      <c r="G15" s="121" t="e">
        <f t="shared" si="2"/>
        <v>#DIV/0!</v>
      </c>
      <c r="H15" s="12"/>
      <c r="I15" s="121" t="e">
        <f t="shared" si="3"/>
        <v>#DIV/0!</v>
      </c>
      <c r="J15" s="12"/>
      <c r="K15" s="121" t="e">
        <f t="shared" si="4"/>
        <v>#DIV/0!</v>
      </c>
      <c r="L15" s="12"/>
      <c r="M15" s="181" t="e">
        <f t="shared" si="5"/>
        <v>#DIV/0!</v>
      </c>
      <c r="N15" s="48"/>
      <c r="O15" s="146"/>
      <c r="P15" s="147"/>
      <c r="Q15" s="147"/>
    </row>
    <row r="16" spans="2:17" ht="24.95" customHeight="1" x14ac:dyDescent="0.3">
      <c r="B16" s="189" t="s">
        <v>10</v>
      </c>
      <c r="C16" s="144">
        <f t="shared" si="0"/>
        <v>0</v>
      </c>
      <c r="D16" s="12"/>
      <c r="E16" s="179" t="e">
        <f t="shared" si="1"/>
        <v>#DIV/0!</v>
      </c>
      <c r="F16" s="12"/>
      <c r="G16" s="121" t="e">
        <f t="shared" si="2"/>
        <v>#DIV/0!</v>
      </c>
      <c r="H16" s="12"/>
      <c r="I16" s="121" t="e">
        <f t="shared" si="3"/>
        <v>#DIV/0!</v>
      </c>
      <c r="J16" s="12"/>
      <c r="K16" s="121" t="e">
        <f t="shared" si="4"/>
        <v>#DIV/0!</v>
      </c>
      <c r="L16" s="12"/>
      <c r="M16" s="181" t="e">
        <f t="shared" si="5"/>
        <v>#DIV/0!</v>
      </c>
      <c r="N16" s="48"/>
      <c r="O16" s="146"/>
      <c r="P16" s="147"/>
      <c r="Q16" s="147"/>
    </row>
    <row r="17" spans="2:17" ht="24.95" customHeight="1" x14ac:dyDescent="0.3">
      <c r="B17" s="189" t="s">
        <v>11</v>
      </c>
      <c r="C17" s="144">
        <f t="shared" si="0"/>
        <v>0</v>
      </c>
      <c r="D17" s="12"/>
      <c r="E17" s="179" t="e">
        <f t="shared" si="1"/>
        <v>#DIV/0!</v>
      </c>
      <c r="F17" s="12"/>
      <c r="G17" s="121" t="e">
        <f t="shared" si="2"/>
        <v>#DIV/0!</v>
      </c>
      <c r="H17" s="12"/>
      <c r="I17" s="121" t="e">
        <f t="shared" si="3"/>
        <v>#DIV/0!</v>
      </c>
      <c r="J17" s="12"/>
      <c r="K17" s="121" t="e">
        <f t="shared" si="4"/>
        <v>#DIV/0!</v>
      </c>
      <c r="L17" s="12"/>
      <c r="M17" s="181" t="e">
        <f t="shared" si="5"/>
        <v>#DIV/0!</v>
      </c>
      <c r="N17" s="48"/>
      <c r="O17" s="146"/>
      <c r="P17" s="147"/>
      <c r="Q17" s="147"/>
    </row>
    <row r="18" spans="2:17" ht="24.95" customHeight="1" x14ac:dyDescent="0.3">
      <c r="B18" s="189" t="s">
        <v>12</v>
      </c>
      <c r="C18" s="144">
        <f t="shared" si="0"/>
        <v>0</v>
      </c>
      <c r="D18" s="12"/>
      <c r="E18" s="179" t="e">
        <f t="shared" si="1"/>
        <v>#DIV/0!</v>
      </c>
      <c r="F18" s="12"/>
      <c r="G18" s="121" t="e">
        <f t="shared" si="2"/>
        <v>#DIV/0!</v>
      </c>
      <c r="H18" s="12"/>
      <c r="I18" s="121" t="e">
        <f t="shared" si="3"/>
        <v>#DIV/0!</v>
      </c>
      <c r="J18" s="12"/>
      <c r="K18" s="121" t="e">
        <f t="shared" si="4"/>
        <v>#DIV/0!</v>
      </c>
      <c r="L18" s="12"/>
      <c r="M18" s="181" t="e">
        <f t="shared" si="5"/>
        <v>#DIV/0!</v>
      </c>
      <c r="N18" s="48"/>
      <c r="O18" s="146"/>
      <c r="P18" s="147"/>
      <c r="Q18" s="147"/>
    </row>
    <row r="19" spans="2:17" ht="24.95" customHeight="1" x14ac:dyDescent="0.3">
      <c r="B19" s="189" t="s">
        <v>13</v>
      </c>
      <c r="C19" s="144">
        <v>259</v>
      </c>
      <c r="D19" s="12">
        <v>136</v>
      </c>
      <c r="E19" s="179">
        <f t="shared" si="1"/>
        <v>0.52509652509652505</v>
      </c>
      <c r="F19" s="12">
        <v>22</v>
      </c>
      <c r="G19" s="121">
        <f t="shared" si="2"/>
        <v>0.16176470588235295</v>
      </c>
      <c r="H19" s="12">
        <v>55</v>
      </c>
      <c r="I19" s="121">
        <f t="shared" si="3"/>
        <v>0.40441176470588236</v>
      </c>
      <c r="J19" s="12">
        <v>0</v>
      </c>
      <c r="K19" s="121">
        <f t="shared" si="4"/>
        <v>0</v>
      </c>
      <c r="L19" s="12">
        <v>123</v>
      </c>
      <c r="M19" s="181">
        <f t="shared" si="5"/>
        <v>0.4749034749034749</v>
      </c>
      <c r="N19" s="48"/>
      <c r="O19" s="146"/>
      <c r="P19" s="147"/>
      <c r="Q19" s="147"/>
    </row>
    <row r="20" spans="2:17" ht="24.95" customHeight="1" x14ac:dyDescent="0.35">
      <c r="B20" s="190" t="s">
        <v>16</v>
      </c>
      <c r="C20" s="150">
        <f t="shared" si="0"/>
        <v>259</v>
      </c>
      <c r="D20" s="11">
        <f>SUM(D6:D19)</f>
        <v>136</v>
      </c>
      <c r="E20" s="180">
        <f t="shared" si="1"/>
        <v>0.52509652509652505</v>
      </c>
      <c r="F20" s="11">
        <f>SUM(F6:F19)</f>
        <v>22</v>
      </c>
      <c r="G20" s="151">
        <f t="shared" si="2"/>
        <v>0.16176470588235295</v>
      </c>
      <c r="H20" s="11">
        <f>SUM(H6:H19)</f>
        <v>55</v>
      </c>
      <c r="I20" s="151">
        <f t="shared" si="3"/>
        <v>0.40441176470588236</v>
      </c>
      <c r="J20" s="11">
        <f>SUM(J6:J19)</f>
        <v>0</v>
      </c>
      <c r="K20" s="151">
        <f t="shared" si="4"/>
        <v>0</v>
      </c>
      <c r="L20" s="11">
        <f>SUM(L6:L19)</f>
        <v>123</v>
      </c>
      <c r="M20" s="182">
        <f t="shared" si="5"/>
        <v>0.4749034749034749</v>
      </c>
      <c r="N20" s="48"/>
      <c r="O20" s="148"/>
      <c r="P20" s="149"/>
      <c r="Q20" s="149"/>
    </row>
  </sheetData>
  <sheetProtection formatCells="0" formatColumns="0" formatRows="0" selectLockedCells="1"/>
  <mergeCells count="11">
    <mergeCell ref="I3:K3"/>
    <mergeCell ref="C4:C5"/>
    <mergeCell ref="E4:E5"/>
    <mergeCell ref="M4:M5"/>
    <mergeCell ref="B1:M2"/>
    <mergeCell ref="L4:L5"/>
    <mergeCell ref="D4:D5"/>
    <mergeCell ref="H4:I4"/>
    <mergeCell ref="J4:K4"/>
    <mergeCell ref="B4:B5"/>
    <mergeCell ref="F4:G4"/>
  </mergeCells>
  <phoneticPr fontId="12" type="noConversion"/>
  <printOptions horizontalCentered="1"/>
  <pageMargins left="0.59055118110236227" right="0.59055118110236227" top="0.59055118110236227" bottom="0.47244094488188981" header="0.51181102362204722" footer="0.51181102362204722"/>
  <pageSetup paperSize="9" scale="72" fitToWidth="0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6CC4F-A409-48BE-A84A-B3ED4E9645EE}">
  <sheetPr>
    <pageSetUpPr fitToPage="1"/>
  </sheetPr>
  <dimension ref="B1:T21"/>
  <sheetViews>
    <sheetView view="pageBreakPreview" topLeftCell="A15" zoomScale="70" zoomScaleNormal="90" zoomScaleSheetLayoutView="70" workbookViewId="0">
      <selection activeCell="R20" sqref="R20"/>
    </sheetView>
  </sheetViews>
  <sheetFormatPr defaultRowHeight="12.75" x14ac:dyDescent="0.2"/>
  <cols>
    <col min="1" max="1" width="1.42578125" style="2" customWidth="1"/>
    <col min="2" max="2" width="31.42578125" style="2" customWidth="1"/>
    <col min="3" max="3" width="11.7109375" style="2" customWidth="1"/>
    <col min="4" max="4" width="10" style="2" customWidth="1"/>
    <col min="5" max="5" width="10.7109375" style="2" customWidth="1"/>
    <col min="6" max="6" width="10.28515625" style="2" customWidth="1"/>
    <col min="7" max="7" width="8.7109375" style="2" customWidth="1"/>
    <col min="8" max="8" width="11.5703125" style="2" customWidth="1"/>
    <col min="9" max="9" width="8.7109375" style="2" customWidth="1"/>
    <col min="10" max="10" width="11.7109375" style="2" customWidth="1"/>
    <col min="11" max="11" width="8.7109375" style="2" customWidth="1"/>
    <col min="12" max="12" width="12.85546875" style="2" customWidth="1"/>
    <col min="13" max="13" width="10.28515625" style="2" customWidth="1"/>
    <col min="14" max="14" width="11.42578125" style="2" customWidth="1"/>
    <col min="15" max="15" width="10" style="2" customWidth="1"/>
    <col min="16" max="16" width="11.7109375" style="2" customWidth="1"/>
    <col min="17" max="17" width="10.140625" style="2" customWidth="1"/>
    <col min="18" max="18" width="11.42578125" style="2" customWidth="1"/>
    <col min="19" max="19" width="10.28515625" style="2" customWidth="1"/>
    <col min="20" max="20" width="12.7109375" style="2" customWidth="1"/>
    <col min="21" max="16384" width="9.140625" style="2"/>
  </cols>
  <sheetData>
    <row r="1" spans="2:20" ht="15" customHeight="1" x14ac:dyDescent="0.2">
      <c r="B1" s="236" t="s">
        <v>184</v>
      </c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</row>
    <row r="2" spans="2:20" ht="24" customHeight="1" x14ac:dyDescent="0.2"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</row>
    <row r="3" spans="2:20" ht="13.5" customHeight="1" x14ac:dyDescent="0.3">
      <c r="B3" s="47"/>
      <c r="C3" s="47"/>
      <c r="D3" s="47"/>
      <c r="E3" s="47"/>
      <c r="F3" s="47"/>
      <c r="G3" s="47"/>
      <c r="H3" s="47"/>
      <c r="I3" s="47"/>
      <c r="J3" s="47"/>
      <c r="K3" s="47"/>
      <c r="L3" s="230"/>
      <c r="M3" s="230"/>
      <c r="N3" s="230"/>
      <c r="O3" s="230"/>
      <c r="P3" s="230"/>
      <c r="Q3" s="44"/>
      <c r="R3" s="44"/>
    </row>
    <row r="4" spans="2:20" ht="24.75" customHeight="1" x14ac:dyDescent="0.2">
      <c r="B4" s="250" t="s">
        <v>14</v>
      </c>
      <c r="C4" s="241" t="s">
        <v>185</v>
      </c>
      <c r="D4" s="242"/>
      <c r="E4" s="242"/>
      <c r="F4" s="243"/>
      <c r="G4" s="247" t="s">
        <v>72</v>
      </c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9"/>
    </row>
    <row r="5" spans="2:20" ht="128.25" customHeight="1" x14ac:dyDescent="0.2">
      <c r="B5" s="250"/>
      <c r="C5" s="244"/>
      <c r="D5" s="245"/>
      <c r="E5" s="245"/>
      <c r="F5" s="246"/>
      <c r="G5" s="240" t="s">
        <v>187</v>
      </c>
      <c r="H5" s="240"/>
      <c r="I5" s="240" t="s">
        <v>188</v>
      </c>
      <c r="J5" s="240"/>
      <c r="K5" s="240" t="s">
        <v>189</v>
      </c>
      <c r="L5" s="240"/>
      <c r="M5" s="200" t="s">
        <v>191</v>
      </c>
      <c r="N5" s="201"/>
      <c r="O5" s="201"/>
      <c r="P5" s="202"/>
      <c r="Q5" s="200" t="s">
        <v>194</v>
      </c>
      <c r="R5" s="202"/>
    </row>
    <row r="6" spans="2:20" ht="192.75" customHeight="1" thickBot="1" x14ac:dyDescent="0.25">
      <c r="B6" s="250"/>
      <c r="C6" s="76" t="s">
        <v>195</v>
      </c>
      <c r="D6" s="77" t="s">
        <v>164</v>
      </c>
      <c r="E6" s="76" t="s">
        <v>186</v>
      </c>
      <c r="F6" s="77" t="s">
        <v>164</v>
      </c>
      <c r="G6" s="50" t="s">
        <v>70</v>
      </c>
      <c r="H6" s="29" t="s">
        <v>71</v>
      </c>
      <c r="I6" s="50" t="s">
        <v>70</v>
      </c>
      <c r="J6" s="29" t="s">
        <v>71</v>
      </c>
      <c r="K6" s="50" t="s">
        <v>70</v>
      </c>
      <c r="L6" s="29" t="s">
        <v>190</v>
      </c>
      <c r="M6" s="41" t="s">
        <v>193</v>
      </c>
      <c r="N6" s="30" t="s">
        <v>71</v>
      </c>
      <c r="O6" s="40" t="s">
        <v>192</v>
      </c>
      <c r="P6" s="29" t="s">
        <v>71</v>
      </c>
      <c r="Q6" s="41" t="s">
        <v>70</v>
      </c>
      <c r="R6" s="29" t="s">
        <v>71</v>
      </c>
    </row>
    <row r="7" spans="2:20" ht="30" customHeight="1" thickBot="1" x14ac:dyDescent="0.25">
      <c r="B7" s="189" t="s">
        <v>0</v>
      </c>
      <c r="C7" s="39"/>
      <c r="D7" s="73"/>
      <c r="E7" s="39"/>
      <c r="F7" s="74"/>
      <c r="G7" s="12"/>
      <c r="H7" s="86" t="e">
        <f>G7/(C7+E7)</f>
        <v>#DIV/0!</v>
      </c>
      <c r="I7" s="12"/>
      <c r="J7" s="86" t="e">
        <f>I7/(C7+E7)</f>
        <v>#DIV/0!</v>
      </c>
      <c r="K7" s="12"/>
      <c r="L7" s="86" t="e">
        <f>K7/C7</f>
        <v>#DIV/0!</v>
      </c>
      <c r="M7" s="12"/>
      <c r="N7" s="86" t="e">
        <f>M7/C7</f>
        <v>#DIV/0!</v>
      </c>
      <c r="O7" s="12"/>
      <c r="P7" s="86" t="e">
        <f>O7/E7</f>
        <v>#DIV/0!</v>
      </c>
      <c r="Q7" s="12"/>
      <c r="R7" s="86" t="e">
        <f>Q7/(C7+E7)</f>
        <v>#DIV/0!</v>
      </c>
      <c r="S7" s="28"/>
      <c r="T7" s="63" t="b">
        <f>C7+E7=G7+I7+K7+M7+O7+Q7</f>
        <v>1</v>
      </c>
    </row>
    <row r="8" spans="2:20" ht="30" customHeight="1" thickBot="1" x14ac:dyDescent="0.25">
      <c r="B8" s="189" t="s">
        <v>1</v>
      </c>
      <c r="C8" s="39"/>
      <c r="D8" s="73"/>
      <c r="E8" s="39"/>
      <c r="F8" s="74"/>
      <c r="G8" s="12"/>
      <c r="H8" s="86" t="e">
        <f t="shared" ref="H8:H21" si="0">G8/(C8+E8)</f>
        <v>#DIV/0!</v>
      </c>
      <c r="I8" s="12"/>
      <c r="J8" s="86" t="e">
        <f t="shared" ref="J8:J21" si="1">I8/(C8+E8)</f>
        <v>#DIV/0!</v>
      </c>
      <c r="K8" s="12"/>
      <c r="L8" s="86" t="e">
        <f t="shared" ref="L8:L21" si="2">K8/C8</f>
        <v>#DIV/0!</v>
      </c>
      <c r="M8" s="12"/>
      <c r="N8" s="86" t="e">
        <f t="shared" ref="N8:N21" si="3">M8/C8</f>
        <v>#DIV/0!</v>
      </c>
      <c r="O8" s="12"/>
      <c r="P8" s="86" t="e">
        <f t="shared" ref="P8:P21" si="4">O8/E8</f>
        <v>#DIV/0!</v>
      </c>
      <c r="Q8" s="12"/>
      <c r="R8" s="86" t="e">
        <f t="shared" ref="R8:R21" si="5">Q8/(C8+E8)</f>
        <v>#DIV/0!</v>
      </c>
      <c r="S8" s="28"/>
      <c r="T8" s="63" t="b">
        <f t="shared" ref="T8:T21" si="6">C8+E8=G8+I8+K8+M8+O8+Q8</f>
        <v>1</v>
      </c>
    </row>
    <row r="9" spans="2:20" ht="30" customHeight="1" thickBot="1" x14ac:dyDescent="0.25">
      <c r="B9" s="189" t="s">
        <v>2</v>
      </c>
      <c r="C9" s="39"/>
      <c r="D9" s="73"/>
      <c r="E9" s="39"/>
      <c r="F9" s="74"/>
      <c r="G9" s="12"/>
      <c r="H9" s="86" t="e">
        <f t="shared" si="0"/>
        <v>#DIV/0!</v>
      </c>
      <c r="I9" s="12"/>
      <c r="J9" s="86" t="e">
        <f t="shared" si="1"/>
        <v>#DIV/0!</v>
      </c>
      <c r="K9" s="12"/>
      <c r="L9" s="86" t="e">
        <f t="shared" si="2"/>
        <v>#DIV/0!</v>
      </c>
      <c r="M9" s="12"/>
      <c r="N9" s="86" t="e">
        <f t="shared" si="3"/>
        <v>#DIV/0!</v>
      </c>
      <c r="O9" s="12"/>
      <c r="P9" s="86" t="e">
        <f t="shared" si="4"/>
        <v>#DIV/0!</v>
      </c>
      <c r="Q9" s="12"/>
      <c r="R9" s="86" t="e">
        <f t="shared" si="5"/>
        <v>#DIV/0!</v>
      </c>
      <c r="S9" s="28"/>
      <c r="T9" s="63" t="b">
        <f t="shared" si="6"/>
        <v>1</v>
      </c>
    </row>
    <row r="10" spans="2:20" ht="30" customHeight="1" thickBot="1" x14ac:dyDescent="0.25">
      <c r="B10" s="189" t="s">
        <v>3</v>
      </c>
      <c r="C10" s="39"/>
      <c r="D10" s="73"/>
      <c r="E10" s="39"/>
      <c r="F10" s="74"/>
      <c r="G10" s="12"/>
      <c r="H10" s="86" t="e">
        <f t="shared" si="0"/>
        <v>#DIV/0!</v>
      </c>
      <c r="I10" s="12"/>
      <c r="J10" s="86" t="e">
        <f t="shared" si="1"/>
        <v>#DIV/0!</v>
      </c>
      <c r="K10" s="12"/>
      <c r="L10" s="86" t="e">
        <f t="shared" si="2"/>
        <v>#DIV/0!</v>
      </c>
      <c r="M10" s="12"/>
      <c r="N10" s="86" t="e">
        <f t="shared" si="3"/>
        <v>#DIV/0!</v>
      </c>
      <c r="O10" s="12"/>
      <c r="P10" s="86" t="e">
        <f t="shared" si="4"/>
        <v>#DIV/0!</v>
      </c>
      <c r="Q10" s="12"/>
      <c r="R10" s="86" t="e">
        <f t="shared" si="5"/>
        <v>#DIV/0!</v>
      </c>
      <c r="S10" s="28"/>
      <c r="T10" s="63" t="b">
        <f t="shared" si="6"/>
        <v>1</v>
      </c>
    </row>
    <row r="11" spans="2:20" ht="30" customHeight="1" thickBot="1" x14ac:dyDescent="0.25">
      <c r="B11" s="189" t="s">
        <v>4</v>
      </c>
      <c r="C11" s="39"/>
      <c r="D11" s="73"/>
      <c r="E11" s="39"/>
      <c r="F11" s="74"/>
      <c r="G11" s="12"/>
      <c r="H11" s="86" t="e">
        <f t="shared" si="0"/>
        <v>#DIV/0!</v>
      </c>
      <c r="I11" s="12"/>
      <c r="J11" s="86" t="e">
        <f t="shared" si="1"/>
        <v>#DIV/0!</v>
      </c>
      <c r="K11" s="12"/>
      <c r="L11" s="86" t="e">
        <f t="shared" si="2"/>
        <v>#DIV/0!</v>
      </c>
      <c r="M11" s="12"/>
      <c r="N11" s="86" t="e">
        <f t="shared" si="3"/>
        <v>#DIV/0!</v>
      </c>
      <c r="O11" s="12"/>
      <c r="P11" s="86" t="e">
        <f t="shared" si="4"/>
        <v>#DIV/0!</v>
      </c>
      <c r="Q11" s="12"/>
      <c r="R11" s="86" t="e">
        <f t="shared" si="5"/>
        <v>#DIV/0!</v>
      </c>
      <c r="S11" s="28"/>
      <c r="T11" s="63" t="b">
        <f t="shared" si="6"/>
        <v>1</v>
      </c>
    </row>
    <row r="12" spans="2:20" ht="30" customHeight="1" thickBot="1" x14ac:dyDescent="0.25">
      <c r="B12" s="189" t="s">
        <v>5</v>
      </c>
      <c r="C12" s="39"/>
      <c r="D12" s="73"/>
      <c r="E12" s="39"/>
      <c r="F12" s="74"/>
      <c r="G12" s="37"/>
      <c r="H12" s="86" t="e">
        <f t="shared" si="0"/>
        <v>#DIV/0!</v>
      </c>
      <c r="I12" s="37"/>
      <c r="J12" s="86" t="e">
        <f t="shared" si="1"/>
        <v>#DIV/0!</v>
      </c>
      <c r="K12" s="37"/>
      <c r="L12" s="86" t="e">
        <f t="shared" si="2"/>
        <v>#DIV/0!</v>
      </c>
      <c r="M12" s="12"/>
      <c r="N12" s="86" t="e">
        <f t="shared" si="3"/>
        <v>#DIV/0!</v>
      </c>
      <c r="O12" s="13"/>
      <c r="P12" s="86" t="e">
        <f t="shared" si="4"/>
        <v>#DIV/0!</v>
      </c>
      <c r="Q12" s="12"/>
      <c r="R12" s="86" t="e">
        <f t="shared" si="5"/>
        <v>#DIV/0!</v>
      </c>
      <c r="S12" s="28"/>
      <c r="T12" s="63" t="b">
        <f t="shared" si="6"/>
        <v>1</v>
      </c>
    </row>
    <row r="13" spans="2:20" ht="30" customHeight="1" thickBot="1" x14ac:dyDescent="0.25">
      <c r="B13" s="189" t="s">
        <v>6</v>
      </c>
      <c r="C13" s="39"/>
      <c r="D13" s="73"/>
      <c r="E13" s="39"/>
      <c r="F13" s="74"/>
      <c r="G13" s="12"/>
      <c r="H13" s="86" t="e">
        <f t="shared" si="0"/>
        <v>#DIV/0!</v>
      </c>
      <c r="I13" s="12"/>
      <c r="J13" s="86" t="e">
        <f t="shared" si="1"/>
        <v>#DIV/0!</v>
      </c>
      <c r="K13" s="12"/>
      <c r="L13" s="86" t="e">
        <f t="shared" si="2"/>
        <v>#DIV/0!</v>
      </c>
      <c r="M13" s="12"/>
      <c r="N13" s="86" t="e">
        <f t="shared" si="3"/>
        <v>#DIV/0!</v>
      </c>
      <c r="O13" s="12"/>
      <c r="P13" s="86" t="e">
        <f t="shared" si="4"/>
        <v>#DIV/0!</v>
      </c>
      <c r="Q13" s="12"/>
      <c r="R13" s="86" t="e">
        <f t="shared" si="5"/>
        <v>#DIV/0!</v>
      </c>
      <c r="S13" s="28"/>
      <c r="T13" s="63" t="b">
        <f t="shared" si="6"/>
        <v>1</v>
      </c>
    </row>
    <row r="14" spans="2:20" ht="30" customHeight="1" thickBot="1" x14ac:dyDescent="0.25">
      <c r="B14" s="189" t="s">
        <v>7</v>
      </c>
      <c r="C14" s="39"/>
      <c r="D14" s="73"/>
      <c r="E14" s="39"/>
      <c r="F14" s="74"/>
      <c r="G14" s="12"/>
      <c r="H14" s="86" t="e">
        <f t="shared" si="0"/>
        <v>#DIV/0!</v>
      </c>
      <c r="I14" s="12"/>
      <c r="J14" s="86" t="e">
        <f t="shared" si="1"/>
        <v>#DIV/0!</v>
      </c>
      <c r="K14" s="12"/>
      <c r="L14" s="86" t="e">
        <f t="shared" si="2"/>
        <v>#DIV/0!</v>
      </c>
      <c r="M14" s="12"/>
      <c r="N14" s="86" t="e">
        <f t="shared" si="3"/>
        <v>#DIV/0!</v>
      </c>
      <c r="O14" s="12"/>
      <c r="P14" s="86" t="e">
        <f t="shared" si="4"/>
        <v>#DIV/0!</v>
      </c>
      <c r="Q14" s="12"/>
      <c r="R14" s="86" t="e">
        <f t="shared" si="5"/>
        <v>#DIV/0!</v>
      </c>
      <c r="S14" s="28"/>
      <c r="T14" s="63" t="b">
        <f t="shared" si="6"/>
        <v>1</v>
      </c>
    </row>
    <row r="15" spans="2:20" ht="30" customHeight="1" thickBot="1" x14ac:dyDescent="0.25">
      <c r="B15" s="189" t="s">
        <v>8</v>
      </c>
      <c r="C15" s="39"/>
      <c r="D15" s="73"/>
      <c r="E15" s="39"/>
      <c r="F15" s="74"/>
      <c r="G15" s="12"/>
      <c r="H15" s="86" t="e">
        <f t="shared" si="0"/>
        <v>#DIV/0!</v>
      </c>
      <c r="I15" s="12"/>
      <c r="J15" s="86" t="e">
        <f t="shared" si="1"/>
        <v>#DIV/0!</v>
      </c>
      <c r="K15" s="12"/>
      <c r="L15" s="86" t="e">
        <f t="shared" si="2"/>
        <v>#DIV/0!</v>
      </c>
      <c r="M15" s="12"/>
      <c r="N15" s="86" t="e">
        <f t="shared" si="3"/>
        <v>#DIV/0!</v>
      </c>
      <c r="O15" s="12"/>
      <c r="P15" s="86" t="e">
        <f t="shared" si="4"/>
        <v>#DIV/0!</v>
      </c>
      <c r="Q15" s="12"/>
      <c r="R15" s="86" t="e">
        <f t="shared" si="5"/>
        <v>#DIV/0!</v>
      </c>
      <c r="S15" s="28"/>
      <c r="T15" s="63" t="b">
        <f t="shared" si="6"/>
        <v>1</v>
      </c>
    </row>
    <row r="16" spans="2:20" ht="30" customHeight="1" thickBot="1" x14ac:dyDescent="0.25">
      <c r="B16" s="189" t="s">
        <v>9</v>
      </c>
      <c r="C16" s="39"/>
      <c r="D16" s="73"/>
      <c r="E16" s="39"/>
      <c r="F16" s="74"/>
      <c r="G16" s="12"/>
      <c r="H16" s="86" t="e">
        <f t="shared" si="0"/>
        <v>#DIV/0!</v>
      </c>
      <c r="I16" s="12"/>
      <c r="J16" s="86" t="e">
        <f t="shared" si="1"/>
        <v>#DIV/0!</v>
      </c>
      <c r="K16" s="12"/>
      <c r="L16" s="86" t="e">
        <f t="shared" si="2"/>
        <v>#DIV/0!</v>
      </c>
      <c r="M16" s="12"/>
      <c r="N16" s="86" t="e">
        <f t="shared" si="3"/>
        <v>#DIV/0!</v>
      </c>
      <c r="O16" s="12"/>
      <c r="P16" s="86" t="e">
        <f t="shared" si="4"/>
        <v>#DIV/0!</v>
      </c>
      <c r="Q16" s="12"/>
      <c r="R16" s="86" t="e">
        <f t="shared" si="5"/>
        <v>#DIV/0!</v>
      </c>
      <c r="S16" s="28"/>
      <c r="T16" s="63" t="b">
        <f t="shared" si="6"/>
        <v>1</v>
      </c>
    </row>
    <row r="17" spans="2:20" ht="30" customHeight="1" thickBot="1" x14ac:dyDescent="0.25">
      <c r="B17" s="189" t="s">
        <v>10</v>
      </c>
      <c r="C17" s="39"/>
      <c r="D17" s="73"/>
      <c r="E17" s="39"/>
      <c r="F17" s="74"/>
      <c r="G17" s="12"/>
      <c r="H17" s="86" t="e">
        <f t="shared" si="0"/>
        <v>#DIV/0!</v>
      </c>
      <c r="I17" s="12"/>
      <c r="J17" s="86" t="e">
        <f t="shared" si="1"/>
        <v>#DIV/0!</v>
      </c>
      <c r="K17" s="12"/>
      <c r="L17" s="86" t="e">
        <f t="shared" si="2"/>
        <v>#DIV/0!</v>
      </c>
      <c r="M17" s="12"/>
      <c r="N17" s="86" t="e">
        <f t="shared" si="3"/>
        <v>#DIV/0!</v>
      </c>
      <c r="O17" s="12"/>
      <c r="P17" s="86" t="e">
        <f t="shared" si="4"/>
        <v>#DIV/0!</v>
      </c>
      <c r="Q17" s="12"/>
      <c r="R17" s="86" t="e">
        <f t="shared" si="5"/>
        <v>#DIV/0!</v>
      </c>
      <c r="S17" s="28"/>
      <c r="T17" s="63" t="b">
        <f t="shared" si="6"/>
        <v>1</v>
      </c>
    </row>
    <row r="18" spans="2:20" ht="30" customHeight="1" thickBot="1" x14ac:dyDescent="0.25">
      <c r="B18" s="189" t="s">
        <v>11</v>
      </c>
      <c r="C18" s="39"/>
      <c r="D18" s="73"/>
      <c r="E18" s="39"/>
      <c r="F18" s="74"/>
      <c r="G18" s="12"/>
      <c r="H18" s="86" t="e">
        <f t="shared" si="0"/>
        <v>#DIV/0!</v>
      </c>
      <c r="I18" s="12"/>
      <c r="J18" s="86" t="e">
        <f t="shared" si="1"/>
        <v>#DIV/0!</v>
      </c>
      <c r="K18" s="12"/>
      <c r="L18" s="86" t="e">
        <f t="shared" si="2"/>
        <v>#DIV/0!</v>
      </c>
      <c r="M18" s="12"/>
      <c r="N18" s="86" t="e">
        <f t="shared" si="3"/>
        <v>#DIV/0!</v>
      </c>
      <c r="O18" s="12"/>
      <c r="P18" s="86" t="e">
        <f t="shared" si="4"/>
        <v>#DIV/0!</v>
      </c>
      <c r="Q18" s="12"/>
      <c r="R18" s="86" t="e">
        <f t="shared" si="5"/>
        <v>#DIV/0!</v>
      </c>
      <c r="S18" s="28"/>
      <c r="T18" s="63" t="b">
        <f t="shared" si="6"/>
        <v>1</v>
      </c>
    </row>
    <row r="19" spans="2:20" ht="30" customHeight="1" thickBot="1" x14ac:dyDescent="0.25">
      <c r="B19" s="189" t="s">
        <v>12</v>
      </c>
      <c r="C19" s="39"/>
      <c r="D19" s="73"/>
      <c r="E19" s="39"/>
      <c r="F19" s="74"/>
      <c r="G19" s="12"/>
      <c r="H19" s="86" t="e">
        <f t="shared" si="0"/>
        <v>#DIV/0!</v>
      </c>
      <c r="I19" s="12"/>
      <c r="J19" s="86" t="e">
        <f t="shared" si="1"/>
        <v>#DIV/0!</v>
      </c>
      <c r="K19" s="12"/>
      <c r="L19" s="86" t="e">
        <f t="shared" si="2"/>
        <v>#DIV/0!</v>
      </c>
      <c r="M19" s="12"/>
      <c r="N19" s="86" t="e">
        <f t="shared" si="3"/>
        <v>#DIV/0!</v>
      </c>
      <c r="O19" s="12"/>
      <c r="P19" s="86" t="e">
        <f t="shared" si="4"/>
        <v>#DIV/0!</v>
      </c>
      <c r="Q19" s="12"/>
      <c r="R19" s="86" t="e">
        <f t="shared" si="5"/>
        <v>#DIV/0!</v>
      </c>
      <c r="S19" s="28"/>
      <c r="T19" s="63" t="b">
        <f t="shared" si="6"/>
        <v>1</v>
      </c>
    </row>
    <row r="20" spans="2:20" ht="30" customHeight="1" thickBot="1" x14ac:dyDescent="0.25">
      <c r="B20" s="189" t="s">
        <v>13</v>
      </c>
      <c r="C20" s="39">
        <v>251</v>
      </c>
      <c r="D20" s="73">
        <v>8</v>
      </c>
      <c r="E20" s="39">
        <v>255</v>
      </c>
      <c r="F20" s="74">
        <v>11</v>
      </c>
      <c r="G20" s="12">
        <v>36</v>
      </c>
      <c r="H20" s="86">
        <f t="shared" si="0"/>
        <v>7.1146245059288543E-2</v>
      </c>
      <c r="I20" s="12">
        <v>238</v>
      </c>
      <c r="J20" s="86">
        <f t="shared" si="1"/>
        <v>0.47035573122529645</v>
      </c>
      <c r="K20" s="12">
        <v>59</v>
      </c>
      <c r="L20" s="86">
        <f t="shared" si="2"/>
        <v>0.23505976095617531</v>
      </c>
      <c r="M20" s="12">
        <v>23</v>
      </c>
      <c r="N20" s="86">
        <f t="shared" si="3"/>
        <v>9.1633466135458169E-2</v>
      </c>
      <c r="O20" s="12">
        <v>133</v>
      </c>
      <c r="P20" s="86">
        <f t="shared" si="4"/>
        <v>0.52156862745098043</v>
      </c>
      <c r="Q20" s="12">
        <v>17</v>
      </c>
      <c r="R20" s="86">
        <f t="shared" si="5"/>
        <v>3.3596837944664032E-2</v>
      </c>
      <c r="S20" s="28"/>
      <c r="T20" s="63" t="b">
        <f t="shared" si="6"/>
        <v>1</v>
      </c>
    </row>
    <row r="21" spans="2:20" ht="30" customHeight="1" thickBot="1" x14ac:dyDescent="0.25">
      <c r="B21" s="190" t="s">
        <v>16</v>
      </c>
      <c r="C21" s="75">
        <f>SUM(C7:C20)</f>
        <v>251</v>
      </c>
      <c r="D21" s="75">
        <f>SUM(D7:D20)</f>
        <v>8</v>
      </c>
      <c r="E21" s="75">
        <f>SUM(E7:E20)</f>
        <v>255</v>
      </c>
      <c r="F21" s="75">
        <f>SUM(F7:F20)</f>
        <v>11</v>
      </c>
      <c r="G21" s="75">
        <f>SUM(G7:G20)</f>
        <v>36</v>
      </c>
      <c r="H21" s="158">
        <f t="shared" si="0"/>
        <v>7.1146245059288543E-2</v>
      </c>
      <c r="I21" s="11">
        <f>SUM(I7:I20)</f>
        <v>238</v>
      </c>
      <c r="J21" s="158">
        <f t="shared" si="1"/>
        <v>0.47035573122529645</v>
      </c>
      <c r="K21" s="11">
        <f>SUM(K7:K20)</f>
        <v>59</v>
      </c>
      <c r="L21" s="158">
        <f t="shared" si="2"/>
        <v>0.23505976095617531</v>
      </c>
      <c r="M21" s="94">
        <f>SUM(M7:M20)</f>
        <v>23</v>
      </c>
      <c r="N21" s="158">
        <f t="shared" si="3"/>
        <v>9.1633466135458169E-2</v>
      </c>
      <c r="O21" s="11">
        <f>SUM(O7:O20)</f>
        <v>133</v>
      </c>
      <c r="P21" s="158">
        <f t="shared" si="4"/>
        <v>0.52156862745098043</v>
      </c>
      <c r="Q21" s="94">
        <f>SUM(Q7:Q20)</f>
        <v>17</v>
      </c>
      <c r="R21" s="158">
        <f t="shared" si="5"/>
        <v>3.3596837944664032E-2</v>
      </c>
      <c r="S21" s="28"/>
      <c r="T21" s="63" t="b">
        <f t="shared" si="6"/>
        <v>1</v>
      </c>
    </row>
  </sheetData>
  <sheetProtection formatCells="0" formatColumns="0" formatRows="0" selectLockedCells="1"/>
  <mergeCells count="10">
    <mergeCell ref="B1:R2"/>
    <mergeCell ref="C4:F5"/>
    <mergeCell ref="M5:P5"/>
    <mergeCell ref="Q5:R5"/>
    <mergeCell ref="G4:R4"/>
    <mergeCell ref="G5:H5"/>
    <mergeCell ref="I5:J5"/>
    <mergeCell ref="K5:L5"/>
    <mergeCell ref="B4:B6"/>
    <mergeCell ref="L3:P3"/>
  </mergeCells>
  <phoneticPr fontId="12" type="noConversion"/>
  <printOptions horizontalCentered="1"/>
  <pageMargins left="0.59055118110236227" right="0.59055118110236227" top="0.6692913385826772" bottom="0.6692913385826772" header="0.51181102362204722" footer="0.51181102362204722"/>
  <pageSetup paperSize="9" scale="6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1F6AA-560C-4587-9DEB-13D1122283B2}">
  <sheetPr>
    <pageSetUpPr fitToPage="1"/>
  </sheetPr>
  <dimension ref="B1:R24"/>
  <sheetViews>
    <sheetView view="pageBreakPreview" topLeftCell="A13" zoomScale="80" zoomScaleNormal="90" zoomScaleSheetLayoutView="80" workbookViewId="0">
      <selection activeCell="R21" sqref="R21"/>
    </sheetView>
  </sheetViews>
  <sheetFormatPr defaultRowHeight="12.75" x14ac:dyDescent="0.2"/>
  <cols>
    <col min="1" max="1" width="1.42578125" style="2" customWidth="1"/>
    <col min="2" max="2" width="31.42578125" style="2" customWidth="1"/>
    <col min="3" max="4" width="9.7109375" style="2" customWidth="1"/>
    <col min="5" max="5" width="9.28515625" style="2" customWidth="1"/>
    <col min="6" max="6" width="12.28515625" style="2" customWidth="1"/>
    <col min="7" max="7" width="9.7109375" style="2" customWidth="1"/>
    <col min="8" max="8" width="11.7109375" style="2" customWidth="1"/>
    <col min="9" max="9" width="9.7109375" style="2" customWidth="1"/>
    <col min="10" max="10" width="11.42578125" style="2" customWidth="1"/>
    <col min="11" max="11" width="9.5703125" style="2" customWidth="1"/>
    <col min="12" max="12" width="11.42578125" style="2" customWidth="1"/>
    <col min="13" max="13" width="9.7109375" style="2" customWidth="1"/>
    <col min="14" max="14" width="11.42578125" style="2" customWidth="1"/>
    <col min="15" max="15" width="9.7109375" style="2" customWidth="1"/>
    <col min="16" max="16" width="11.5703125" style="2" customWidth="1"/>
    <col min="17" max="17" width="9.7109375" style="2" customWidth="1"/>
    <col min="18" max="18" width="11.5703125" style="2" customWidth="1"/>
    <col min="19" max="16384" width="9.140625" style="2"/>
  </cols>
  <sheetData>
    <row r="1" spans="2:18" ht="13.5" customHeight="1" x14ac:dyDescent="0.3"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</row>
    <row r="2" spans="2:18" ht="16.5" customHeight="1" x14ac:dyDescent="0.3">
      <c r="B2" s="236" t="s">
        <v>73</v>
      </c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</row>
    <row r="3" spans="2:18" ht="16.5" customHeight="1" x14ac:dyDescent="0.3"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230"/>
      <c r="N3" s="230"/>
      <c r="O3" s="43"/>
      <c r="P3" s="43"/>
      <c r="Q3" s="230"/>
      <c r="R3" s="230"/>
    </row>
    <row r="4" spans="2:18" ht="15" customHeight="1" x14ac:dyDescent="0.2">
      <c r="B4" s="250" t="s">
        <v>14</v>
      </c>
      <c r="C4" s="239" t="s">
        <v>196</v>
      </c>
      <c r="D4" s="260" t="s">
        <v>72</v>
      </c>
      <c r="E4" s="261"/>
      <c r="F4" s="261"/>
      <c r="G4" s="261"/>
      <c r="H4" s="261"/>
      <c r="I4" s="261"/>
      <c r="J4" s="261"/>
      <c r="K4" s="261"/>
      <c r="L4" s="261"/>
      <c r="M4" s="261"/>
      <c r="N4" s="261"/>
      <c r="O4" s="261"/>
      <c r="P4" s="261"/>
      <c r="Q4" s="261"/>
      <c r="R4" s="262"/>
    </row>
    <row r="5" spans="2:18" ht="21.75" customHeight="1" x14ac:dyDescent="0.2">
      <c r="B5" s="250"/>
      <c r="C5" s="239"/>
      <c r="D5" s="237" t="s">
        <v>116</v>
      </c>
      <c r="E5" s="255" t="s">
        <v>111</v>
      </c>
      <c r="F5" s="256"/>
      <c r="G5" s="255" t="s">
        <v>197</v>
      </c>
      <c r="H5" s="256"/>
      <c r="I5" s="255" t="s">
        <v>198</v>
      </c>
      <c r="J5" s="256"/>
      <c r="K5" s="253" t="s">
        <v>103</v>
      </c>
      <c r="L5" s="263"/>
      <c r="M5" s="263"/>
      <c r="N5" s="263"/>
      <c r="O5" s="263"/>
      <c r="P5" s="263"/>
      <c r="Q5" s="263"/>
      <c r="R5" s="264"/>
    </row>
    <row r="6" spans="2:18" ht="75.75" customHeight="1" x14ac:dyDescent="0.2">
      <c r="B6" s="250"/>
      <c r="C6" s="239"/>
      <c r="D6" s="259"/>
      <c r="E6" s="257"/>
      <c r="F6" s="258"/>
      <c r="G6" s="257"/>
      <c r="H6" s="258"/>
      <c r="I6" s="257"/>
      <c r="J6" s="258"/>
      <c r="K6" s="253" t="s">
        <v>101</v>
      </c>
      <c r="L6" s="254"/>
      <c r="M6" s="251" t="s">
        <v>199</v>
      </c>
      <c r="N6" s="252"/>
      <c r="O6" s="251" t="s">
        <v>126</v>
      </c>
      <c r="P6" s="252"/>
      <c r="Q6" s="251" t="s">
        <v>102</v>
      </c>
      <c r="R6" s="252"/>
    </row>
    <row r="7" spans="2:18" ht="120" customHeight="1" x14ac:dyDescent="0.2">
      <c r="B7" s="250"/>
      <c r="C7" s="239"/>
      <c r="D7" s="238"/>
      <c r="E7" s="80" t="s">
        <v>70</v>
      </c>
      <c r="F7" s="81" t="s">
        <v>74</v>
      </c>
      <c r="G7" s="80" t="s">
        <v>70</v>
      </c>
      <c r="H7" s="82" t="s">
        <v>74</v>
      </c>
      <c r="I7" s="83" t="s">
        <v>70</v>
      </c>
      <c r="J7" s="82" t="s">
        <v>74</v>
      </c>
      <c r="K7" s="80" t="s">
        <v>70</v>
      </c>
      <c r="L7" s="82" t="s">
        <v>74</v>
      </c>
      <c r="M7" s="84" t="s">
        <v>70</v>
      </c>
      <c r="N7" s="82" t="s">
        <v>74</v>
      </c>
      <c r="O7" s="83" t="s">
        <v>70</v>
      </c>
      <c r="P7" s="82" t="s">
        <v>74</v>
      </c>
      <c r="Q7" s="84" t="s">
        <v>70</v>
      </c>
      <c r="R7" s="82" t="s">
        <v>74</v>
      </c>
    </row>
    <row r="8" spans="2:18" ht="30" customHeight="1" x14ac:dyDescent="0.3">
      <c r="B8" s="189" t="s">
        <v>0</v>
      </c>
      <c r="C8" s="79">
        <f>G8+K8+M8+O8+Q8</f>
        <v>0</v>
      </c>
      <c r="D8" s="88"/>
      <c r="E8" s="12"/>
      <c r="F8" s="86" t="e">
        <f>E8/C8</f>
        <v>#DIV/0!</v>
      </c>
      <c r="G8" s="12"/>
      <c r="H8" s="86" t="e">
        <f>G8/C8</f>
        <v>#DIV/0!</v>
      </c>
      <c r="I8" s="12"/>
      <c r="J8" s="86" t="e">
        <f>I8/C8</f>
        <v>#DIV/0!</v>
      </c>
      <c r="K8" s="12"/>
      <c r="L8" s="86" t="e">
        <f>K8/C8</f>
        <v>#DIV/0!</v>
      </c>
      <c r="M8" s="12"/>
      <c r="N8" s="86" t="e">
        <f>M8/C8</f>
        <v>#DIV/0!</v>
      </c>
      <c r="O8" s="12"/>
      <c r="P8" s="86" t="e">
        <f>O8/C8</f>
        <v>#DIV/0!</v>
      </c>
      <c r="Q8" s="12"/>
      <c r="R8" s="86" t="e">
        <f>Q8/C8</f>
        <v>#DIV/0!</v>
      </c>
    </row>
    <row r="9" spans="2:18" ht="30" customHeight="1" x14ac:dyDescent="0.2">
      <c r="B9" s="189" t="s">
        <v>1</v>
      </c>
      <c r="C9" s="79">
        <f t="shared" ref="C9:C22" si="0">G9+K9+M9+O9+Q9</f>
        <v>0</v>
      </c>
      <c r="D9" s="12"/>
      <c r="E9" s="12"/>
      <c r="F9" s="86" t="e">
        <f t="shared" ref="F9:F22" si="1">E9/C9</f>
        <v>#DIV/0!</v>
      </c>
      <c r="G9" s="12"/>
      <c r="H9" s="86" t="e">
        <f t="shared" ref="H9:H22" si="2">G9/C9</f>
        <v>#DIV/0!</v>
      </c>
      <c r="I9" s="12"/>
      <c r="J9" s="86" t="e">
        <f t="shared" ref="J9:J22" si="3">I9/C9</f>
        <v>#DIV/0!</v>
      </c>
      <c r="K9" s="12"/>
      <c r="L9" s="86" t="e">
        <f t="shared" ref="L9:L22" si="4">K9/C9</f>
        <v>#DIV/0!</v>
      </c>
      <c r="M9" s="12"/>
      <c r="N9" s="86" t="e">
        <f t="shared" ref="N9:N22" si="5">M9/C9</f>
        <v>#DIV/0!</v>
      </c>
      <c r="O9" s="12"/>
      <c r="P9" s="86" t="e">
        <f t="shared" ref="P9:P22" si="6">O9/C9</f>
        <v>#DIV/0!</v>
      </c>
      <c r="Q9" s="12"/>
      <c r="R9" s="86" t="e">
        <f t="shared" ref="R9:R22" si="7">Q9/C9</f>
        <v>#DIV/0!</v>
      </c>
    </row>
    <row r="10" spans="2:18" ht="30" customHeight="1" x14ac:dyDescent="0.2">
      <c r="B10" s="189" t="s">
        <v>2</v>
      </c>
      <c r="C10" s="79">
        <f t="shared" si="0"/>
        <v>0</v>
      </c>
      <c r="D10" s="12"/>
      <c r="E10" s="12"/>
      <c r="F10" s="86" t="e">
        <f t="shared" si="1"/>
        <v>#DIV/0!</v>
      </c>
      <c r="G10" s="12"/>
      <c r="H10" s="86" t="e">
        <f t="shared" si="2"/>
        <v>#DIV/0!</v>
      </c>
      <c r="I10" s="12"/>
      <c r="J10" s="86" t="e">
        <f t="shared" si="3"/>
        <v>#DIV/0!</v>
      </c>
      <c r="K10" s="12"/>
      <c r="L10" s="86" t="e">
        <f t="shared" si="4"/>
        <v>#DIV/0!</v>
      </c>
      <c r="M10" s="12"/>
      <c r="N10" s="86" t="e">
        <f t="shared" si="5"/>
        <v>#DIV/0!</v>
      </c>
      <c r="O10" s="12"/>
      <c r="P10" s="86" t="e">
        <f t="shared" si="6"/>
        <v>#DIV/0!</v>
      </c>
      <c r="Q10" s="12"/>
      <c r="R10" s="86" t="e">
        <f t="shared" si="7"/>
        <v>#DIV/0!</v>
      </c>
    </row>
    <row r="11" spans="2:18" ht="30" customHeight="1" x14ac:dyDescent="0.2">
      <c r="B11" s="189" t="s">
        <v>3</v>
      </c>
      <c r="C11" s="79">
        <f t="shared" si="0"/>
        <v>0</v>
      </c>
      <c r="D11" s="12"/>
      <c r="E11" s="12"/>
      <c r="F11" s="86" t="e">
        <f t="shared" si="1"/>
        <v>#DIV/0!</v>
      </c>
      <c r="G11" s="12"/>
      <c r="H11" s="86" t="e">
        <f t="shared" si="2"/>
        <v>#DIV/0!</v>
      </c>
      <c r="I11" s="12"/>
      <c r="J11" s="86" t="e">
        <f t="shared" si="3"/>
        <v>#DIV/0!</v>
      </c>
      <c r="K11" s="12"/>
      <c r="L11" s="86" t="e">
        <f t="shared" si="4"/>
        <v>#DIV/0!</v>
      </c>
      <c r="M11" s="12"/>
      <c r="N11" s="86" t="e">
        <f t="shared" si="5"/>
        <v>#DIV/0!</v>
      </c>
      <c r="O11" s="12"/>
      <c r="P11" s="86" t="e">
        <f t="shared" si="6"/>
        <v>#DIV/0!</v>
      </c>
      <c r="Q11" s="12"/>
      <c r="R11" s="86" t="e">
        <f t="shared" si="7"/>
        <v>#DIV/0!</v>
      </c>
    </row>
    <row r="12" spans="2:18" ht="30" customHeight="1" x14ac:dyDescent="0.2">
      <c r="B12" s="189" t="s">
        <v>4</v>
      </c>
      <c r="C12" s="79">
        <f t="shared" si="0"/>
        <v>0</v>
      </c>
      <c r="D12" s="12"/>
      <c r="E12" s="12"/>
      <c r="F12" s="86" t="e">
        <f t="shared" si="1"/>
        <v>#DIV/0!</v>
      </c>
      <c r="G12" s="12"/>
      <c r="H12" s="86" t="e">
        <f t="shared" si="2"/>
        <v>#DIV/0!</v>
      </c>
      <c r="I12" s="12"/>
      <c r="J12" s="86" t="e">
        <f t="shared" si="3"/>
        <v>#DIV/0!</v>
      </c>
      <c r="K12" s="12"/>
      <c r="L12" s="86" t="e">
        <f t="shared" si="4"/>
        <v>#DIV/0!</v>
      </c>
      <c r="M12" s="12"/>
      <c r="N12" s="86" t="e">
        <f t="shared" si="5"/>
        <v>#DIV/0!</v>
      </c>
      <c r="O12" s="12"/>
      <c r="P12" s="86" t="e">
        <f t="shared" si="6"/>
        <v>#DIV/0!</v>
      </c>
      <c r="Q12" s="12"/>
      <c r="R12" s="86" t="e">
        <f t="shared" si="7"/>
        <v>#DIV/0!</v>
      </c>
    </row>
    <row r="13" spans="2:18" ht="30" customHeight="1" x14ac:dyDescent="0.2">
      <c r="B13" s="189" t="s">
        <v>5</v>
      </c>
      <c r="C13" s="79">
        <f t="shared" si="0"/>
        <v>0</v>
      </c>
      <c r="D13" s="12"/>
      <c r="E13" s="12"/>
      <c r="F13" s="86" t="e">
        <f t="shared" si="1"/>
        <v>#DIV/0!</v>
      </c>
      <c r="G13" s="13"/>
      <c r="H13" s="86" t="e">
        <f t="shared" si="2"/>
        <v>#DIV/0!</v>
      </c>
      <c r="I13" s="137"/>
      <c r="J13" s="86" t="e">
        <f t="shared" si="3"/>
        <v>#DIV/0!</v>
      </c>
      <c r="K13" s="37"/>
      <c r="L13" s="86" t="e">
        <f t="shared" si="4"/>
        <v>#DIV/0!</v>
      </c>
      <c r="M13" s="37"/>
      <c r="N13" s="86" t="e">
        <f t="shared" si="5"/>
        <v>#DIV/0!</v>
      </c>
      <c r="O13" s="12"/>
      <c r="P13" s="86" t="e">
        <f t="shared" si="6"/>
        <v>#DIV/0!</v>
      </c>
      <c r="Q13" s="37"/>
      <c r="R13" s="86" t="e">
        <f t="shared" si="7"/>
        <v>#DIV/0!</v>
      </c>
    </row>
    <row r="14" spans="2:18" ht="30" customHeight="1" x14ac:dyDescent="0.2">
      <c r="B14" s="189" t="s">
        <v>6</v>
      </c>
      <c r="C14" s="79">
        <f t="shared" si="0"/>
        <v>0</v>
      </c>
      <c r="D14" s="12"/>
      <c r="E14" s="12"/>
      <c r="F14" s="86" t="e">
        <f t="shared" si="1"/>
        <v>#DIV/0!</v>
      </c>
      <c r="G14" s="12"/>
      <c r="H14" s="86" t="e">
        <f t="shared" si="2"/>
        <v>#DIV/0!</v>
      </c>
      <c r="I14" s="12"/>
      <c r="J14" s="86" t="e">
        <f t="shared" si="3"/>
        <v>#DIV/0!</v>
      </c>
      <c r="K14" s="12"/>
      <c r="L14" s="86" t="e">
        <f t="shared" si="4"/>
        <v>#DIV/0!</v>
      </c>
      <c r="M14" s="12"/>
      <c r="N14" s="86" t="e">
        <f t="shared" si="5"/>
        <v>#DIV/0!</v>
      </c>
      <c r="O14" s="12"/>
      <c r="P14" s="86" t="e">
        <f t="shared" si="6"/>
        <v>#DIV/0!</v>
      </c>
      <c r="Q14" s="12"/>
      <c r="R14" s="86" t="e">
        <f t="shared" si="7"/>
        <v>#DIV/0!</v>
      </c>
    </row>
    <row r="15" spans="2:18" ht="30" customHeight="1" x14ac:dyDescent="0.2">
      <c r="B15" s="189" t="s">
        <v>7</v>
      </c>
      <c r="C15" s="79">
        <f t="shared" si="0"/>
        <v>0</v>
      </c>
      <c r="D15" s="12"/>
      <c r="E15" s="12"/>
      <c r="F15" s="86" t="e">
        <f t="shared" si="1"/>
        <v>#DIV/0!</v>
      </c>
      <c r="G15" s="12"/>
      <c r="H15" s="86" t="e">
        <f t="shared" si="2"/>
        <v>#DIV/0!</v>
      </c>
      <c r="I15" s="12"/>
      <c r="J15" s="86" t="e">
        <f t="shared" si="3"/>
        <v>#DIV/0!</v>
      </c>
      <c r="K15" s="12"/>
      <c r="L15" s="86" t="e">
        <f t="shared" si="4"/>
        <v>#DIV/0!</v>
      </c>
      <c r="M15" s="12"/>
      <c r="N15" s="86" t="e">
        <f t="shared" si="5"/>
        <v>#DIV/0!</v>
      </c>
      <c r="O15" s="12"/>
      <c r="P15" s="86" t="e">
        <f t="shared" si="6"/>
        <v>#DIV/0!</v>
      </c>
      <c r="Q15" s="12"/>
      <c r="R15" s="86" t="e">
        <f t="shared" si="7"/>
        <v>#DIV/0!</v>
      </c>
    </row>
    <row r="16" spans="2:18" ht="30" customHeight="1" x14ac:dyDescent="0.2">
      <c r="B16" s="189" t="s">
        <v>8</v>
      </c>
      <c r="C16" s="79">
        <f t="shared" si="0"/>
        <v>0</v>
      </c>
      <c r="D16" s="12"/>
      <c r="E16" s="12"/>
      <c r="F16" s="86" t="e">
        <f t="shared" si="1"/>
        <v>#DIV/0!</v>
      </c>
      <c r="G16" s="12"/>
      <c r="H16" s="86" t="e">
        <f t="shared" si="2"/>
        <v>#DIV/0!</v>
      </c>
      <c r="I16" s="12"/>
      <c r="J16" s="86" t="e">
        <f t="shared" si="3"/>
        <v>#DIV/0!</v>
      </c>
      <c r="K16" s="12"/>
      <c r="L16" s="86" t="e">
        <f t="shared" si="4"/>
        <v>#DIV/0!</v>
      </c>
      <c r="M16" s="12"/>
      <c r="N16" s="86" t="e">
        <f t="shared" si="5"/>
        <v>#DIV/0!</v>
      </c>
      <c r="O16" s="12"/>
      <c r="P16" s="86" t="e">
        <f t="shared" si="6"/>
        <v>#DIV/0!</v>
      </c>
      <c r="Q16" s="12"/>
      <c r="R16" s="86" t="e">
        <f t="shared" si="7"/>
        <v>#DIV/0!</v>
      </c>
    </row>
    <row r="17" spans="2:18" ht="30" customHeight="1" x14ac:dyDescent="0.2">
      <c r="B17" s="189" t="s">
        <v>9</v>
      </c>
      <c r="C17" s="79">
        <f t="shared" si="0"/>
        <v>0</v>
      </c>
      <c r="D17" s="12"/>
      <c r="E17" s="12"/>
      <c r="F17" s="86" t="e">
        <f t="shared" si="1"/>
        <v>#DIV/0!</v>
      </c>
      <c r="G17" s="12"/>
      <c r="H17" s="86" t="e">
        <f t="shared" si="2"/>
        <v>#DIV/0!</v>
      </c>
      <c r="I17" s="12"/>
      <c r="J17" s="86" t="e">
        <f t="shared" si="3"/>
        <v>#DIV/0!</v>
      </c>
      <c r="K17" s="12"/>
      <c r="L17" s="86" t="e">
        <f t="shared" si="4"/>
        <v>#DIV/0!</v>
      </c>
      <c r="M17" s="12"/>
      <c r="N17" s="86" t="e">
        <f t="shared" si="5"/>
        <v>#DIV/0!</v>
      </c>
      <c r="O17" s="12"/>
      <c r="P17" s="86" t="e">
        <f t="shared" si="6"/>
        <v>#DIV/0!</v>
      </c>
      <c r="Q17" s="12"/>
      <c r="R17" s="86" t="e">
        <f t="shared" si="7"/>
        <v>#DIV/0!</v>
      </c>
    </row>
    <row r="18" spans="2:18" ht="30" customHeight="1" x14ac:dyDescent="0.2">
      <c r="B18" s="189" t="s">
        <v>10</v>
      </c>
      <c r="C18" s="79">
        <f t="shared" si="0"/>
        <v>0</v>
      </c>
      <c r="D18" s="12"/>
      <c r="E18" s="12"/>
      <c r="F18" s="86" t="e">
        <f t="shared" si="1"/>
        <v>#DIV/0!</v>
      </c>
      <c r="G18" s="12"/>
      <c r="H18" s="86" t="e">
        <f t="shared" si="2"/>
        <v>#DIV/0!</v>
      </c>
      <c r="I18" s="12"/>
      <c r="J18" s="86" t="e">
        <f t="shared" si="3"/>
        <v>#DIV/0!</v>
      </c>
      <c r="K18" s="12"/>
      <c r="L18" s="86" t="e">
        <f t="shared" si="4"/>
        <v>#DIV/0!</v>
      </c>
      <c r="M18" s="12"/>
      <c r="N18" s="86" t="e">
        <f t="shared" si="5"/>
        <v>#DIV/0!</v>
      </c>
      <c r="O18" s="12"/>
      <c r="P18" s="86" t="e">
        <f t="shared" si="6"/>
        <v>#DIV/0!</v>
      </c>
      <c r="Q18" s="12"/>
      <c r="R18" s="86" t="e">
        <f t="shared" si="7"/>
        <v>#DIV/0!</v>
      </c>
    </row>
    <row r="19" spans="2:18" ht="30" customHeight="1" x14ac:dyDescent="0.2">
      <c r="B19" s="189" t="s">
        <v>11</v>
      </c>
      <c r="C19" s="79">
        <f t="shared" si="0"/>
        <v>0</v>
      </c>
      <c r="D19" s="12"/>
      <c r="E19" s="12"/>
      <c r="F19" s="86" t="e">
        <f t="shared" si="1"/>
        <v>#DIV/0!</v>
      </c>
      <c r="G19" s="12"/>
      <c r="H19" s="86" t="e">
        <f t="shared" si="2"/>
        <v>#DIV/0!</v>
      </c>
      <c r="I19" s="12"/>
      <c r="J19" s="86" t="e">
        <f t="shared" si="3"/>
        <v>#DIV/0!</v>
      </c>
      <c r="K19" s="12"/>
      <c r="L19" s="86" t="e">
        <f t="shared" si="4"/>
        <v>#DIV/0!</v>
      </c>
      <c r="M19" s="12"/>
      <c r="N19" s="86" t="e">
        <f t="shared" si="5"/>
        <v>#DIV/0!</v>
      </c>
      <c r="O19" s="12"/>
      <c r="P19" s="86" t="e">
        <f t="shared" si="6"/>
        <v>#DIV/0!</v>
      </c>
      <c r="Q19" s="12"/>
      <c r="R19" s="86" t="e">
        <f t="shared" si="7"/>
        <v>#DIV/0!</v>
      </c>
    </row>
    <row r="20" spans="2:18" ht="30" customHeight="1" x14ac:dyDescent="0.2">
      <c r="B20" s="189" t="s">
        <v>12</v>
      </c>
      <c r="C20" s="79">
        <f t="shared" si="0"/>
        <v>0</v>
      </c>
      <c r="D20" s="12"/>
      <c r="E20" s="12"/>
      <c r="F20" s="86" t="e">
        <f t="shared" si="1"/>
        <v>#DIV/0!</v>
      </c>
      <c r="G20" s="12"/>
      <c r="H20" s="86" t="e">
        <f t="shared" si="2"/>
        <v>#DIV/0!</v>
      </c>
      <c r="I20" s="12"/>
      <c r="J20" s="86" t="e">
        <f t="shared" si="3"/>
        <v>#DIV/0!</v>
      </c>
      <c r="K20" s="12"/>
      <c r="L20" s="86" t="e">
        <f t="shared" si="4"/>
        <v>#DIV/0!</v>
      </c>
      <c r="M20" s="12"/>
      <c r="N20" s="86" t="e">
        <f t="shared" si="5"/>
        <v>#DIV/0!</v>
      </c>
      <c r="O20" s="12"/>
      <c r="P20" s="86" t="e">
        <f t="shared" si="6"/>
        <v>#DIV/0!</v>
      </c>
      <c r="Q20" s="12"/>
      <c r="R20" s="86" t="e">
        <f t="shared" si="7"/>
        <v>#DIV/0!</v>
      </c>
    </row>
    <row r="21" spans="2:18" ht="30" customHeight="1" x14ac:dyDescent="0.2">
      <c r="B21" s="189" t="s">
        <v>13</v>
      </c>
      <c r="C21" s="79">
        <v>454</v>
      </c>
      <c r="D21" s="12">
        <v>50</v>
      </c>
      <c r="E21" s="12">
        <v>353</v>
      </c>
      <c r="F21" s="86">
        <f t="shared" si="1"/>
        <v>0.77753303964757714</v>
      </c>
      <c r="G21" s="12">
        <v>59</v>
      </c>
      <c r="H21" s="86">
        <f t="shared" si="2"/>
        <v>0.12995594713656389</v>
      </c>
      <c r="I21" s="12">
        <v>110</v>
      </c>
      <c r="J21" s="86">
        <f t="shared" si="3"/>
        <v>0.24229074889867841</v>
      </c>
      <c r="K21" s="12">
        <v>164</v>
      </c>
      <c r="L21" s="86">
        <f t="shared" si="4"/>
        <v>0.36123348017621143</v>
      </c>
      <c r="M21" s="12">
        <v>17</v>
      </c>
      <c r="N21" s="86">
        <f t="shared" si="5"/>
        <v>3.7444933920704845E-2</v>
      </c>
      <c r="O21" s="12">
        <v>135</v>
      </c>
      <c r="P21" s="86">
        <f t="shared" si="6"/>
        <v>0.29735682819383258</v>
      </c>
      <c r="Q21" s="12">
        <v>79</v>
      </c>
      <c r="R21" s="86">
        <f t="shared" si="7"/>
        <v>0.17400881057268722</v>
      </c>
    </row>
    <row r="22" spans="2:18" ht="30" customHeight="1" x14ac:dyDescent="0.2">
      <c r="B22" s="190" t="s">
        <v>16</v>
      </c>
      <c r="C22" s="162">
        <f t="shared" si="0"/>
        <v>454</v>
      </c>
      <c r="D22" s="11">
        <f>SUM(D8:D21)</f>
        <v>50</v>
      </c>
      <c r="E22" s="11">
        <f>SUM(E8:E21)</f>
        <v>353</v>
      </c>
      <c r="F22" s="158">
        <f t="shared" si="1"/>
        <v>0.77753303964757714</v>
      </c>
      <c r="G22" s="11">
        <f>SUM(G8:G21)</f>
        <v>59</v>
      </c>
      <c r="H22" s="158">
        <f t="shared" si="2"/>
        <v>0.12995594713656389</v>
      </c>
      <c r="I22" s="94">
        <f>SUM(I8:I21)</f>
        <v>110</v>
      </c>
      <c r="J22" s="158">
        <f t="shared" si="3"/>
        <v>0.24229074889867841</v>
      </c>
      <c r="K22" s="11">
        <f>SUM(K8:K21)</f>
        <v>164</v>
      </c>
      <c r="L22" s="158">
        <f t="shared" si="4"/>
        <v>0.36123348017621143</v>
      </c>
      <c r="M22" s="11">
        <f>SUM(M8:M21)</f>
        <v>17</v>
      </c>
      <c r="N22" s="158">
        <f t="shared" si="5"/>
        <v>3.7444933920704845E-2</v>
      </c>
      <c r="O22" s="94">
        <f>SUM(O8:O21)</f>
        <v>135</v>
      </c>
      <c r="P22" s="158">
        <f t="shared" si="6"/>
        <v>0.29735682819383258</v>
      </c>
      <c r="Q22" s="11">
        <f>SUM(Q8:Q21)</f>
        <v>79</v>
      </c>
      <c r="R22" s="158">
        <f t="shared" si="7"/>
        <v>0.17400881057268722</v>
      </c>
    </row>
    <row r="24" spans="2:18" x14ac:dyDescent="0.2">
      <c r="H24" s="22"/>
      <c r="I24" s="22"/>
      <c r="J24" s="22"/>
    </row>
  </sheetData>
  <sheetProtection formatCells="0" formatColumns="0" formatRows="0" selectLockedCells="1"/>
  <mergeCells count="15">
    <mergeCell ref="M3:N3"/>
    <mergeCell ref="Q3:R3"/>
    <mergeCell ref="G5:H6"/>
    <mergeCell ref="D5:D7"/>
    <mergeCell ref="B2:R2"/>
    <mergeCell ref="D4:R4"/>
    <mergeCell ref="K5:R5"/>
    <mergeCell ref="E5:F6"/>
    <mergeCell ref="B4:B7"/>
    <mergeCell ref="O6:P6"/>
    <mergeCell ref="C4:C7"/>
    <mergeCell ref="K6:L6"/>
    <mergeCell ref="M6:N6"/>
    <mergeCell ref="Q6:R6"/>
    <mergeCell ref="I5:J6"/>
  </mergeCells>
  <phoneticPr fontId="12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68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06971-D601-4F0A-BDCC-6F5BBD44567F}">
  <sheetPr>
    <pageSetUpPr fitToPage="1"/>
  </sheetPr>
  <dimension ref="B1:Q22"/>
  <sheetViews>
    <sheetView view="pageBreakPreview" topLeftCell="A14" zoomScale="80" zoomScaleNormal="90" zoomScaleSheetLayoutView="80" workbookViewId="0">
      <selection activeCell="K21" sqref="K21"/>
    </sheetView>
  </sheetViews>
  <sheetFormatPr defaultRowHeight="12.75" x14ac:dyDescent="0.2"/>
  <cols>
    <col min="1" max="1" width="1.42578125" style="2" customWidth="1"/>
    <col min="2" max="2" width="31.42578125" style="2" customWidth="1"/>
    <col min="3" max="3" width="11.28515625" style="2" customWidth="1"/>
    <col min="4" max="4" width="9.7109375" style="2" customWidth="1"/>
    <col min="5" max="5" width="7.7109375" style="2" customWidth="1"/>
    <col min="6" max="6" width="12" style="2" customWidth="1"/>
    <col min="7" max="7" width="9.7109375" style="2" customWidth="1"/>
    <col min="8" max="8" width="7.7109375" style="2" customWidth="1"/>
    <col min="9" max="9" width="11.85546875" style="2" customWidth="1"/>
    <col min="10" max="10" width="9.7109375" style="2" customWidth="1"/>
    <col min="11" max="11" width="11.7109375" style="2" customWidth="1"/>
    <col min="12" max="12" width="9.28515625" style="2" customWidth="1"/>
    <col min="13" max="13" width="10.140625" style="2" customWidth="1"/>
    <col min="14" max="14" width="12.140625" style="2" customWidth="1"/>
    <col min="15" max="15" width="9.140625" style="2"/>
    <col min="16" max="16" width="16.85546875" style="2" customWidth="1"/>
    <col min="17" max="17" width="18.42578125" style="2" customWidth="1"/>
    <col min="18" max="16384" width="9.140625" style="2"/>
  </cols>
  <sheetData>
    <row r="1" spans="2:17" ht="13.5" customHeight="1" x14ac:dyDescent="0.3"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</row>
    <row r="2" spans="2:17" ht="16.5" customHeight="1" x14ac:dyDescent="0.3">
      <c r="B2" s="236" t="s">
        <v>104</v>
      </c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</row>
    <row r="3" spans="2:17" ht="16.5" customHeight="1" x14ac:dyDescent="0.3">
      <c r="B3" s="47"/>
      <c r="C3" s="47"/>
      <c r="D3" s="47"/>
      <c r="E3" s="47"/>
      <c r="F3" s="47"/>
      <c r="G3" s="47"/>
      <c r="H3" s="47"/>
      <c r="I3" s="47"/>
      <c r="J3" s="230"/>
      <c r="K3" s="230"/>
      <c r="L3" s="43"/>
      <c r="M3" s="44"/>
    </row>
    <row r="4" spans="2:17" ht="45" customHeight="1" x14ac:dyDescent="0.2">
      <c r="B4" s="250" t="s">
        <v>14</v>
      </c>
      <c r="C4" s="265" t="s">
        <v>174</v>
      </c>
      <c r="D4" s="237" t="s">
        <v>177</v>
      </c>
      <c r="E4" s="247" t="s">
        <v>72</v>
      </c>
      <c r="F4" s="277"/>
      <c r="G4" s="278" t="s">
        <v>200</v>
      </c>
      <c r="H4" s="247" t="s">
        <v>72</v>
      </c>
      <c r="I4" s="249"/>
      <c r="J4" s="203" t="s">
        <v>144</v>
      </c>
      <c r="K4" s="216" t="s">
        <v>109</v>
      </c>
      <c r="L4" s="268" t="s">
        <v>107</v>
      </c>
      <c r="M4" s="268"/>
      <c r="N4" s="268"/>
      <c r="P4" s="166"/>
    </row>
    <row r="5" spans="2:17" ht="20.25" customHeight="1" x14ac:dyDescent="0.2">
      <c r="B5" s="250"/>
      <c r="C5" s="266"/>
      <c r="D5" s="259"/>
      <c r="E5" s="269" t="s">
        <v>105</v>
      </c>
      <c r="F5" s="233" t="s">
        <v>106</v>
      </c>
      <c r="G5" s="279"/>
      <c r="H5" s="237" t="s">
        <v>105</v>
      </c>
      <c r="I5" s="216" t="s">
        <v>106</v>
      </c>
      <c r="J5" s="274"/>
      <c r="K5" s="281"/>
      <c r="L5" s="265" t="s">
        <v>15</v>
      </c>
      <c r="M5" s="268" t="s">
        <v>58</v>
      </c>
      <c r="N5" s="268"/>
      <c r="P5" s="166"/>
    </row>
    <row r="6" spans="2:17" ht="48.75" customHeight="1" x14ac:dyDescent="0.2">
      <c r="B6" s="250"/>
      <c r="C6" s="266"/>
      <c r="D6" s="259"/>
      <c r="E6" s="270"/>
      <c r="F6" s="272"/>
      <c r="G6" s="279"/>
      <c r="H6" s="259"/>
      <c r="I6" s="217"/>
      <c r="J6" s="274"/>
      <c r="K6" s="281"/>
      <c r="L6" s="266"/>
      <c r="M6" s="265" t="s">
        <v>176</v>
      </c>
      <c r="N6" s="233" t="s">
        <v>108</v>
      </c>
      <c r="P6" s="240" t="s">
        <v>175</v>
      </c>
      <c r="Q6" s="276" t="s">
        <v>178</v>
      </c>
    </row>
    <row r="7" spans="2:17" ht="114.75" customHeight="1" x14ac:dyDescent="0.2">
      <c r="B7" s="250"/>
      <c r="C7" s="267"/>
      <c r="D7" s="238"/>
      <c r="E7" s="271"/>
      <c r="F7" s="273"/>
      <c r="G7" s="280"/>
      <c r="H7" s="238"/>
      <c r="I7" s="218"/>
      <c r="J7" s="275"/>
      <c r="K7" s="282"/>
      <c r="L7" s="267"/>
      <c r="M7" s="267"/>
      <c r="N7" s="234"/>
      <c r="P7" s="240"/>
      <c r="Q7" s="276"/>
    </row>
    <row r="8" spans="2:17" ht="30" customHeight="1" x14ac:dyDescent="0.2">
      <c r="B8" s="189" t="s">
        <v>0</v>
      </c>
      <c r="C8" s="117">
        <f>E8+H8+J8</f>
        <v>0</v>
      </c>
      <c r="D8" s="12"/>
      <c r="E8" s="92"/>
      <c r="F8" s="86" t="e">
        <f>E8/D8</f>
        <v>#DIV/0!</v>
      </c>
      <c r="G8" s="12"/>
      <c r="H8" s="12"/>
      <c r="I8" s="86" t="e">
        <f>H8/G8</f>
        <v>#DIV/0!</v>
      </c>
      <c r="J8" s="12"/>
      <c r="K8" s="86" t="e">
        <f>J8/P8</f>
        <v>#DIV/0!</v>
      </c>
      <c r="L8" s="12"/>
      <c r="M8" s="12"/>
      <c r="N8" s="120" t="e">
        <f>M8/L8</f>
        <v>#DIV/0!</v>
      </c>
      <c r="O8" s="89"/>
      <c r="P8" s="167" t="e">
        <f>C8/(D8+G8+J8)</f>
        <v>#DIV/0!</v>
      </c>
      <c r="Q8" s="170" t="e">
        <f>C8/'11. Замещение'!C8</f>
        <v>#DIV/0!</v>
      </c>
    </row>
    <row r="9" spans="2:17" ht="30" customHeight="1" x14ac:dyDescent="0.2">
      <c r="B9" s="189" t="s">
        <v>1</v>
      </c>
      <c r="C9" s="117">
        <f t="shared" ref="C9:C22" si="0">E9+H9+J9</f>
        <v>0</v>
      </c>
      <c r="D9" s="12"/>
      <c r="E9" s="92"/>
      <c r="F9" s="86" t="e">
        <f t="shared" ref="F9:F22" si="1">E9/D9</f>
        <v>#DIV/0!</v>
      </c>
      <c r="G9" s="12"/>
      <c r="H9" s="12"/>
      <c r="I9" s="86" t="e">
        <f t="shared" ref="I9:I22" si="2">H9/G9</f>
        <v>#DIV/0!</v>
      </c>
      <c r="J9" s="12"/>
      <c r="K9" s="86" t="e">
        <f t="shared" ref="K9:K22" si="3">J9/P9</f>
        <v>#DIV/0!</v>
      </c>
      <c r="L9" s="12"/>
      <c r="M9" s="12"/>
      <c r="N9" s="120" t="e">
        <f t="shared" ref="N9:N22" si="4">M9/L9</f>
        <v>#DIV/0!</v>
      </c>
      <c r="O9" s="89"/>
      <c r="P9" s="167" t="e">
        <f t="shared" ref="P9:P22" si="5">C9/(D9+G9+J9)</f>
        <v>#DIV/0!</v>
      </c>
      <c r="Q9" s="170" t="e">
        <f>C9/'11. Замещение'!C9</f>
        <v>#DIV/0!</v>
      </c>
    </row>
    <row r="10" spans="2:17" ht="30" customHeight="1" x14ac:dyDescent="0.2">
      <c r="B10" s="189" t="s">
        <v>2</v>
      </c>
      <c r="C10" s="117">
        <f t="shared" si="0"/>
        <v>0</v>
      </c>
      <c r="D10" s="13"/>
      <c r="E10" s="92"/>
      <c r="F10" s="86" t="e">
        <f t="shared" si="1"/>
        <v>#DIV/0!</v>
      </c>
      <c r="G10" s="12"/>
      <c r="H10" s="12"/>
      <c r="I10" s="86" t="e">
        <f t="shared" si="2"/>
        <v>#DIV/0!</v>
      </c>
      <c r="J10" s="12"/>
      <c r="K10" s="86" t="e">
        <f t="shared" si="3"/>
        <v>#DIV/0!</v>
      </c>
      <c r="L10" s="13"/>
      <c r="M10" s="13"/>
      <c r="N10" s="120" t="e">
        <f t="shared" si="4"/>
        <v>#DIV/0!</v>
      </c>
      <c r="O10" s="89"/>
      <c r="P10" s="167" t="e">
        <f t="shared" si="5"/>
        <v>#DIV/0!</v>
      </c>
      <c r="Q10" s="170" t="e">
        <f>C10/'11. Замещение'!C10</f>
        <v>#DIV/0!</v>
      </c>
    </row>
    <row r="11" spans="2:17" ht="30" customHeight="1" x14ac:dyDescent="0.2">
      <c r="B11" s="189" t="s">
        <v>3</v>
      </c>
      <c r="C11" s="117">
        <f t="shared" si="0"/>
        <v>0</v>
      </c>
      <c r="D11" s="12"/>
      <c r="E11" s="92"/>
      <c r="F11" s="86" t="e">
        <f t="shared" si="1"/>
        <v>#DIV/0!</v>
      </c>
      <c r="G11" s="12"/>
      <c r="H11" s="37"/>
      <c r="I11" s="86" t="e">
        <f t="shared" si="2"/>
        <v>#DIV/0!</v>
      </c>
      <c r="J11" s="37"/>
      <c r="K11" s="86" t="e">
        <f t="shared" si="3"/>
        <v>#DIV/0!</v>
      </c>
      <c r="L11" s="12"/>
      <c r="M11" s="12"/>
      <c r="N11" s="120" t="e">
        <f t="shared" si="4"/>
        <v>#DIV/0!</v>
      </c>
      <c r="O11" s="89"/>
      <c r="P11" s="167" t="e">
        <f t="shared" si="5"/>
        <v>#DIV/0!</v>
      </c>
      <c r="Q11" s="170" t="e">
        <f>C11/'11. Замещение'!C11</f>
        <v>#DIV/0!</v>
      </c>
    </row>
    <row r="12" spans="2:17" ht="30" customHeight="1" x14ac:dyDescent="0.2">
      <c r="B12" s="189" t="s">
        <v>4</v>
      </c>
      <c r="C12" s="117">
        <f t="shared" si="0"/>
        <v>0</v>
      </c>
      <c r="D12" s="12"/>
      <c r="E12" s="92"/>
      <c r="F12" s="86" t="e">
        <f t="shared" si="1"/>
        <v>#DIV/0!</v>
      </c>
      <c r="G12" s="12"/>
      <c r="H12" s="12"/>
      <c r="I12" s="86" t="e">
        <f t="shared" si="2"/>
        <v>#DIV/0!</v>
      </c>
      <c r="J12" s="12"/>
      <c r="K12" s="86" t="e">
        <f t="shared" si="3"/>
        <v>#DIV/0!</v>
      </c>
      <c r="L12" s="12"/>
      <c r="M12" s="12"/>
      <c r="N12" s="120" t="e">
        <f t="shared" si="4"/>
        <v>#DIV/0!</v>
      </c>
      <c r="O12" s="89"/>
      <c r="P12" s="167" t="e">
        <f t="shared" si="5"/>
        <v>#DIV/0!</v>
      </c>
      <c r="Q12" s="170" t="e">
        <f>C12/'11. Замещение'!C12</f>
        <v>#DIV/0!</v>
      </c>
    </row>
    <row r="13" spans="2:17" ht="30" customHeight="1" x14ac:dyDescent="0.2">
      <c r="B13" s="189" t="s">
        <v>5</v>
      </c>
      <c r="C13" s="117">
        <f t="shared" si="0"/>
        <v>0</v>
      </c>
      <c r="D13" s="12"/>
      <c r="E13" s="92"/>
      <c r="F13" s="86" t="e">
        <f t="shared" si="1"/>
        <v>#DIV/0!</v>
      </c>
      <c r="G13" s="12"/>
      <c r="H13" s="12"/>
      <c r="I13" s="86" t="e">
        <f t="shared" si="2"/>
        <v>#DIV/0!</v>
      </c>
      <c r="J13" s="12"/>
      <c r="K13" s="86" t="e">
        <f t="shared" si="3"/>
        <v>#DIV/0!</v>
      </c>
      <c r="L13" s="12"/>
      <c r="M13" s="12"/>
      <c r="N13" s="120" t="e">
        <f t="shared" si="4"/>
        <v>#DIV/0!</v>
      </c>
      <c r="O13" s="89"/>
      <c r="P13" s="167" t="e">
        <f t="shared" si="5"/>
        <v>#DIV/0!</v>
      </c>
      <c r="Q13" s="170" t="e">
        <f>C13/'11. Замещение'!C13</f>
        <v>#DIV/0!</v>
      </c>
    </row>
    <row r="14" spans="2:17" ht="30" customHeight="1" x14ac:dyDescent="0.2">
      <c r="B14" s="189" t="s">
        <v>6</v>
      </c>
      <c r="C14" s="117">
        <f t="shared" si="0"/>
        <v>0</v>
      </c>
      <c r="D14" s="12"/>
      <c r="E14" s="92"/>
      <c r="F14" s="86" t="e">
        <f t="shared" si="1"/>
        <v>#DIV/0!</v>
      </c>
      <c r="G14" s="12"/>
      <c r="H14" s="12"/>
      <c r="I14" s="86" t="e">
        <f t="shared" si="2"/>
        <v>#DIV/0!</v>
      </c>
      <c r="J14" s="12"/>
      <c r="K14" s="86" t="e">
        <f t="shared" si="3"/>
        <v>#DIV/0!</v>
      </c>
      <c r="L14" s="12"/>
      <c r="M14" s="12"/>
      <c r="N14" s="120" t="e">
        <f t="shared" si="4"/>
        <v>#DIV/0!</v>
      </c>
      <c r="O14" s="89"/>
      <c r="P14" s="167" t="e">
        <f t="shared" si="5"/>
        <v>#DIV/0!</v>
      </c>
      <c r="Q14" s="170" t="e">
        <f>C14/'11. Замещение'!C14</f>
        <v>#DIV/0!</v>
      </c>
    </row>
    <row r="15" spans="2:17" ht="30" customHeight="1" x14ac:dyDescent="0.2">
      <c r="B15" s="189" t="s">
        <v>7</v>
      </c>
      <c r="C15" s="117">
        <f t="shared" si="0"/>
        <v>0</v>
      </c>
      <c r="D15" s="12"/>
      <c r="E15" s="92"/>
      <c r="F15" s="86" t="e">
        <f t="shared" si="1"/>
        <v>#DIV/0!</v>
      </c>
      <c r="G15" s="12"/>
      <c r="H15" s="12"/>
      <c r="I15" s="86" t="e">
        <f t="shared" si="2"/>
        <v>#DIV/0!</v>
      </c>
      <c r="J15" s="12"/>
      <c r="K15" s="86" t="e">
        <f t="shared" si="3"/>
        <v>#DIV/0!</v>
      </c>
      <c r="L15" s="12"/>
      <c r="M15" s="12"/>
      <c r="N15" s="120" t="e">
        <f t="shared" si="4"/>
        <v>#DIV/0!</v>
      </c>
      <c r="O15" s="89"/>
      <c r="P15" s="167" t="e">
        <f t="shared" si="5"/>
        <v>#DIV/0!</v>
      </c>
      <c r="Q15" s="170" t="e">
        <f>C15/'11. Замещение'!C15</f>
        <v>#DIV/0!</v>
      </c>
    </row>
    <row r="16" spans="2:17" ht="30" customHeight="1" x14ac:dyDescent="0.2">
      <c r="B16" s="189" t="s">
        <v>8</v>
      </c>
      <c r="C16" s="117">
        <f t="shared" si="0"/>
        <v>0</v>
      </c>
      <c r="D16" s="12"/>
      <c r="E16" s="92"/>
      <c r="F16" s="86" t="e">
        <f t="shared" si="1"/>
        <v>#DIV/0!</v>
      </c>
      <c r="G16" s="12"/>
      <c r="H16" s="12"/>
      <c r="I16" s="86" t="e">
        <f t="shared" si="2"/>
        <v>#DIV/0!</v>
      </c>
      <c r="J16" s="12"/>
      <c r="K16" s="86" t="e">
        <f t="shared" si="3"/>
        <v>#DIV/0!</v>
      </c>
      <c r="L16" s="12"/>
      <c r="M16" s="12"/>
      <c r="N16" s="120" t="e">
        <f t="shared" si="4"/>
        <v>#DIV/0!</v>
      </c>
      <c r="O16" s="89"/>
      <c r="P16" s="167" t="e">
        <f t="shared" si="5"/>
        <v>#DIV/0!</v>
      </c>
      <c r="Q16" s="170" t="e">
        <f>C16/'11. Замещение'!C16</f>
        <v>#DIV/0!</v>
      </c>
    </row>
    <row r="17" spans="2:17" ht="30" customHeight="1" x14ac:dyDescent="0.2">
      <c r="B17" s="189" t="s">
        <v>9</v>
      </c>
      <c r="C17" s="117">
        <f t="shared" si="0"/>
        <v>0</v>
      </c>
      <c r="D17" s="12"/>
      <c r="E17" s="92"/>
      <c r="F17" s="86" t="e">
        <f t="shared" si="1"/>
        <v>#DIV/0!</v>
      </c>
      <c r="G17" s="12"/>
      <c r="H17" s="12"/>
      <c r="I17" s="86" t="e">
        <f t="shared" si="2"/>
        <v>#DIV/0!</v>
      </c>
      <c r="J17" s="12"/>
      <c r="K17" s="86" t="e">
        <f t="shared" si="3"/>
        <v>#DIV/0!</v>
      </c>
      <c r="L17" s="12"/>
      <c r="M17" s="12"/>
      <c r="N17" s="120" t="e">
        <f t="shared" si="4"/>
        <v>#DIV/0!</v>
      </c>
      <c r="O17" s="89"/>
      <c r="P17" s="167" t="e">
        <f t="shared" si="5"/>
        <v>#DIV/0!</v>
      </c>
      <c r="Q17" s="170" t="e">
        <f>C17/'11. Замещение'!C17</f>
        <v>#DIV/0!</v>
      </c>
    </row>
    <row r="18" spans="2:17" ht="30" customHeight="1" x14ac:dyDescent="0.2">
      <c r="B18" s="189" t="s">
        <v>10</v>
      </c>
      <c r="C18" s="117">
        <f t="shared" si="0"/>
        <v>0</v>
      </c>
      <c r="D18" s="12"/>
      <c r="E18" s="92"/>
      <c r="F18" s="86" t="e">
        <f t="shared" si="1"/>
        <v>#DIV/0!</v>
      </c>
      <c r="G18" s="12"/>
      <c r="H18" s="12"/>
      <c r="I18" s="86" t="e">
        <f t="shared" si="2"/>
        <v>#DIV/0!</v>
      </c>
      <c r="J18" s="12"/>
      <c r="K18" s="86" t="e">
        <f t="shared" si="3"/>
        <v>#DIV/0!</v>
      </c>
      <c r="L18" s="12"/>
      <c r="M18" s="12"/>
      <c r="N18" s="120" t="e">
        <f t="shared" si="4"/>
        <v>#DIV/0!</v>
      </c>
      <c r="O18" s="89"/>
      <c r="P18" s="167" t="e">
        <f t="shared" si="5"/>
        <v>#DIV/0!</v>
      </c>
      <c r="Q18" s="170" t="e">
        <f>C18/'11. Замещение'!C18</f>
        <v>#DIV/0!</v>
      </c>
    </row>
    <row r="19" spans="2:17" ht="30" customHeight="1" x14ac:dyDescent="0.2">
      <c r="B19" s="189" t="s">
        <v>11</v>
      </c>
      <c r="C19" s="117">
        <f t="shared" si="0"/>
        <v>0</v>
      </c>
      <c r="D19" s="85"/>
      <c r="E19" s="93"/>
      <c r="F19" s="86" t="e">
        <f t="shared" si="1"/>
        <v>#DIV/0!</v>
      </c>
      <c r="G19" s="12"/>
      <c r="H19" s="12"/>
      <c r="I19" s="86" t="e">
        <f t="shared" si="2"/>
        <v>#DIV/0!</v>
      </c>
      <c r="J19" s="12"/>
      <c r="K19" s="86" t="e">
        <f t="shared" si="3"/>
        <v>#DIV/0!</v>
      </c>
      <c r="L19" s="87"/>
      <c r="M19" s="87"/>
      <c r="N19" s="120" t="e">
        <f t="shared" si="4"/>
        <v>#DIV/0!</v>
      </c>
      <c r="O19" s="89"/>
      <c r="P19" s="167" t="e">
        <f t="shared" si="5"/>
        <v>#DIV/0!</v>
      </c>
      <c r="Q19" s="170" t="e">
        <f>C19/'11. Замещение'!C19</f>
        <v>#DIV/0!</v>
      </c>
    </row>
    <row r="20" spans="2:17" ht="30" customHeight="1" x14ac:dyDescent="0.2">
      <c r="B20" s="189" t="s">
        <v>12</v>
      </c>
      <c r="C20" s="117">
        <f t="shared" si="0"/>
        <v>0</v>
      </c>
      <c r="D20" s="85"/>
      <c r="E20" s="93"/>
      <c r="F20" s="86" t="e">
        <f t="shared" si="1"/>
        <v>#DIV/0!</v>
      </c>
      <c r="G20" s="95"/>
      <c r="H20" s="85"/>
      <c r="I20" s="86" t="e">
        <f t="shared" si="2"/>
        <v>#DIV/0!</v>
      </c>
      <c r="J20" s="85"/>
      <c r="K20" s="86" t="e">
        <f t="shared" si="3"/>
        <v>#DIV/0!</v>
      </c>
      <c r="L20" s="13"/>
      <c r="M20" s="13"/>
      <c r="N20" s="120" t="e">
        <f t="shared" si="4"/>
        <v>#DIV/0!</v>
      </c>
      <c r="O20" s="89"/>
      <c r="P20" s="167" t="e">
        <f t="shared" si="5"/>
        <v>#DIV/0!</v>
      </c>
      <c r="Q20" s="170" t="e">
        <f>C20/'11. Замещение'!C20</f>
        <v>#DIV/0!</v>
      </c>
    </row>
    <row r="21" spans="2:17" ht="30" customHeight="1" x14ac:dyDescent="0.2">
      <c r="B21" s="189" t="s">
        <v>13</v>
      </c>
      <c r="C21" s="117">
        <v>237</v>
      </c>
      <c r="D21" s="85">
        <v>110</v>
      </c>
      <c r="E21" s="93">
        <v>106</v>
      </c>
      <c r="F21" s="86">
        <f t="shared" si="1"/>
        <v>0.96363636363636362</v>
      </c>
      <c r="G21" s="95">
        <v>63</v>
      </c>
      <c r="H21" s="90">
        <v>50</v>
      </c>
      <c r="I21" s="86">
        <f t="shared" si="2"/>
        <v>0.79365079365079361</v>
      </c>
      <c r="J21" s="90">
        <v>81</v>
      </c>
      <c r="K21" s="86">
        <f t="shared" si="3"/>
        <v>86.810126582278485</v>
      </c>
      <c r="L21" s="13">
        <v>237</v>
      </c>
      <c r="M21" s="13">
        <v>97</v>
      </c>
      <c r="N21" s="120">
        <f t="shared" si="4"/>
        <v>0.40928270042194093</v>
      </c>
      <c r="O21" s="89"/>
      <c r="P21" s="167">
        <f t="shared" si="5"/>
        <v>0.93307086614173229</v>
      </c>
      <c r="Q21" s="170">
        <f>C21/'11. Замещение'!C21</f>
        <v>0.52202643171806162</v>
      </c>
    </row>
    <row r="22" spans="2:17" ht="30" customHeight="1" x14ac:dyDescent="0.2">
      <c r="B22" s="190" t="s">
        <v>16</v>
      </c>
      <c r="C22" s="163">
        <f t="shared" si="0"/>
        <v>237</v>
      </c>
      <c r="D22" s="11">
        <f>SUM(D8:D21)</f>
        <v>110</v>
      </c>
      <c r="E22" s="11">
        <f>SUM(E8:E21)</f>
        <v>106</v>
      </c>
      <c r="F22" s="158">
        <f t="shared" si="1"/>
        <v>0.96363636363636362</v>
      </c>
      <c r="G22" s="94">
        <f>SUM(G8:G21)</f>
        <v>63</v>
      </c>
      <c r="H22" s="94">
        <f>SUM(H8:H21)</f>
        <v>50</v>
      </c>
      <c r="I22" s="158">
        <f t="shared" si="2"/>
        <v>0.79365079365079361</v>
      </c>
      <c r="J22" s="164">
        <f>SUM(J8:J21)</f>
        <v>81</v>
      </c>
      <c r="K22" s="158">
        <f t="shared" si="3"/>
        <v>86.810126582278485</v>
      </c>
      <c r="L22" s="164">
        <f>SUM(L8:L21)</f>
        <v>237</v>
      </c>
      <c r="M22" s="164">
        <f>SUM(M8:M21)</f>
        <v>97</v>
      </c>
      <c r="N22" s="165">
        <f t="shared" si="4"/>
        <v>0.40928270042194093</v>
      </c>
      <c r="O22" s="89"/>
      <c r="P22" s="168">
        <f t="shared" si="5"/>
        <v>0.93307086614173229</v>
      </c>
      <c r="Q22" s="171">
        <f>C22/'11. Замещение'!C22</f>
        <v>0.52202643171806162</v>
      </c>
    </row>
  </sheetData>
  <sheetProtection formatCells="0" formatColumns="0" formatRows="0" selectLockedCells="1"/>
  <mergeCells count="21">
    <mergeCell ref="C4:C7"/>
    <mergeCell ref="H4:I4"/>
    <mergeCell ref="P6:P7"/>
    <mergeCell ref="Q6:Q7"/>
    <mergeCell ref="B2:N2"/>
    <mergeCell ref="J3:K3"/>
    <mergeCell ref="B4:B7"/>
    <mergeCell ref="D4:D7"/>
    <mergeCell ref="E4:F4"/>
    <mergeCell ref="G4:G7"/>
    <mergeCell ref="K4:K7"/>
    <mergeCell ref="L5:L7"/>
    <mergeCell ref="M5:N5"/>
    <mergeCell ref="M6:M7"/>
    <mergeCell ref="N6:N7"/>
    <mergeCell ref="L4:N4"/>
    <mergeCell ref="E5:E7"/>
    <mergeCell ref="F5:F7"/>
    <mergeCell ref="H5:H7"/>
    <mergeCell ref="I5:I7"/>
    <mergeCell ref="J4:J7"/>
  </mergeCells>
  <printOptions horizontalCentered="1"/>
  <pageMargins left="0.59055118110236227" right="0.59055118110236227" top="0.59055118110236227" bottom="0.59055118110236227" header="0.51181102362204722" footer="0.51181102362204722"/>
  <pageSetup paperSize="9" scale="72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C0E7B-CB4A-4FFB-9C93-0C50CF40EA54}">
  <sheetPr>
    <pageSetUpPr fitToPage="1"/>
  </sheetPr>
  <dimension ref="A1:T21"/>
  <sheetViews>
    <sheetView view="pageBreakPreview" topLeftCell="A14" zoomScale="80" zoomScaleNormal="100" zoomScaleSheetLayoutView="80" workbookViewId="0">
      <selection activeCell="O20" sqref="O20"/>
    </sheetView>
  </sheetViews>
  <sheetFormatPr defaultRowHeight="12.75" x14ac:dyDescent="0.2"/>
  <cols>
    <col min="1" max="1" width="32.140625" style="2" customWidth="1"/>
    <col min="2" max="2" width="8.28515625" style="99" customWidth="1"/>
    <col min="3" max="3" width="10.5703125" style="99" customWidth="1"/>
    <col min="4" max="5" width="7.7109375" style="99" customWidth="1"/>
    <col min="6" max="6" width="10.28515625" style="99" customWidth="1"/>
    <col min="7" max="7" width="7.7109375" style="99" customWidth="1"/>
    <col min="8" max="8" width="10.5703125" style="99" customWidth="1"/>
    <col min="9" max="9" width="9" style="99" customWidth="1"/>
    <col min="10" max="10" width="10.28515625" style="99" customWidth="1"/>
    <col min="11" max="11" width="8.7109375" style="99" customWidth="1"/>
    <col min="12" max="12" width="10.42578125" style="99" customWidth="1"/>
    <col min="13" max="13" width="7.7109375" style="99" customWidth="1"/>
    <col min="14" max="14" width="10.42578125" style="99" customWidth="1"/>
    <col min="15" max="15" width="7.7109375" style="99" customWidth="1"/>
    <col min="16" max="16" width="10.140625" style="99" customWidth="1"/>
    <col min="17" max="17" width="8.85546875" style="99" customWidth="1"/>
    <col min="18" max="18" width="10.28515625" style="99" customWidth="1"/>
    <col min="19" max="19" width="6.85546875" style="2" customWidth="1"/>
    <col min="20" max="20" width="11.42578125" style="2" bestFit="1" customWidth="1"/>
    <col min="21" max="16384" width="9.140625" style="2"/>
  </cols>
  <sheetData>
    <row r="1" spans="1:20" ht="13.5" customHeight="1" x14ac:dyDescent="0.3">
      <c r="A1" s="78"/>
      <c r="B1" s="96"/>
      <c r="C1" s="96"/>
      <c r="D1" s="96"/>
      <c r="E1" s="96"/>
      <c r="F1" s="96"/>
      <c r="G1" s="96"/>
      <c r="H1" s="96"/>
      <c r="I1" s="96"/>
      <c r="J1" s="96"/>
      <c r="K1" s="96"/>
      <c r="L1" s="97"/>
      <c r="M1" s="97"/>
      <c r="N1" s="97"/>
      <c r="O1" s="97"/>
      <c r="P1" s="97"/>
      <c r="Q1" s="97"/>
      <c r="R1" s="97"/>
    </row>
    <row r="2" spans="1:20" ht="16.5" customHeight="1" x14ac:dyDescent="0.3">
      <c r="A2" s="236" t="s">
        <v>83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</row>
    <row r="3" spans="1:20" ht="16.5" customHeight="1" x14ac:dyDescent="0.3">
      <c r="A3" s="47"/>
      <c r="B3" s="98"/>
      <c r="C3" s="98"/>
      <c r="D3" s="98"/>
      <c r="E3" s="98"/>
      <c r="F3" s="98"/>
      <c r="G3" s="98"/>
      <c r="H3" s="98"/>
      <c r="I3" s="98"/>
      <c r="J3" s="97"/>
      <c r="K3" s="97"/>
      <c r="L3" s="97"/>
      <c r="M3" s="97"/>
      <c r="N3" s="97"/>
      <c r="O3" s="230"/>
      <c r="P3" s="230"/>
      <c r="Q3" s="230"/>
      <c r="R3" s="230"/>
    </row>
    <row r="4" spans="1:20" ht="30" customHeight="1" x14ac:dyDescent="0.2">
      <c r="A4" s="250" t="s">
        <v>14</v>
      </c>
      <c r="B4" s="225" t="s">
        <v>75</v>
      </c>
      <c r="C4" s="226" t="s">
        <v>76</v>
      </c>
      <c r="D4" s="247" t="s">
        <v>82</v>
      </c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9"/>
    </row>
    <row r="5" spans="1:20" ht="23.25" customHeight="1" x14ac:dyDescent="0.2">
      <c r="A5" s="250"/>
      <c r="B5" s="284"/>
      <c r="C5" s="284"/>
      <c r="D5" s="225" t="s">
        <v>15</v>
      </c>
      <c r="E5" s="225" t="s">
        <v>77</v>
      </c>
      <c r="F5" s="283" t="s">
        <v>27</v>
      </c>
      <c r="G5" s="225" t="s">
        <v>78</v>
      </c>
      <c r="H5" s="283" t="s">
        <v>27</v>
      </c>
      <c r="I5" s="285" t="s">
        <v>58</v>
      </c>
      <c r="J5" s="286"/>
      <c r="K5" s="286"/>
      <c r="L5" s="286"/>
      <c r="M5" s="286"/>
      <c r="N5" s="286"/>
      <c r="O5" s="286"/>
      <c r="P5" s="286"/>
      <c r="Q5" s="286"/>
      <c r="R5" s="287"/>
    </row>
    <row r="6" spans="1:20" ht="159.75" customHeight="1" thickBot="1" x14ac:dyDescent="0.25">
      <c r="A6" s="250"/>
      <c r="B6" s="284"/>
      <c r="C6" s="284"/>
      <c r="D6" s="284"/>
      <c r="E6" s="284"/>
      <c r="F6" s="284"/>
      <c r="G6" s="284"/>
      <c r="H6" s="284"/>
      <c r="I6" s="40" t="s">
        <v>179</v>
      </c>
      <c r="J6" s="36" t="s">
        <v>27</v>
      </c>
      <c r="K6" s="40" t="s">
        <v>201</v>
      </c>
      <c r="L6" s="36" t="s">
        <v>27</v>
      </c>
      <c r="M6" s="40" t="s">
        <v>79</v>
      </c>
      <c r="N6" s="36" t="s">
        <v>27</v>
      </c>
      <c r="O6" s="40" t="s">
        <v>80</v>
      </c>
      <c r="P6" s="36" t="s">
        <v>27</v>
      </c>
      <c r="Q6" s="40" t="s">
        <v>81</v>
      </c>
      <c r="R6" s="36" t="s">
        <v>27</v>
      </c>
    </row>
    <row r="7" spans="1:20" ht="30" customHeight="1" thickBot="1" x14ac:dyDescent="0.3">
      <c r="A7" s="189" t="s">
        <v>0</v>
      </c>
      <c r="B7" s="19"/>
      <c r="C7" s="18" t="e">
        <f>B7/'8. Кол-во гос.органов'!C6</f>
        <v>#DIV/0!</v>
      </c>
      <c r="D7" s="105">
        <f>E7+G7</f>
        <v>0</v>
      </c>
      <c r="E7" s="19"/>
      <c r="F7" s="18" t="e">
        <f>E7/D7</f>
        <v>#DIV/0!</v>
      </c>
      <c r="G7" s="19"/>
      <c r="H7" s="18" t="e">
        <f>G7/D7</f>
        <v>#DIV/0!</v>
      </c>
      <c r="I7" s="19"/>
      <c r="J7" s="18" t="e">
        <f>I7/D7</f>
        <v>#DIV/0!</v>
      </c>
      <c r="K7" s="19"/>
      <c r="L7" s="18" t="e">
        <f>K7/D7</f>
        <v>#DIV/0!</v>
      </c>
      <c r="M7" s="19"/>
      <c r="N7" s="18" t="e">
        <f>M7/D7</f>
        <v>#DIV/0!</v>
      </c>
      <c r="O7" s="19"/>
      <c r="P7" s="18" t="e">
        <f>O7/D7</f>
        <v>#DIV/0!</v>
      </c>
      <c r="Q7" s="19"/>
      <c r="R7" s="18" t="e">
        <f>Q7/D7</f>
        <v>#DIV/0!</v>
      </c>
      <c r="T7" s="101" t="b">
        <f>E7+G7=I7+K7+M7+O7+Q7</f>
        <v>1</v>
      </c>
    </row>
    <row r="8" spans="1:20" ht="30" customHeight="1" thickBot="1" x14ac:dyDescent="0.3">
      <c r="A8" s="189" t="s">
        <v>1</v>
      </c>
      <c r="B8" s="19"/>
      <c r="C8" s="18" t="e">
        <f>B8/'8. Кол-во гос.органов'!C7</f>
        <v>#DIV/0!</v>
      </c>
      <c r="D8" s="105">
        <f t="shared" ref="D8:D21" si="0">E8+G8</f>
        <v>0</v>
      </c>
      <c r="E8" s="19"/>
      <c r="F8" s="18" t="e">
        <f t="shared" ref="F8:F21" si="1">E8/D8</f>
        <v>#DIV/0!</v>
      </c>
      <c r="G8" s="19"/>
      <c r="H8" s="18" t="e">
        <f t="shared" ref="H8:H21" si="2">G8/D8</f>
        <v>#DIV/0!</v>
      </c>
      <c r="I8" s="19"/>
      <c r="J8" s="18" t="e">
        <f t="shared" ref="J8:J21" si="3">I8/D8</f>
        <v>#DIV/0!</v>
      </c>
      <c r="K8" s="19"/>
      <c r="L8" s="18" t="e">
        <f t="shared" ref="L8:L21" si="4">K8/D8</f>
        <v>#DIV/0!</v>
      </c>
      <c r="M8" s="19"/>
      <c r="N8" s="18" t="e">
        <f t="shared" ref="N8:N21" si="5">M8/D8</f>
        <v>#DIV/0!</v>
      </c>
      <c r="O8" s="19"/>
      <c r="P8" s="18" t="e">
        <f t="shared" ref="P8:P21" si="6">O8/D8</f>
        <v>#DIV/0!</v>
      </c>
      <c r="Q8" s="19"/>
      <c r="R8" s="18" t="e">
        <f t="shared" ref="R8:R21" si="7">Q8/D8</f>
        <v>#DIV/0!</v>
      </c>
      <c r="T8" s="101" t="b">
        <f t="shared" ref="T8:T21" si="8">E8+G8=I8+K8+M8+O8+Q8</f>
        <v>1</v>
      </c>
    </row>
    <row r="9" spans="1:20" ht="30" customHeight="1" thickBot="1" x14ac:dyDescent="0.3">
      <c r="A9" s="189" t="s">
        <v>2</v>
      </c>
      <c r="B9" s="19"/>
      <c r="C9" s="18" t="e">
        <f>B9/'8. Кол-во гос.органов'!C8</f>
        <v>#DIV/0!</v>
      </c>
      <c r="D9" s="105">
        <f t="shared" si="0"/>
        <v>0</v>
      </c>
      <c r="E9" s="19"/>
      <c r="F9" s="18" t="e">
        <f t="shared" si="1"/>
        <v>#DIV/0!</v>
      </c>
      <c r="G9" s="19"/>
      <c r="H9" s="18" t="e">
        <f t="shared" si="2"/>
        <v>#DIV/0!</v>
      </c>
      <c r="I9" s="19"/>
      <c r="J9" s="18" t="e">
        <f t="shared" si="3"/>
        <v>#DIV/0!</v>
      </c>
      <c r="K9" s="19"/>
      <c r="L9" s="18" t="e">
        <f t="shared" si="4"/>
        <v>#DIV/0!</v>
      </c>
      <c r="M9" s="19"/>
      <c r="N9" s="18" t="e">
        <f t="shared" si="5"/>
        <v>#DIV/0!</v>
      </c>
      <c r="O9" s="19"/>
      <c r="P9" s="18" t="e">
        <f t="shared" si="6"/>
        <v>#DIV/0!</v>
      </c>
      <c r="Q9" s="19"/>
      <c r="R9" s="18" t="e">
        <f t="shared" si="7"/>
        <v>#DIV/0!</v>
      </c>
      <c r="T9" s="101" t="b">
        <f t="shared" si="8"/>
        <v>1</v>
      </c>
    </row>
    <row r="10" spans="1:20" ht="30" customHeight="1" thickBot="1" x14ac:dyDescent="0.3">
      <c r="A10" s="189" t="s">
        <v>3</v>
      </c>
      <c r="B10" s="19"/>
      <c r="C10" s="18" t="e">
        <f>B10/'8. Кол-во гос.органов'!C9</f>
        <v>#DIV/0!</v>
      </c>
      <c r="D10" s="105">
        <f t="shared" si="0"/>
        <v>0</v>
      </c>
      <c r="E10" s="19"/>
      <c r="F10" s="18" t="e">
        <f t="shared" si="1"/>
        <v>#DIV/0!</v>
      </c>
      <c r="G10" s="19"/>
      <c r="H10" s="18" t="e">
        <f t="shared" si="2"/>
        <v>#DIV/0!</v>
      </c>
      <c r="I10" s="19"/>
      <c r="J10" s="18" t="e">
        <f t="shared" si="3"/>
        <v>#DIV/0!</v>
      </c>
      <c r="K10" s="19"/>
      <c r="L10" s="18" t="e">
        <f t="shared" si="4"/>
        <v>#DIV/0!</v>
      </c>
      <c r="M10" s="19"/>
      <c r="N10" s="18" t="e">
        <f t="shared" si="5"/>
        <v>#DIV/0!</v>
      </c>
      <c r="O10" s="19"/>
      <c r="P10" s="18" t="e">
        <f t="shared" si="6"/>
        <v>#DIV/0!</v>
      </c>
      <c r="Q10" s="19"/>
      <c r="R10" s="18" t="e">
        <f t="shared" si="7"/>
        <v>#DIV/0!</v>
      </c>
      <c r="T10" s="101" t="b">
        <f t="shared" si="8"/>
        <v>1</v>
      </c>
    </row>
    <row r="11" spans="1:20" ht="30" customHeight="1" thickBot="1" x14ac:dyDescent="0.3">
      <c r="A11" s="189" t="s">
        <v>4</v>
      </c>
      <c r="B11" s="19"/>
      <c r="C11" s="18" t="e">
        <f>B11/'8. Кол-во гос.органов'!C10</f>
        <v>#DIV/0!</v>
      </c>
      <c r="D11" s="105">
        <f t="shared" si="0"/>
        <v>0</v>
      </c>
      <c r="E11" s="19"/>
      <c r="F11" s="18" t="e">
        <f t="shared" si="1"/>
        <v>#DIV/0!</v>
      </c>
      <c r="G11" s="19"/>
      <c r="H11" s="18" t="e">
        <f t="shared" si="2"/>
        <v>#DIV/0!</v>
      </c>
      <c r="I11" s="19"/>
      <c r="J11" s="18" t="e">
        <f t="shared" si="3"/>
        <v>#DIV/0!</v>
      </c>
      <c r="K11" s="19"/>
      <c r="L11" s="18" t="e">
        <f t="shared" si="4"/>
        <v>#DIV/0!</v>
      </c>
      <c r="M11" s="19"/>
      <c r="N11" s="18" t="e">
        <f t="shared" si="5"/>
        <v>#DIV/0!</v>
      </c>
      <c r="O11" s="19"/>
      <c r="P11" s="18" t="e">
        <f t="shared" si="6"/>
        <v>#DIV/0!</v>
      </c>
      <c r="Q11" s="19"/>
      <c r="R11" s="18" t="e">
        <f t="shared" si="7"/>
        <v>#DIV/0!</v>
      </c>
      <c r="T11" s="101" t="b">
        <f t="shared" si="8"/>
        <v>1</v>
      </c>
    </row>
    <row r="12" spans="1:20" ht="30" customHeight="1" thickBot="1" x14ac:dyDescent="0.3">
      <c r="A12" s="189" t="s">
        <v>5</v>
      </c>
      <c r="B12" s="26"/>
      <c r="C12" s="18" t="e">
        <f>B12/'8. Кол-во гос.органов'!C11</f>
        <v>#DIV/0!</v>
      </c>
      <c r="D12" s="105">
        <f t="shared" si="0"/>
        <v>0</v>
      </c>
      <c r="E12" s="100"/>
      <c r="F12" s="18" t="e">
        <f t="shared" si="1"/>
        <v>#DIV/0!</v>
      </c>
      <c r="G12" s="26"/>
      <c r="H12" s="18" t="e">
        <f t="shared" si="2"/>
        <v>#DIV/0!</v>
      </c>
      <c r="I12" s="26"/>
      <c r="J12" s="18" t="e">
        <f t="shared" si="3"/>
        <v>#DIV/0!</v>
      </c>
      <c r="K12" s="26"/>
      <c r="L12" s="18" t="e">
        <f t="shared" si="4"/>
        <v>#DIV/0!</v>
      </c>
      <c r="M12" s="19"/>
      <c r="N12" s="18" t="e">
        <f t="shared" si="5"/>
        <v>#DIV/0!</v>
      </c>
      <c r="O12" s="19"/>
      <c r="P12" s="18" t="e">
        <f t="shared" si="6"/>
        <v>#DIV/0!</v>
      </c>
      <c r="Q12" s="19"/>
      <c r="R12" s="18" t="e">
        <f t="shared" si="7"/>
        <v>#DIV/0!</v>
      </c>
      <c r="T12" s="101" t="b">
        <f t="shared" si="8"/>
        <v>1</v>
      </c>
    </row>
    <row r="13" spans="1:20" ht="30" customHeight="1" thickBot="1" x14ac:dyDescent="0.3">
      <c r="A13" s="189" t="s">
        <v>6</v>
      </c>
      <c r="B13" s="19"/>
      <c r="C13" s="18" t="e">
        <f>B13/'8. Кол-во гос.органов'!C12</f>
        <v>#DIV/0!</v>
      </c>
      <c r="D13" s="105">
        <f t="shared" si="0"/>
        <v>0</v>
      </c>
      <c r="E13" s="19"/>
      <c r="F13" s="18" t="e">
        <f t="shared" si="1"/>
        <v>#DIV/0!</v>
      </c>
      <c r="G13" s="19"/>
      <c r="H13" s="18" t="e">
        <f t="shared" si="2"/>
        <v>#DIV/0!</v>
      </c>
      <c r="I13" s="19"/>
      <c r="J13" s="18" t="e">
        <f t="shared" si="3"/>
        <v>#DIV/0!</v>
      </c>
      <c r="K13" s="19"/>
      <c r="L13" s="18" t="e">
        <f t="shared" si="4"/>
        <v>#DIV/0!</v>
      </c>
      <c r="M13" s="19"/>
      <c r="N13" s="18" t="e">
        <f t="shared" si="5"/>
        <v>#DIV/0!</v>
      </c>
      <c r="O13" s="19"/>
      <c r="P13" s="18" t="e">
        <f t="shared" si="6"/>
        <v>#DIV/0!</v>
      </c>
      <c r="Q13" s="19"/>
      <c r="R13" s="18" t="e">
        <f t="shared" si="7"/>
        <v>#DIV/0!</v>
      </c>
      <c r="T13" s="101" t="b">
        <f t="shared" si="8"/>
        <v>1</v>
      </c>
    </row>
    <row r="14" spans="1:20" ht="30" customHeight="1" thickBot="1" x14ac:dyDescent="0.3">
      <c r="A14" s="189" t="s">
        <v>7</v>
      </c>
      <c r="B14" s="19"/>
      <c r="C14" s="18" t="e">
        <f>B14/'8. Кол-во гос.органов'!C13</f>
        <v>#DIV/0!</v>
      </c>
      <c r="D14" s="105">
        <f t="shared" si="0"/>
        <v>0</v>
      </c>
      <c r="E14" s="19"/>
      <c r="F14" s="18" t="e">
        <f t="shared" si="1"/>
        <v>#DIV/0!</v>
      </c>
      <c r="G14" s="19"/>
      <c r="H14" s="18" t="e">
        <f t="shared" si="2"/>
        <v>#DIV/0!</v>
      </c>
      <c r="I14" s="19"/>
      <c r="J14" s="18" t="e">
        <f t="shared" si="3"/>
        <v>#DIV/0!</v>
      </c>
      <c r="K14" s="19"/>
      <c r="L14" s="18" t="e">
        <f t="shared" si="4"/>
        <v>#DIV/0!</v>
      </c>
      <c r="M14" s="19"/>
      <c r="N14" s="18" t="e">
        <f t="shared" si="5"/>
        <v>#DIV/0!</v>
      </c>
      <c r="O14" s="19"/>
      <c r="P14" s="18" t="e">
        <f t="shared" si="6"/>
        <v>#DIV/0!</v>
      </c>
      <c r="Q14" s="19"/>
      <c r="R14" s="18" t="e">
        <f t="shared" si="7"/>
        <v>#DIV/0!</v>
      </c>
      <c r="T14" s="101" t="b">
        <f t="shared" si="8"/>
        <v>1</v>
      </c>
    </row>
    <row r="15" spans="1:20" ht="30" customHeight="1" thickBot="1" x14ac:dyDescent="0.3">
      <c r="A15" s="189" t="s">
        <v>8</v>
      </c>
      <c r="B15" s="19"/>
      <c r="C15" s="18" t="e">
        <f>B15/'8. Кол-во гос.органов'!C14</f>
        <v>#DIV/0!</v>
      </c>
      <c r="D15" s="105">
        <f t="shared" si="0"/>
        <v>0</v>
      </c>
      <c r="E15" s="19"/>
      <c r="F15" s="18" t="e">
        <f t="shared" si="1"/>
        <v>#DIV/0!</v>
      </c>
      <c r="G15" s="19"/>
      <c r="H15" s="18" t="e">
        <f t="shared" si="2"/>
        <v>#DIV/0!</v>
      </c>
      <c r="I15" s="19"/>
      <c r="J15" s="18" t="e">
        <f t="shared" si="3"/>
        <v>#DIV/0!</v>
      </c>
      <c r="K15" s="19"/>
      <c r="L15" s="18" t="e">
        <f t="shared" si="4"/>
        <v>#DIV/0!</v>
      </c>
      <c r="M15" s="19"/>
      <c r="N15" s="18" t="e">
        <f t="shared" si="5"/>
        <v>#DIV/0!</v>
      </c>
      <c r="O15" s="19"/>
      <c r="P15" s="18" t="e">
        <f t="shared" si="6"/>
        <v>#DIV/0!</v>
      </c>
      <c r="Q15" s="19"/>
      <c r="R15" s="18" t="e">
        <f t="shared" si="7"/>
        <v>#DIV/0!</v>
      </c>
      <c r="T15" s="101" t="b">
        <f t="shared" si="8"/>
        <v>1</v>
      </c>
    </row>
    <row r="16" spans="1:20" ht="30" customHeight="1" thickBot="1" x14ac:dyDescent="0.3">
      <c r="A16" s="189" t="s">
        <v>9</v>
      </c>
      <c r="B16" s="19"/>
      <c r="C16" s="18" t="e">
        <f>B16/'8. Кол-во гос.органов'!C15</f>
        <v>#DIV/0!</v>
      </c>
      <c r="D16" s="105">
        <f t="shared" si="0"/>
        <v>0</v>
      </c>
      <c r="E16" s="19"/>
      <c r="F16" s="18" t="e">
        <f t="shared" si="1"/>
        <v>#DIV/0!</v>
      </c>
      <c r="G16" s="19"/>
      <c r="H16" s="18" t="e">
        <f t="shared" si="2"/>
        <v>#DIV/0!</v>
      </c>
      <c r="I16" s="19"/>
      <c r="J16" s="18" t="e">
        <f t="shared" si="3"/>
        <v>#DIV/0!</v>
      </c>
      <c r="K16" s="19"/>
      <c r="L16" s="18" t="e">
        <f t="shared" si="4"/>
        <v>#DIV/0!</v>
      </c>
      <c r="M16" s="19"/>
      <c r="N16" s="18" t="e">
        <f t="shared" si="5"/>
        <v>#DIV/0!</v>
      </c>
      <c r="O16" s="19"/>
      <c r="P16" s="18" t="e">
        <f t="shared" si="6"/>
        <v>#DIV/0!</v>
      </c>
      <c r="Q16" s="19"/>
      <c r="R16" s="18" t="e">
        <f t="shared" si="7"/>
        <v>#DIV/0!</v>
      </c>
      <c r="T16" s="101" t="b">
        <f t="shared" si="8"/>
        <v>1</v>
      </c>
    </row>
    <row r="17" spans="1:20" ht="30" customHeight="1" thickBot="1" x14ac:dyDescent="0.3">
      <c r="A17" s="189" t="s">
        <v>10</v>
      </c>
      <c r="B17" s="19"/>
      <c r="C17" s="18" t="e">
        <f>B17/'8. Кол-во гос.органов'!C16</f>
        <v>#DIV/0!</v>
      </c>
      <c r="D17" s="105">
        <f t="shared" si="0"/>
        <v>0</v>
      </c>
      <c r="E17" s="19"/>
      <c r="F17" s="18" t="e">
        <f t="shared" si="1"/>
        <v>#DIV/0!</v>
      </c>
      <c r="G17" s="19"/>
      <c r="H17" s="18" t="e">
        <f t="shared" si="2"/>
        <v>#DIV/0!</v>
      </c>
      <c r="I17" s="19"/>
      <c r="J17" s="18" t="e">
        <f t="shared" si="3"/>
        <v>#DIV/0!</v>
      </c>
      <c r="K17" s="19"/>
      <c r="L17" s="18" t="e">
        <f t="shared" si="4"/>
        <v>#DIV/0!</v>
      </c>
      <c r="M17" s="19"/>
      <c r="N17" s="18" t="e">
        <f t="shared" si="5"/>
        <v>#DIV/0!</v>
      </c>
      <c r="O17" s="19"/>
      <c r="P17" s="18" t="e">
        <f t="shared" si="6"/>
        <v>#DIV/0!</v>
      </c>
      <c r="Q17" s="19"/>
      <c r="R17" s="18" t="e">
        <f t="shared" si="7"/>
        <v>#DIV/0!</v>
      </c>
      <c r="T17" s="101" t="b">
        <f t="shared" si="8"/>
        <v>1</v>
      </c>
    </row>
    <row r="18" spans="1:20" ht="30" customHeight="1" thickBot="1" x14ac:dyDescent="0.3">
      <c r="A18" s="189" t="s">
        <v>11</v>
      </c>
      <c r="B18" s="19"/>
      <c r="C18" s="18" t="e">
        <f>B18/'8. Кол-во гос.органов'!C17</f>
        <v>#DIV/0!</v>
      </c>
      <c r="D18" s="105">
        <f t="shared" si="0"/>
        <v>0</v>
      </c>
      <c r="E18" s="19"/>
      <c r="F18" s="18" t="e">
        <f t="shared" si="1"/>
        <v>#DIV/0!</v>
      </c>
      <c r="G18" s="19"/>
      <c r="H18" s="18" t="e">
        <f t="shared" si="2"/>
        <v>#DIV/0!</v>
      </c>
      <c r="I18" s="19"/>
      <c r="J18" s="18" t="e">
        <f t="shared" si="3"/>
        <v>#DIV/0!</v>
      </c>
      <c r="K18" s="19"/>
      <c r="L18" s="18" t="e">
        <f t="shared" si="4"/>
        <v>#DIV/0!</v>
      </c>
      <c r="M18" s="19"/>
      <c r="N18" s="18" t="e">
        <f t="shared" si="5"/>
        <v>#DIV/0!</v>
      </c>
      <c r="O18" s="19"/>
      <c r="P18" s="18" t="e">
        <f t="shared" si="6"/>
        <v>#DIV/0!</v>
      </c>
      <c r="Q18" s="19"/>
      <c r="R18" s="18" t="e">
        <f t="shared" si="7"/>
        <v>#DIV/0!</v>
      </c>
      <c r="T18" s="101" t="b">
        <f t="shared" si="8"/>
        <v>1</v>
      </c>
    </row>
    <row r="19" spans="1:20" ht="30" customHeight="1" thickBot="1" x14ac:dyDescent="0.3">
      <c r="A19" s="189" t="s">
        <v>12</v>
      </c>
      <c r="B19" s="19"/>
      <c r="C19" s="18" t="e">
        <f>B19/'8. Кол-во гос.органов'!C18</f>
        <v>#DIV/0!</v>
      </c>
      <c r="D19" s="105">
        <f t="shared" si="0"/>
        <v>0</v>
      </c>
      <c r="E19" s="19"/>
      <c r="F19" s="18" t="e">
        <f t="shared" si="1"/>
        <v>#DIV/0!</v>
      </c>
      <c r="G19" s="19"/>
      <c r="H19" s="18" t="e">
        <f t="shared" si="2"/>
        <v>#DIV/0!</v>
      </c>
      <c r="I19" s="19"/>
      <c r="J19" s="18" t="e">
        <f t="shared" si="3"/>
        <v>#DIV/0!</v>
      </c>
      <c r="K19" s="19"/>
      <c r="L19" s="18" t="e">
        <f t="shared" si="4"/>
        <v>#DIV/0!</v>
      </c>
      <c r="M19" s="19"/>
      <c r="N19" s="18" t="e">
        <f t="shared" si="5"/>
        <v>#DIV/0!</v>
      </c>
      <c r="O19" s="19"/>
      <c r="P19" s="18" t="e">
        <f t="shared" si="6"/>
        <v>#DIV/0!</v>
      </c>
      <c r="Q19" s="19"/>
      <c r="R19" s="18" t="e">
        <f t="shared" si="7"/>
        <v>#DIV/0!</v>
      </c>
      <c r="T19" s="101" t="b">
        <f t="shared" si="8"/>
        <v>1</v>
      </c>
    </row>
    <row r="20" spans="1:20" ht="30" customHeight="1" thickBot="1" x14ac:dyDescent="0.3">
      <c r="A20" s="189" t="s">
        <v>13</v>
      </c>
      <c r="B20" s="19">
        <v>24</v>
      </c>
      <c r="C20" s="18">
        <f>B20/'8. Кол-во гос.органов'!C19</f>
        <v>1</v>
      </c>
      <c r="D20" s="105">
        <v>559</v>
      </c>
      <c r="E20" s="19">
        <v>163</v>
      </c>
      <c r="F20" s="18">
        <f t="shared" si="1"/>
        <v>0.29159212880143115</v>
      </c>
      <c r="G20" s="19">
        <v>396</v>
      </c>
      <c r="H20" s="18">
        <f t="shared" si="2"/>
        <v>0.70840787119856885</v>
      </c>
      <c r="I20" s="19">
        <v>257</v>
      </c>
      <c r="J20" s="18">
        <f t="shared" si="3"/>
        <v>0.4597495527728086</v>
      </c>
      <c r="K20" s="19">
        <v>41</v>
      </c>
      <c r="L20" s="18">
        <f t="shared" si="4"/>
        <v>7.3345259391771014E-2</v>
      </c>
      <c r="M20" s="19">
        <v>261</v>
      </c>
      <c r="N20" s="18">
        <f t="shared" si="5"/>
        <v>0.4669051878354204</v>
      </c>
      <c r="O20" s="19"/>
      <c r="P20" s="18">
        <f t="shared" si="6"/>
        <v>0</v>
      </c>
      <c r="Q20" s="19"/>
      <c r="R20" s="18">
        <f t="shared" si="7"/>
        <v>0</v>
      </c>
      <c r="T20" s="101" t="b">
        <f t="shared" si="8"/>
        <v>1</v>
      </c>
    </row>
    <row r="21" spans="1:20" ht="30" customHeight="1" thickBot="1" x14ac:dyDescent="0.3">
      <c r="A21" s="190" t="s">
        <v>16</v>
      </c>
      <c r="B21" s="17">
        <f>SUM(B7:B20)</f>
        <v>24</v>
      </c>
      <c r="C21" s="157">
        <f>B21/'8. Кол-во гос.органов'!C20</f>
        <v>1</v>
      </c>
      <c r="D21" s="172">
        <f t="shared" si="0"/>
        <v>559</v>
      </c>
      <c r="E21" s="17">
        <f>SUM(E7:E20)</f>
        <v>163</v>
      </c>
      <c r="F21" s="157">
        <f t="shared" si="1"/>
        <v>0.29159212880143115</v>
      </c>
      <c r="G21" s="17">
        <f>SUM(G7:G20)</f>
        <v>396</v>
      </c>
      <c r="H21" s="157">
        <f t="shared" si="2"/>
        <v>0.70840787119856885</v>
      </c>
      <c r="I21" s="17">
        <f>SUM(I7:I20)</f>
        <v>257</v>
      </c>
      <c r="J21" s="157">
        <f t="shared" si="3"/>
        <v>0.4597495527728086</v>
      </c>
      <c r="K21" s="17">
        <f>SUM(K7:K20)</f>
        <v>41</v>
      </c>
      <c r="L21" s="157">
        <f t="shared" si="4"/>
        <v>7.3345259391771014E-2</v>
      </c>
      <c r="M21" s="17">
        <f>SUM(M7:M20)</f>
        <v>261</v>
      </c>
      <c r="N21" s="157">
        <f t="shared" si="5"/>
        <v>0.4669051878354204</v>
      </c>
      <c r="O21" s="17">
        <f>SUM(O7:O20)</f>
        <v>0</v>
      </c>
      <c r="P21" s="157">
        <f t="shared" si="6"/>
        <v>0</v>
      </c>
      <c r="Q21" s="17">
        <f>SUM(Q7:Q20)</f>
        <v>0</v>
      </c>
      <c r="R21" s="157">
        <f t="shared" si="7"/>
        <v>0</v>
      </c>
      <c r="T21" s="101" t="b">
        <f t="shared" si="8"/>
        <v>1</v>
      </c>
    </row>
  </sheetData>
  <sheetProtection formatCells="0" formatColumns="0" formatRows="0" selectLockedCells="1"/>
  <mergeCells count="12">
    <mergeCell ref="I5:R5"/>
    <mergeCell ref="E5:E6"/>
    <mergeCell ref="F5:F6"/>
    <mergeCell ref="G5:G6"/>
    <mergeCell ref="H5:H6"/>
    <mergeCell ref="O3:R3"/>
    <mergeCell ref="A2:R2"/>
    <mergeCell ref="A4:A6"/>
    <mergeCell ref="B4:B6"/>
    <mergeCell ref="C4:C6"/>
    <mergeCell ref="D5:D6"/>
    <mergeCell ref="D4:R4"/>
  </mergeCells>
  <phoneticPr fontId="12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7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3F86D-E499-4983-8A4A-D4ED4E9763DA}">
  <sheetPr>
    <pageSetUpPr fitToPage="1"/>
  </sheetPr>
  <dimension ref="B2:N21"/>
  <sheetViews>
    <sheetView view="pageBreakPreview" topLeftCell="A14" zoomScale="80" zoomScaleNormal="90" zoomScaleSheetLayoutView="80" workbookViewId="0">
      <selection activeCell="N20" sqref="N20"/>
    </sheetView>
  </sheetViews>
  <sheetFormatPr defaultRowHeight="12.75" x14ac:dyDescent="0.2"/>
  <cols>
    <col min="1" max="1" width="2" style="2" customWidth="1"/>
    <col min="2" max="2" width="31.42578125" style="2" customWidth="1"/>
    <col min="3" max="3" width="9.7109375" style="2" customWidth="1"/>
    <col min="4" max="4" width="9.5703125" style="2" customWidth="1"/>
    <col min="5" max="5" width="9.7109375" style="2" customWidth="1"/>
    <col min="6" max="6" width="11.7109375" style="4" customWidth="1"/>
    <col min="7" max="9" width="9.7109375" style="2" customWidth="1"/>
    <col min="10" max="10" width="12.28515625" style="2" customWidth="1"/>
    <col min="11" max="13" width="9.7109375" style="2" customWidth="1"/>
    <col min="14" max="14" width="11.7109375" style="2" customWidth="1"/>
    <col min="15" max="16384" width="9.140625" style="2"/>
  </cols>
  <sheetData>
    <row r="2" spans="2:14" ht="20.25" x14ac:dyDescent="0.3">
      <c r="B2" s="205" t="s">
        <v>18</v>
      </c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</row>
    <row r="4" spans="2:14" ht="62.25" customHeight="1" x14ac:dyDescent="0.2">
      <c r="B4" s="206" t="s">
        <v>14</v>
      </c>
      <c r="C4" s="200" t="s">
        <v>161</v>
      </c>
      <c r="D4" s="201"/>
      <c r="E4" s="201"/>
      <c r="F4" s="202"/>
      <c r="G4" s="200" t="s">
        <v>19</v>
      </c>
      <c r="H4" s="201"/>
      <c r="I4" s="201"/>
      <c r="J4" s="202"/>
      <c r="K4" s="200" t="s">
        <v>172</v>
      </c>
      <c r="L4" s="201"/>
      <c r="M4" s="201"/>
      <c r="N4" s="202"/>
    </row>
    <row r="5" spans="2:14" ht="21.75" customHeight="1" x14ac:dyDescent="0.2">
      <c r="B5" s="207"/>
      <c r="C5" s="203" t="s">
        <v>110</v>
      </c>
      <c r="D5" s="200" t="s">
        <v>58</v>
      </c>
      <c r="E5" s="201"/>
      <c r="F5" s="202"/>
      <c r="G5" s="203" t="s">
        <v>163</v>
      </c>
      <c r="H5" s="200" t="s">
        <v>58</v>
      </c>
      <c r="I5" s="201"/>
      <c r="J5" s="202"/>
      <c r="K5" s="203" t="s">
        <v>110</v>
      </c>
      <c r="L5" s="200" t="s">
        <v>58</v>
      </c>
      <c r="M5" s="201"/>
      <c r="N5" s="202"/>
    </row>
    <row r="6" spans="2:14" ht="147" customHeight="1" x14ac:dyDescent="0.2">
      <c r="B6" s="208"/>
      <c r="C6" s="204"/>
      <c r="D6" s="31" t="s">
        <v>162</v>
      </c>
      <c r="E6" s="31" t="s">
        <v>156</v>
      </c>
      <c r="F6" s="7" t="s">
        <v>159</v>
      </c>
      <c r="G6" s="204"/>
      <c r="H6" s="31" t="s">
        <v>154</v>
      </c>
      <c r="I6" s="31" t="s">
        <v>152</v>
      </c>
      <c r="J6" s="7" t="s">
        <v>159</v>
      </c>
      <c r="K6" s="204"/>
      <c r="L6" s="31" t="s">
        <v>162</v>
      </c>
      <c r="M6" s="31" t="s">
        <v>156</v>
      </c>
      <c r="N6" s="7" t="s">
        <v>159</v>
      </c>
    </row>
    <row r="7" spans="2:14" ht="30" customHeight="1" x14ac:dyDescent="0.2">
      <c r="B7" s="189" t="s">
        <v>0</v>
      </c>
      <c r="C7" s="52">
        <f>G7+K7</f>
        <v>0</v>
      </c>
      <c r="D7" s="52">
        <f>H7+L7</f>
        <v>0</v>
      </c>
      <c r="E7" s="52">
        <f>I7+M7</f>
        <v>0</v>
      </c>
      <c r="F7" s="55" t="e">
        <f>D7/C7</f>
        <v>#DIV/0!</v>
      </c>
      <c r="G7" s="56"/>
      <c r="H7" s="56"/>
      <c r="I7" s="56"/>
      <c r="J7" s="55" t="e">
        <f>H7/G7</f>
        <v>#DIV/0!</v>
      </c>
      <c r="K7" s="56"/>
      <c r="L7" s="56"/>
      <c r="M7" s="56"/>
      <c r="N7" s="55" t="e">
        <f>L7/C7</f>
        <v>#DIV/0!</v>
      </c>
    </row>
    <row r="8" spans="2:14" ht="30" customHeight="1" x14ac:dyDescent="0.2">
      <c r="B8" s="189" t="s">
        <v>1</v>
      </c>
      <c r="C8" s="52">
        <f t="shared" ref="C8:C21" si="0">G8+K8</f>
        <v>0</v>
      </c>
      <c r="D8" s="52">
        <f t="shared" ref="D8:D21" si="1">H8+L8</f>
        <v>0</v>
      </c>
      <c r="E8" s="52">
        <f t="shared" ref="E8:E21" si="2">I8+M8</f>
        <v>0</v>
      </c>
      <c r="F8" s="55" t="e">
        <f t="shared" ref="F8:F21" si="3">D8/C8</f>
        <v>#DIV/0!</v>
      </c>
      <c r="G8" s="56"/>
      <c r="H8" s="57"/>
      <c r="I8" s="56"/>
      <c r="J8" s="55" t="e">
        <f t="shared" ref="J8:J21" si="4">H8/G8</f>
        <v>#DIV/0!</v>
      </c>
      <c r="K8" s="56"/>
      <c r="L8" s="57"/>
      <c r="M8" s="57"/>
      <c r="N8" s="55" t="e">
        <f t="shared" ref="N8:N21" si="5">L8/C8</f>
        <v>#DIV/0!</v>
      </c>
    </row>
    <row r="9" spans="2:14" ht="30" customHeight="1" x14ac:dyDescent="0.2">
      <c r="B9" s="189" t="s">
        <v>2</v>
      </c>
      <c r="C9" s="52">
        <f t="shared" si="0"/>
        <v>0</v>
      </c>
      <c r="D9" s="52">
        <f t="shared" si="1"/>
        <v>0</v>
      </c>
      <c r="E9" s="52">
        <f t="shared" si="2"/>
        <v>0</v>
      </c>
      <c r="F9" s="55" t="e">
        <f t="shared" si="3"/>
        <v>#DIV/0!</v>
      </c>
      <c r="G9" s="56"/>
      <c r="H9" s="57"/>
      <c r="I9" s="56"/>
      <c r="J9" s="55" t="e">
        <f t="shared" si="4"/>
        <v>#DIV/0!</v>
      </c>
      <c r="K9" s="56"/>
      <c r="L9" s="57"/>
      <c r="M9" s="57"/>
      <c r="N9" s="55" t="e">
        <f t="shared" si="5"/>
        <v>#DIV/0!</v>
      </c>
    </row>
    <row r="10" spans="2:14" ht="30" customHeight="1" x14ac:dyDescent="0.2">
      <c r="B10" s="189" t="s">
        <v>3</v>
      </c>
      <c r="C10" s="52">
        <f t="shared" si="0"/>
        <v>0</v>
      </c>
      <c r="D10" s="52">
        <f t="shared" si="1"/>
        <v>0</v>
      </c>
      <c r="E10" s="52">
        <f t="shared" si="2"/>
        <v>0</v>
      </c>
      <c r="F10" s="55" t="e">
        <f t="shared" si="3"/>
        <v>#DIV/0!</v>
      </c>
      <c r="G10" s="56"/>
      <c r="H10" s="57"/>
      <c r="I10" s="56"/>
      <c r="J10" s="55" t="e">
        <f t="shared" si="4"/>
        <v>#DIV/0!</v>
      </c>
      <c r="K10" s="56"/>
      <c r="L10" s="57"/>
      <c r="M10" s="57"/>
      <c r="N10" s="55" t="e">
        <f t="shared" si="5"/>
        <v>#DIV/0!</v>
      </c>
    </row>
    <row r="11" spans="2:14" ht="30" customHeight="1" x14ac:dyDescent="0.2">
      <c r="B11" s="189" t="s">
        <v>4</v>
      </c>
      <c r="C11" s="52">
        <f t="shared" si="0"/>
        <v>0</v>
      </c>
      <c r="D11" s="52">
        <f t="shared" si="1"/>
        <v>0</v>
      </c>
      <c r="E11" s="52">
        <f t="shared" si="2"/>
        <v>0</v>
      </c>
      <c r="F11" s="55" t="e">
        <f t="shared" si="3"/>
        <v>#DIV/0!</v>
      </c>
      <c r="G11" s="56"/>
      <c r="H11" s="57"/>
      <c r="I11" s="56"/>
      <c r="J11" s="55" t="e">
        <f t="shared" si="4"/>
        <v>#DIV/0!</v>
      </c>
      <c r="K11" s="56"/>
      <c r="L11" s="57"/>
      <c r="M11" s="57"/>
      <c r="N11" s="55" t="e">
        <f t="shared" si="5"/>
        <v>#DIV/0!</v>
      </c>
    </row>
    <row r="12" spans="2:14" ht="30" customHeight="1" x14ac:dyDescent="0.2">
      <c r="B12" s="189" t="s">
        <v>5</v>
      </c>
      <c r="C12" s="52">
        <f t="shared" si="0"/>
        <v>0</v>
      </c>
      <c r="D12" s="52">
        <f t="shared" si="1"/>
        <v>0</v>
      </c>
      <c r="E12" s="52">
        <f t="shared" si="2"/>
        <v>0</v>
      </c>
      <c r="F12" s="55" t="e">
        <f t="shared" si="3"/>
        <v>#DIV/0!</v>
      </c>
      <c r="G12" s="56"/>
      <c r="H12" s="57"/>
      <c r="I12" s="56"/>
      <c r="J12" s="55" t="e">
        <f t="shared" si="4"/>
        <v>#DIV/0!</v>
      </c>
      <c r="K12" s="56"/>
      <c r="L12" s="57"/>
      <c r="M12" s="57"/>
      <c r="N12" s="55" t="e">
        <f t="shared" si="5"/>
        <v>#DIV/0!</v>
      </c>
    </row>
    <row r="13" spans="2:14" ht="30" customHeight="1" x14ac:dyDescent="0.2">
      <c r="B13" s="189" t="s">
        <v>6</v>
      </c>
      <c r="C13" s="52">
        <f t="shared" si="0"/>
        <v>0</v>
      </c>
      <c r="D13" s="52">
        <f t="shared" si="1"/>
        <v>0</v>
      </c>
      <c r="E13" s="52">
        <f t="shared" si="2"/>
        <v>0</v>
      </c>
      <c r="F13" s="55" t="e">
        <f t="shared" si="3"/>
        <v>#DIV/0!</v>
      </c>
      <c r="G13" s="56"/>
      <c r="H13" s="57"/>
      <c r="I13" s="56"/>
      <c r="J13" s="55" t="e">
        <f t="shared" si="4"/>
        <v>#DIV/0!</v>
      </c>
      <c r="K13" s="56"/>
      <c r="L13" s="57"/>
      <c r="M13" s="57"/>
      <c r="N13" s="55" t="e">
        <f t="shared" si="5"/>
        <v>#DIV/0!</v>
      </c>
    </row>
    <row r="14" spans="2:14" ht="30" customHeight="1" x14ac:dyDescent="0.2">
      <c r="B14" s="189" t="s">
        <v>7</v>
      </c>
      <c r="C14" s="52">
        <f t="shared" si="0"/>
        <v>0</v>
      </c>
      <c r="D14" s="52">
        <f t="shared" si="1"/>
        <v>0</v>
      </c>
      <c r="E14" s="52">
        <f t="shared" si="2"/>
        <v>0</v>
      </c>
      <c r="F14" s="55" t="e">
        <f t="shared" si="3"/>
        <v>#DIV/0!</v>
      </c>
      <c r="G14" s="56"/>
      <c r="H14" s="57"/>
      <c r="I14" s="56"/>
      <c r="J14" s="55" t="e">
        <f t="shared" si="4"/>
        <v>#DIV/0!</v>
      </c>
      <c r="K14" s="56"/>
      <c r="L14" s="57"/>
      <c r="M14" s="57"/>
      <c r="N14" s="55" t="e">
        <f t="shared" si="5"/>
        <v>#DIV/0!</v>
      </c>
    </row>
    <row r="15" spans="2:14" ht="30" customHeight="1" x14ac:dyDescent="0.2">
      <c r="B15" s="189" t="s">
        <v>8</v>
      </c>
      <c r="C15" s="52">
        <f t="shared" si="0"/>
        <v>0</v>
      </c>
      <c r="D15" s="52">
        <f t="shared" si="1"/>
        <v>0</v>
      </c>
      <c r="E15" s="52">
        <f t="shared" si="2"/>
        <v>0</v>
      </c>
      <c r="F15" s="55" t="e">
        <f t="shared" si="3"/>
        <v>#DIV/0!</v>
      </c>
      <c r="G15" s="56"/>
      <c r="H15" s="57"/>
      <c r="I15" s="56"/>
      <c r="J15" s="55" t="e">
        <f t="shared" si="4"/>
        <v>#DIV/0!</v>
      </c>
      <c r="K15" s="56"/>
      <c r="L15" s="57"/>
      <c r="M15" s="57"/>
      <c r="N15" s="55" t="e">
        <f t="shared" si="5"/>
        <v>#DIV/0!</v>
      </c>
    </row>
    <row r="16" spans="2:14" ht="30" customHeight="1" x14ac:dyDescent="0.2">
      <c r="B16" s="189" t="s">
        <v>9</v>
      </c>
      <c r="C16" s="52">
        <f t="shared" si="0"/>
        <v>0</v>
      </c>
      <c r="D16" s="52">
        <f t="shared" si="1"/>
        <v>0</v>
      </c>
      <c r="E16" s="52">
        <f t="shared" si="2"/>
        <v>0</v>
      </c>
      <c r="F16" s="55" t="e">
        <f t="shared" si="3"/>
        <v>#DIV/0!</v>
      </c>
      <c r="G16" s="56"/>
      <c r="H16" s="57"/>
      <c r="I16" s="56"/>
      <c r="J16" s="55" t="e">
        <f t="shared" si="4"/>
        <v>#DIV/0!</v>
      </c>
      <c r="K16" s="56"/>
      <c r="L16" s="57"/>
      <c r="M16" s="57"/>
      <c r="N16" s="55" t="e">
        <f t="shared" si="5"/>
        <v>#DIV/0!</v>
      </c>
    </row>
    <row r="17" spans="2:14" ht="30" customHeight="1" x14ac:dyDescent="0.2">
      <c r="B17" s="189" t="s">
        <v>10</v>
      </c>
      <c r="C17" s="52">
        <f t="shared" si="0"/>
        <v>0</v>
      </c>
      <c r="D17" s="52">
        <f t="shared" si="1"/>
        <v>0</v>
      </c>
      <c r="E17" s="52">
        <f t="shared" si="2"/>
        <v>0</v>
      </c>
      <c r="F17" s="55" t="e">
        <f t="shared" si="3"/>
        <v>#DIV/0!</v>
      </c>
      <c r="G17" s="56"/>
      <c r="H17" s="57"/>
      <c r="I17" s="56"/>
      <c r="J17" s="55" t="e">
        <f t="shared" si="4"/>
        <v>#DIV/0!</v>
      </c>
      <c r="K17" s="56"/>
      <c r="L17" s="57"/>
      <c r="M17" s="57"/>
      <c r="N17" s="55" t="e">
        <f t="shared" si="5"/>
        <v>#DIV/0!</v>
      </c>
    </row>
    <row r="18" spans="2:14" ht="30" customHeight="1" x14ac:dyDescent="0.2">
      <c r="B18" s="189" t="s">
        <v>11</v>
      </c>
      <c r="C18" s="52">
        <f t="shared" si="0"/>
        <v>0</v>
      </c>
      <c r="D18" s="52">
        <f t="shared" si="1"/>
        <v>0</v>
      </c>
      <c r="E18" s="52">
        <f t="shared" si="2"/>
        <v>0</v>
      </c>
      <c r="F18" s="55" t="e">
        <f t="shared" si="3"/>
        <v>#DIV/0!</v>
      </c>
      <c r="G18" s="56"/>
      <c r="H18" s="57"/>
      <c r="I18" s="56"/>
      <c r="J18" s="55" t="e">
        <f t="shared" si="4"/>
        <v>#DIV/0!</v>
      </c>
      <c r="K18" s="56"/>
      <c r="L18" s="57"/>
      <c r="M18" s="57"/>
      <c r="N18" s="55" t="e">
        <f t="shared" si="5"/>
        <v>#DIV/0!</v>
      </c>
    </row>
    <row r="19" spans="2:14" ht="30" customHeight="1" x14ac:dyDescent="0.2">
      <c r="B19" s="189" t="s">
        <v>12</v>
      </c>
      <c r="C19" s="52">
        <f t="shared" si="0"/>
        <v>0</v>
      </c>
      <c r="D19" s="52">
        <f t="shared" si="1"/>
        <v>0</v>
      </c>
      <c r="E19" s="52">
        <f t="shared" si="2"/>
        <v>0</v>
      </c>
      <c r="F19" s="55" t="e">
        <f t="shared" si="3"/>
        <v>#DIV/0!</v>
      </c>
      <c r="G19" s="56"/>
      <c r="H19" s="57"/>
      <c r="I19" s="56"/>
      <c r="J19" s="55" t="e">
        <f t="shared" si="4"/>
        <v>#DIV/0!</v>
      </c>
      <c r="K19" s="56"/>
      <c r="L19" s="57"/>
      <c r="M19" s="57"/>
      <c r="N19" s="55" t="e">
        <f t="shared" si="5"/>
        <v>#DIV/0!</v>
      </c>
    </row>
    <row r="20" spans="2:14" ht="30" customHeight="1" x14ac:dyDescent="0.2">
      <c r="B20" s="189" t="s">
        <v>13</v>
      </c>
      <c r="C20" s="52">
        <v>3549</v>
      </c>
      <c r="D20" s="52">
        <v>3301</v>
      </c>
      <c r="E20" s="52">
        <v>170</v>
      </c>
      <c r="F20" s="55">
        <f t="shared" si="3"/>
        <v>0.93012116089039165</v>
      </c>
      <c r="G20" s="56">
        <v>2055</v>
      </c>
      <c r="H20" s="57">
        <v>1882</v>
      </c>
      <c r="I20" s="56">
        <v>99</v>
      </c>
      <c r="J20" s="55">
        <f t="shared" si="4"/>
        <v>0.9158150851581508</v>
      </c>
      <c r="K20" s="56">
        <v>1494</v>
      </c>
      <c r="L20" s="57">
        <v>1419</v>
      </c>
      <c r="M20" s="57">
        <v>71</v>
      </c>
      <c r="N20" s="55">
        <f t="shared" si="5"/>
        <v>0.39983093829247673</v>
      </c>
    </row>
    <row r="21" spans="2:14" ht="30" customHeight="1" x14ac:dyDescent="0.2">
      <c r="B21" s="32" t="s">
        <v>98</v>
      </c>
      <c r="C21" s="152">
        <f t="shared" si="0"/>
        <v>3549</v>
      </c>
      <c r="D21" s="152">
        <f t="shared" si="1"/>
        <v>3301</v>
      </c>
      <c r="E21" s="152">
        <f t="shared" si="2"/>
        <v>170</v>
      </c>
      <c r="F21" s="154">
        <f t="shared" si="3"/>
        <v>0.93012116089039165</v>
      </c>
      <c r="G21" s="58">
        <f>SUM(G7:G20)</f>
        <v>2055</v>
      </c>
      <c r="H21" s="58">
        <f>SUM(H7:H20)</f>
        <v>1882</v>
      </c>
      <c r="I21" s="58">
        <f>SUM(I7:I20)</f>
        <v>99</v>
      </c>
      <c r="J21" s="154">
        <f t="shared" si="4"/>
        <v>0.9158150851581508</v>
      </c>
      <c r="K21" s="58">
        <f>SUM(K7:K20)</f>
        <v>1494</v>
      </c>
      <c r="L21" s="58">
        <f>SUM(L7:L20)</f>
        <v>1419</v>
      </c>
      <c r="M21" s="58">
        <f>SUM(M7:M20)</f>
        <v>71</v>
      </c>
      <c r="N21" s="154">
        <f t="shared" si="5"/>
        <v>0.39983093829247673</v>
      </c>
    </row>
  </sheetData>
  <sheetProtection formatCells="0" formatColumns="0" formatRows="0" selectLockedCells="1"/>
  <mergeCells count="11">
    <mergeCell ref="H5:J5"/>
    <mergeCell ref="K5:K6"/>
    <mergeCell ref="L5:N5"/>
    <mergeCell ref="B2:N2"/>
    <mergeCell ref="B4:B6"/>
    <mergeCell ref="C4:F4"/>
    <mergeCell ref="G4:J4"/>
    <mergeCell ref="K4:N4"/>
    <mergeCell ref="C5:C6"/>
    <mergeCell ref="D5:F5"/>
    <mergeCell ref="G5:G6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6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A1A8E-C608-4C11-916E-3E7C4084F770}">
  <sheetPr>
    <pageSetUpPr fitToPage="1"/>
  </sheetPr>
  <dimension ref="A1:M21"/>
  <sheetViews>
    <sheetView view="pageBreakPreview" topLeftCell="A13" zoomScale="80" zoomScaleNormal="100" zoomScaleSheetLayoutView="80" workbookViewId="0">
      <selection activeCell="J20" sqref="J20"/>
    </sheetView>
  </sheetViews>
  <sheetFormatPr defaultRowHeight="12.75" x14ac:dyDescent="0.2"/>
  <cols>
    <col min="1" max="1" width="31.42578125" style="2" customWidth="1"/>
    <col min="2" max="11" width="15.7109375" style="2" customWidth="1"/>
    <col min="12" max="12" width="1.28515625" style="2" customWidth="1"/>
    <col min="13" max="13" width="19" style="2" customWidth="1"/>
    <col min="14" max="16384" width="9.140625" style="2"/>
  </cols>
  <sheetData>
    <row r="1" spans="1:13" s="88" customFormat="1" ht="15" customHeight="1" x14ac:dyDescent="0.3">
      <c r="A1" s="102"/>
      <c r="B1" s="102"/>
      <c r="C1" s="102"/>
      <c r="D1" s="102"/>
      <c r="E1" s="102"/>
      <c r="F1" s="102"/>
      <c r="G1" s="102"/>
      <c r="H1" s="102"/>
      <c r="I1" s="102"/>
    </row>
    <row r="2" spans="1:13" s="88" customFormat="1" ht="16.5" customHeight="1" x14ac:dyDescent="0.3">
      <c r="A2" s="236" t="s">
        <v>86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</row>
    <row r="3" spans="1:13" s="88" customFormat="1" ht="15.75" customHeight="1" x14ac:dyDescent="0.3">
      <c r="A3" s="102"/>
      <c r="B3" s="102"/>
      <c r="C3" s="102"/>
      <c r="D3" s="102"/>
      <c r="E3" s="102"/>
      <c r="F3" s="102"/>
      <c r="G3" s="102"/>
      <c r="H3" s="102"/>
      <c r="I3" s="102"/>
      <c r="J3" s="8"/>
    </row>
    <row r="4" spans="1:13" ht="21.75" customHeight="1" x14ac:dyDescent="0.3">
      <c r="A4" s="250" t="s">
        <v>14</v>
      </c>
      <c r="B4" s="289" t="s">
        <v>203</v>
      </c>
      <c r="C4" s="289"/>
      <c r="D4" s="288" t="s">
        <v>58</v>
      </c>
      <c r="E4" s="288"/>
      <c r="F4" s="288"/>
      <c r="G4" s="288"/>
      <c r="H4" s="288"/>
      <c r="I4" s="288"/>
      <c r="J4" s="288"/>
      <c r="K4" s="288"/>
    </row>
    <row r="5" spans="1:13" ht="125.25" customHeight="1" x14ac:dyDescent="0.2">
      <c r="A5" s="250"/>
      <c r="B5" s="289"/>
      <c r="C5" s="289"/>
      <c r="D5" s="289" t="s">
        <v>215</v>
      </c>
      <c r="E5" s="289"/>
      <c r="F5" s="290" t="s">
        <v>217</v>
      </c>
      <c r="G5" s="291"/>
      <c r="H5" s="289" t="s">
        <v>218</v>
      </c>
      <c r="I5" s="289"/>
      <c r="J5" s="250" t="s">
        <v>216</v>
      </c>
      <c r="K5" s="250"/>
      <c r="M5" s="276" t="s">
        <v>202</v>
      </c>
    </row>
    <row r="6" spans="1:13" ht="49.5" customHeight="1" x14ac:dyDescent="0.2">
      <c r="A6" s="250"/>
      <c r="B6" s="51" t="s">
        <v>85</v>
      </c>
      <c r="C6" s="51" t="s">
        <v>84</v>
      </c>
      <c r="D6" s="51" t="s">
        <v>85</v>
      </c>
      <c r="E6" s="51" t="s">
        <v>84</v>
      </c>
      <c r="F6" s="51" t="s">
        <v>85</v>
      </c>
      <c r="G6" s="51" t="s">
        <v>84</v>
      </c>
      <c r="H6" s="51" t="s">
        <v>85</v>
      </c>
      <c r="I6" s="51" t="s">
        <v>84</v>
      </c>
      <c r="J6" s="51" t="s">
        <v>85</v>
      </c>
      <c r="K6" s="51" t="s">
        <v>84</v>
      </c>
      <c r="M6" s="276"/>
    </row>
    <row r="7" spans="1:13" ht="30" customHeight="1" x14ac:dyDescent="0.2">
      <c r="A7" s="189" t="s">
        <v>0</v>
      </c>
      <c r="B7" s="79">
        <f>D7+F7+H7+J7</f>
        <v>0</v>
      </c>
      <c r="C7" s="79">
        <f>E7+G7+I7+K7</f>
        <v>0</v>
      </c>
      <c r="D7" s="12"/>
      <c r="E7" s="12"/>
      <c r="F7" s="12"/>
      <c r="G7" s="12"/>
      <c r="H7" s="12"/>
      <c r="I7" s="12"/>
      <c r="J7" s="12"/>
      <c r="K7" s="12"/>
      <c r="M7" s="170" t="e">
        <f>G7/C7</f>
        <v>#DIV/0!</v>
      </c>
    </row>
    <row r="8" spans="1:13" ht="30" customHeight="1" x14ac:dyDescent="0.2">
      <c r="A8" s="189" t="s">
        <v>1</v>
      </c>
      <c r="B8" s="79">
        <f t="shared" ref="B8:B21" si="0">D8+F8+H8+J8</f>
        <v>0</v>
      </c>
      <c r="C8" s="79">
        <f t="shared" ref="C8:C21" si="1">E8+G8+I8+K8</f>
        <v>0</v>
      </c>
      <c r="D8" s="12"/>
      <c r="E8" s="12"/>
      <c r="F8" s="12"/>
      <c r="G8" s="12"/>
      <c r="H8" s="12"/>
      <c r="I8" s="12"/>
      <c r="J8" s="12"/>
      <c r="K8" s="12"/>
      <c r="M8" s="170" t="e">
        <f t="shared" ref="M8:M21" si="2">G8/C8</f>
        <v>#DIV/0!</v>
      </c>
    </row>
    <row r="9" spans="1:13" ht="30" customHeight="1" x14ac:dyDescent="0.2">
      <c r="A9" s="189" t="s">
        <v>2</v>
      </c>
      <c r="B9" s="79">
        <f t="shared" si="0"/>
        <v>0</v>
      </c>
      <c r="C9" s="79">
        <f t="shared" si="1"/>
        <v>0</v>
      </c>
      <c r="D9" s="12"/>
      <c r="E9" s="12"/>
      <c r="F9" s="12"/>
      <c r="G9" s="12"/>
      <c r="H9" s="12"/>
      <c r="I9" s="12"/>
      <c r="J9" s="12"/>
      <c r="K9" s="12"/>
      <c r="M9" s="170" t="e">
        <f t="shared" si="2"/>
        <v>#DIV/0!</v>
      </c>
    </row>
    <row r="10" spans="1:13" ht="30" customHeight="1" x14ac:dyDescent="0.2">
      <c r="A10" s="189" t="s">
        <v>3</v>
      </c>
      <c r="B10" s="79">
        <f t="shared" si="0"/>
        <v>0</v>
      </c>
      <c r="C10" s="79">
        <f t="shared" si="1"/>
        <v>0</v>
      </c>
      <c r="D10" s="12"/>
      <c r="E10" s="12"/>
      <c r="F10" s="12"/>
      <c r="G10" s="12"/>
      <c r="H10" s="12"/>
      <c r="I10" s="12"/>
      <c r="J10" s="12"/>
      <c r="K10" s="12"/>
      <c r="M10" s="170" t="e">
        <f t="shared" si="2"/>
        <v>#DIV/0!</v>
      </c>
    </row>
    <row r="11" spans="1:13" ht="30" customHeight="1" x14ac:dyDescent="0.2">
      <c r="A11" s="189" t="s">
        <v>4</v>
      </c>
      <c r="B11" s="79">
        <f t="shared" si="0"/>
        <v>0</v>
      </c>
      <c r="C11" s="79">
        <f t="shared" si="1"/>
        <v>0</v>
      </c>
      <c r="D11" s="12"/>
      <c r="E11" s="12"/>
      <c r="F11" s="12"/>
      <c r="G11" s="12"/>
      <c r="H11" s="12"/>
      <c r="I11" s="12"/>
      <c r="J11" s="12"/>
      <c r="K11" s="12"/>
      <c r="M11" s="170" t="e">
        <f t="shared" si="2"/>
        <v>#DIV/0!</v>
      </c>
    </row>
    <row r="12" spans="1:13" ht="30" customHeight="1" x14ac:dyDescent="0.2">
      <c r="A12" s="189" t="s">
        <v>5</v>
      </c>
      <c r="B12" s="79">
        <f t="shared" si="0"/>
        <v>0</v>
      </c>
      <c r="C12" s="79">
        <f t="shared" si="1"/>
        <v>0</v>
      </c>
      <c r="D12" s="12"/>
      <c r="E12" s="12"/>
      <c r="F12" s="12"/>
      <c r="G12" s="12"/>
      <c r="H12" s="12"/>
      <c r="I12" s="12"/>
      <c r="J12" s="12"/>
      <c r="K12" s="12"/>
      <c r="M12" s="170" t="e">
        <f t="shared" si="2"/>
        <v>#DIV/0!</v>
      </c>
    </row>
    <row r="13" spans="1:13" ht="30" customHeight="1" x14ac:dyDescent="0.2">
      <c r="A13" s="189" t="s">
        <v>6</v>
      </c>
      <c r="B13" s="79">
        <f t="shared" si="0"/>
        <v>0</v>
      </c>
      <c r="C13" s="79">
        <f t="shared" si="1"/>
        <v>0</v>
      </c>
      <c r="D13" s="12"/>
      <c r="E13" s="12"/>
      <c r="F13" s="12"/>
      <c r="G13" s="12"/>
      <c r="H13" s="12"/>
      <c r="I13" s="12"/>
      <c r="J13" s="12"/>
      <c r="K13" s="12"/>
      <c r="M13" s="170" t="e">
        <f t="shared" si="2"/>
        <v>#DIV/0!</v>
      </c>
    </row>
    <row r="14" spans="1:13" ht="30" customHeight="1" x14ac:dyDescent="0.2">
      <c r="A14" s="189" t="s">
        <v>7</v>
      </c>
      <c r="B14" s="79">
        <f t="shared" si="0"/>
        <v>0</v>
      </c>
      <c r="C14" s="79">
        <f t="shared" si="1"/>
        <v>0</v>
      </c>
      <c r="D14" s="12"/>
      <c r="E14" s="12"/>
      <c r="F14" s="12"/>
      <c r="G14" s="12"/>
      <c r="H14" s="12"/>
      <c r="I14" s="12"/>
      <c r="J14" s="12"/>
      <c r="K14" s="12"/>
      <c r="M14" s="170" t="e">
        <f t="shared" si="2"/>
        <v>#DIV/0!</v>
      </c>
    </row>
    <row r="15" spans="1:13" ht="30" customHeight="1" x14ac:dyDescent="0.2">
      <c r="A15" s="189" t="s">
        <v>8</v>
      </c>
      <c r="B15" s="79">
        <f t="shared" si="0"/>
        <v>0</v>
      </c>
      <c r="C15" s="79">
        <f t="shared" si="1"/>
        <v>0</v>
      </c>
      <c r="D15" s="12"/>
      <c r="E15" s="12"/>
      <c r="F15" s="12"/>
      <c r="G15" s="12"/>
      <c r="H15" s="12"/>
      <c r="I15" s="12"/>
      <c r="J15" s="12"/>
      <c r="K15" s="12"/>
      <c r="M15" s="170" t="e">
        <f t="shared" si="2"/>
        <v>#DIV/0!</v>
      </c>
    </row>
    <row r="16" spans="1:13" ht="30" customHeight="1" x14ac:dyDescent="0.2">
      <c r="A16" s="189" t="s">
        <v>9</v>
      </c>
      <c r="B16" s="79">
        <f t="shared" si="0"/>
        <v>0</v>
      </c>
      <c r="C16" s="79">
        <f t="shared" si="1"/>
        <v>0</v>
      </c>
      <c r="D16" s="12"/>
      <c r="E16" s="12"/>
      <c r="F16" s="12"/>
      <c r="G16" s="12"/>
      <c r="H16" s="12"/>
      <c r="I16" s="12"/>
      <c r="J16" s="12"/>
      <c r="K16" s="12"/>
      <c r="M16" s="170" t="e">
        <f t="shared" si="2"/>
        <v>#DIV/0!</v>
      </c>
    </row>
    <row r="17" spans="1:13" ht="30" customHeight="1" x14ac:dyDescent="0.2">
      <c r="A17" s="189" t="s">
        <v>10</v>
      </c>
      <c r="B17" s="79">
        <f t="shared" si="0"/>
        <v>0</v>
      </c>
      <c r="C17" s="79">
        <f t="shared" si="1"/>
        <v>0</v>
      </c>
      <c r="D17" s="12"/>
      <c r="E17" s="12"/>
      <c r="F17" s="12"/>
      <c r="G17" s="12"/>
      <c r="H17" s="12"/>
      <c r="I17" s="12"/>
      <c r="J17" s="12"/>
      <c r="K17" s="12"/>
      <c r="M17" s="170" t="e">
        <f t="shared" si="2"/>
        <v>#DIV/0!</v>
      </c>
    </row>
    <row r="18" spans="1:13" ht="30" customHeight="1" x14ac:dyDescent="0.2">
      <c r="A18" s="189" t="s">
        <v>11</v>
      </c>
      <c r="B18" s="79">
        <f t="shared" si="0"/>
        <v>0</v>
      </c>
      <c r="C18" s="79">
        <f t="shared" si="1"/>
        <v>0</v>
      </c>
      <c r="D18" s="12"/>
      <c r="E18" s="12"/>
      <c r="F18" s="12"/>
      <c r="G18" s="12"/>
      <c r="H18" s="12"/>
      <c r="I18" s="12"/>
      <c r="J18" s="12"/>
      <c r="K18" s="12"/>
      <c r="M18" s="170" t="e">
        <f t="shared" si="2"/>
        <v>#DIV/0!</v>
      </c>
    </row>
    <row r="19" spans="1:13" ht="30" customHeight="1" x14ac:dyDescent="0.2">
      <c r="A19" s="189" t="s">
        <v>12</v>
      </c>
      <c r="B19" s="79">
        <f t="shared" si="0"/>
        <v>0</v>
      </c>
      <c r="C19" s="79">
        <f t="shared" si="1"/>
        <v>0</v>
      </c>
      <c r="D19" s="12"/>
      <c r="E19" s="12"/>
      <c r="F19" s="12"/>
      <c r="G19" s="12"/>
      <c r="H19" s="12"/>
      <c r="I19" s="12"/>
      <c r="J19" s="12"/>
      <c r="K19" s="12"/>
      <c r="M19" s="170" t="e">
        <f t="shared" si="2"/>
        <v>#DIV/0!</v>
      </c>
    </row>
    <row r="20" spans="1:13" ht="30" customHeight="1" x14ac:dyDescent="0.2">
      <c r="A20" s="189" t="s">
        <v>13</v>
      </c>
      <c r="B20" s="79">
        <v>287</v>
      </c>
      <c r="C20" s="79">
        <v>275</v>
      </c>
      <c r="D20" s="12">
        <v>194</v>
      </c>
      <c r="E20" s="12">
        <v>152</v>
      </c>
      <c r="F20" s="12">
        <v>93</v>
      </c>
      <c r="G20" s="12">
        <v>123</v>
      </c>
      <c r="H20" s="12">
        <v>0</v>
      </c>
      <c r="I20" s="12">
        <v>0</v>
      </c>
      <c r="J20" s="12">
        <v>0</v>
      </c>
      <c r="K20" s="12">
        <v>0</v>
      </c>
      <c r="M20" s="170">
        <f t="shared" si="2"/>
        <v>0.44727272727272727</v>
      </c>
    </row>
    <row r="21" spans="1:13" ht="30" customHeight="1" x14ac:dyDescent="0.2">
      <c r="A21" s="190" t="s">
        <v>16</v>
      </c>
      <c r="B21" s="162">
        <f t="shared" si="0"/>
        <v>287</v>
      </c>
      <c r="C21" s="162">
        <f t="shared" si="1"/>
        <v>275</v>
      </c>
      <c r="D21" s="11">
        <f>SUM(D7:D20)</f>
        <v>194</v>
      </c>
      <c r="E21" s="11">
        <f t="shared" ref="E21:K21" si="3">SUM(E7:E20)</f>
        <v>152</v>
      </c>
      <c r="F21" s="11">
        <f t="shared" si="3"/>
        <v>93</v>
      </c>
      <c r="G21" s="11">
        <f t="shared" si="3"/>
        <v>123</v>
      </c>
      <c r="H21" s="11">
        <f t="shared" si="3"/>
        <v>0</v>
      </c>
      <c r="I21" s="11">
        <f t="shared" si="3"/>
        <v>0</v>
      </c>
      <c r="J21" s="11">
        <f t="shared" si="3"/>
        <v>0</v>
      </c>
      <c r="K21" s="11">
        <f t="shared" si="3"/>
        <v>0</v>
      </c>
      <c r="M21" s="171">
        <f t="shared" si="2"/>
        <v>0.44727272727272727</v>
      </c>
    </row>
  </sheetData>
  <sheetProtection formatCells="0" formatColumns="0" formatRows="0" selectLockedCells="1"/>
  <mergeCells count="9">
    <mergeCell ref="M5:M6"/>
    <mergeCell ref="J5:K5"/>
    <mergeCell ref="D4:K4"/>
    <mergeCell ref="A4:A6"/>
    <mergeCell ref="A2:K2"/>
    <mergeCell ref="D5:E5"/>
    <mergeCell ref="F5:G5"/>
    <mergeCell ref="H5:I5"/>
    <mergeCell ref="B4:C5"/>
  </mergeCells>
  <phoneticPr fontId="12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72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87B64-3FBF-4171-B109-691349D0E943}">
  <sheetPr>
    <pageSetUpPr fitToPage="1"/>
  </sheetPr>
  <dimension ref="A1:T23"/>
  <sheetViews>
    <sheetView view="pageBreakPreview" topLeftCell="A15" zoomScale="90" zoomScaleNormal="100" zoomScaleSheetLayoutView="90" workbookViewId="0">
      <selection activeCell="R20" sqref="R20"/>
    </sheetView>
  </sheetViews>
  <sheetFormatPr defaultRowHeight="12.75" x14ac:dyDescent="0.2"/>
  <cols>
    <col min="1" max="1" width="1.28515625" style="2" customWidth="1"/>
    <col min="2" max="2" width="32.140625" style="2" customWidth="1"/>
    <col min="3" max="3" width="8.7109375" style="2" customWidth="1"/>
    <col min="4" max="4" width="10.28515625" style="2" customWidth="1"/>
    <col min="5" max="5" width="8.7109375" style="2" customWidth="1"/>
    <col min="6" max="6" width="9.42578125" style="2" customWidth="1"/>
    <col min="7" max="7" width="8.7109375" style="2" customWidth="1"/>
    <col min="8" max="8" width="9.5703125" style="2" customWidth="1"/>
    <col min="9" max="9" width="8.7109375" style="2" customWidth="1"/>
    <col min="10" max="10" width="9.42578125" style="2" customWidth="1"/>
    <col min="11" max="11" width="8.7109375" style="2" customWidth="1"/>
    <col min="12" max="12" width="9.42578125" style="2" customWidth="1"/>
    <col min="13" max="13" width="8.7109375" style="2" customWidth="1"/>
    <col min="14" max="14" width="9.42578125" style="2" customWidth="1"/>
    <col min="15" max="15" width="8.7109375" style="2" customWidth="1"/>
    <col min="16" max="16" width="9.42578125" style="2" customWidth="1"/>
    <col min="17" max="17" width="8.7109375" style="2" customWidth="1"/>
    <col min="18" max="18" width="9.5703125" style="2" customWidth="1"/>
    <col min="19" max="19" width="1.85546875" style="2" customWidth="1"/>
    <col min="20" max="20" width="12.85546875" style="2" customWidth="1"/>
    <col min="21" max="16384" width="9.140625" style="2"/>
  </cols>
  <sheetData>
    <row r="1" spans="1:20" s="88" customFormat="1" ht="15" customHeight="1" x14ac:dyDescent="0.3">
      <c r="B1" s="102"/>
    </row>
    <row r="2" spans="1:20" s="88" customFormat="1" ht="16.5" customHeight="1" x14ac:dyDescent="0.3">
      <c r="B2" s="236" t="s">
        <v>89</v>
      </c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</row>
    <row r="3" spans="1:20" s="88" customFormat="1" ht="15.75" customHeight="1" x14ac:dyDescent="0.3">
      <c r="B3" s="102"/>
      <c r="Q3" s="8"/>
    </row>
    <row r="4" spans="1:20" ht="18.75" customHeight="1" x14ac:dyDescent="0.2">
      <c r="B4" s="250" t="s">
        <v>14</v>
      </c>
      <c r="C4" s="268" t="s">
        <v>204</v>
      </c>
      <c r="D4" s="268"/>
      <c r="E4" s="268"/>
      <c r="F4" s="268"/>
      <c r="G4" s="247" t="s">
        <v>58</v>
      </c>
      <c r="H4" s="248"/>
      <c r="I4" s="248"/>
      <c r="J4" s="248"/>
      <c r="K4" s="248"/>
      <c r="L4" s="248"/>
      <c r="M4" s="248"/>
      <c r="N4" s="249"/>
      <c r="O4" s="209" t="s">
        <v>205</v>
      </c>
      <c r="P4" s="210"/>
      <c r="Q4" s="210"/>
      <c r="R4" s="211"/>
      <c r="T4" s="276" t="s">
        <v>206</v>
      </c>
    </row>
    <row r="5" spans="1:20" ht="93" customHeight="1" x14ac:dyDescent="0.2">
      <c r="B5" s="250"/>
      <c r="C5" s="268"/>
      <c r="D5" s="268"/>
      <c r="E5" s="268"/>
      <c r="F5" s="268"/>
      <c r="G5" s="268" t="s">
        <v>87</v>
      </c>
      <c r="H5" s="268"/>
      <c r="I5" s="268"/>
      <c r="J5" s="268"/>
      <c r="K5" s="268" t="s">
        <v>88</v>
      </c>
      <c r="L5" s="268"/>
      <c r="M5" s="268"/>
      <c r="N5" s="268"/>
      <c r="O5" s="212"/>
      <c r="P5" s="213"/>
      <c r="Q5" s="213"/>
      <c r="R5" s="214"/>
      <c r="T5" s="276"/>
    </row>
    <row r="6" spans="1:20" ht="54.75" customHeight="1" x14ac:dyDescent="0.2">
      <c r="B6" s="250"/>
      <c r="C6" s="40" t="s">
        <v>85</v>
      </c>
      <c r="D6" s="29" t="s">
        <v>27</v>
      </c>
      <c r="E6" s="40" t="s">
        <v>84</v>
      </c>
      <c r="F6" s="29" t="s">
        <v>27</v>
      </c>
      <c r="G6" s="40" t="s">
        <v>85</v>
      </c>
      <c r="H6" s="29" t="s">
        <v>27</v>
      </c>
      <c r="I6" s="40" t="s">
        <v>84</v>
      </c>
      <c r="J6" s="29" t="s">
        <v>27</v>
      </c>
      <c r="K6" s="40" t="s">
        <v>85</v>
      </c>
      <c r="L6" s="29" t="s">
        <v>27</v>
      </c>
      <c r="M6" s="40" t="s">
        <v>84</v>
      </c>
      <c r="N6" s="29" t="s">
        <v>27</v>
      </c>
      <c r="O6" s="40" t="s">
        <v>85</v>
      </c>
      <c r="P6" s="29" t="s">
        <v>27</v>
      </c>
      <c r="Q6" s="40" t="s">
        <v>84</v>
      </c>
      <c r="R6" s="29" t="s">
        <v>27</v>
      </c>
      <c r="T6" s="276"/>
    </row>
    <row r="7" spans="1:20" ht="30" customHeight="1" x14ac:dyDescent="0.2">
      <c r="B7" s="189" t="s">
        <v>0</v>
      </c>
      <c r="C7" s="105">
        <f>G7+K7</f>
        <v>0</v>
      </c>
      <c r="D7" s="18" t="e">
        <f>C7/T7</f>
        <v>#DIV/0!</v>
      </c>
      <c r="E7" s="105">
        <f>I7+M7</f>
        <v>0</v>
      </c>
      <c r="F7" s="18" t="e">
        <f>E7/'1.1. Кол-во ГС'!L7</f>
        <v>#DIV/0!</v>
      </c>
      <c r="G7" s="25"/>
      <c r="H7" s="18" t="e">
        <f>G7/C7</f>
        <v>#DIV/0!</v>
      </c>
      <c r="I7" s="25"/>
      <c r="J7" s="18" t="e">
        <f>I7/E7</f>
        <v>#DIV/0!</v>
      </c>
      <c r="K7" s="25"/>
      <c r="L7" s="18" t="e">
        <f>K7/C7</f>
        <v>#DIV/0!</v>
      </c>
      <c r="M7" s="25"/>
      <c r="N7" s="18" t="e">
        <f>M7/E7</f>
        <v>#DIV/0!</v>
      </c>
      <c r="O7" s="25"/>
      <c r="P7" s="18" t="e">
        <f>O7/C7</f>
        <v>#DIV/0!</v>
      </c>
      <c r="Q7" s="25"/>
      <c r="R7" s="18" t="e">
        <f>Q7/E7</f>
        <v>#DIV/0!</v>
      </c>
      <c r="T7" s="169"/>
    </row>
    <row r="8" spans="1:20" ht="30" customHeight="1" x14ac:dyDescent="0.2">
      <c r="B8" s="189" t="s">
        <v>1</v>
      </c>
      <c r="C8" s="105">
        <f t="shared" ref="C8:C21" si="0">G8+K8</f>
        <v>0</v>
      </c>
      <c r="D8" s="18" t="e">
        <f t="shared" ref="D8:D21" si="1">C8/T8</f>
        <v>#DIV/0!</v>
      </c>
      <c r="E8" s="105">
        <f t="shared" ref="E8:E21" si="2">I8+M8</f>
        <v>0</v>
      </c>
      <c r="F8" s="18" t="e">
        <f>E8/'1.1. Кол-во ГС'!L8</f>
        <v>#DIV/0!</v>
      </c>
      <c r="G8" s="25"/>
      <c r="H8" s="18" t="e">
        <f t="shared" ref="H8:H21" si="3">G8/C8</f>
        <v>#DIV/0!</v>
      </c>
      <c r="I8" s="25"/>
      <c r="J8" s="18" t="e">
        <f t="shared" ref="J8:J21" si="4">I8/E8</f>
        <v>#DIV/0!</v>
      </c>
      <c r="K8" s="25"/>
      <c r="L8" s="18" t="e">
        <f t="shared" ref="L8:L21" si="5">K8/C8</f>
        <v>#DIV/0!</v>
      </c>
      <c r="M8" s="25"/>
      <c r="N8" s="18" t="e">
        <f t="shared" ref="N8:N21" si="6">M8/E8</f>
        <v>#DIV/0!</v>
      </c>
      <c r="O8" s="25"/>
      <c r="P8" s="18" t="e">
        <f t="shared" ref="P8:P21" si="7">O8/C8</f>
        <v>#DIV/0!</v>
      </c>
      <c r="Q8" s="25"/>
      <c r="R8" s="18" t="e">
        <f t="shared" ref="R8:R21" si="8">Q8/E8</f>
        <v>#DIV/0!</v>
      </c>
      <c r="T8" s="169"/>
    </row>
    <row r="9" spans="1:20" ht="30" customHeight="1" x14ac:dyDescent="0.2">
      <c r="B9" s="189" t="s">
        <v>2</v>
      </c>
      <c r="C9" s="105">
        <f t="shared" si="0"/>
        <v>0</v>
      </c>
      <c r="D9" s="18" t="e">
        <f t="shared" si="1"/>
        <v>#DIV/0!</v>
      </c>
      <c r="E9" s="105">
        <f t="shared" si="2"/>
        <v>0</v>
      </c>
      <c r="F9" s="18" t="e">
        <f>E9/'1.1. Кол-во ГС'!L9</f>
        <v>#DIV/0!</v>
      </c>
      <c r="G9" s="25"/>
      <c r="H9" s="18" t="e">
        <f t="shared" si="3"/>
        <v>#DIV/0!</v>
      </c>
      <c r="I9" s="25"/>
      <c r="J9" s="18" t="e">
        <f t="shared" si="4"/>
        <v>#DIV/0!</v>
      </c>
      <c r="K9" s="25"/>
      <c r="L9" s="18" t="e">
        <f t="shared" si="5"/>
        <v>#DIV/0!</v>
      </c>
      <c r="M9" s="25"/>
      <c r="N9" s="18" t="e">
        <f t="shared" si="6"/>
        <v>#DIV/0!</v>
      </c>
      <c r="O9" s="25"/>
      <c r="P9" s="18" t="e">
        <f t="shared" si="7"/>
        <v>#DIV/0!</v>
      </c>
      <c r="Q9" s="25"/>
      <c r="R9" s="18" t="e">
        <f t="shared" si="8"/>
        <v>#DIV/0!</v>
      </c>
      <c r="T9" s="169"/>
    </row>
    <row r="10" spans="1:20" ht="30" customHeight="1" x14ac:dyDescent="0.2">
      <c r="B10" s="189" t="s">
        <v>3</v>
      </c>
      <c r="C10" s="105">
        <f t="shared" si="0"/>
        <v>0</v>
      </c>
      <c r="D10" s="18" t="e">
        <f t="shared" si="1"/>
        <v>#DIV/0!</v>
      </c>
      <c r="E10" s="105">
        <f t="shared" si="2"/>
        <v>0</v>
      </c>
      <c r="F10" s="18" t="e">
        <f>E10/'1.1. Кол-во ГС'!L10</f>
        <v>#DIV/0!</v>
      </c>
      <c r="G10" s="25"/>
      <c r="H10" s="18" t="e">
        <f t="shared" si="3"/>
        <v>#DIV/0!</v>
      </c>
      <c r="I10" s="25"/>
      <c r="J10" s="18" t="e">
        <f t="shared" si="4"/>
        <v>#DIV/0!</v>
      </c>
      <c r="K10" s="25"/>
      <c r="L10" s="18" t="e">
        <f t="shared" si="5"/>
        <v>#DIV/0!</v>
      </c>
      <c r="M10" s="25"/>
      <c r="N10" s="18" t="e">
        <f t="shared" si="6"/>
        <v>#DIV/0!</v>
      </c>
      <c r="O10" s="25"/>
      <c r="P10" s="18" t="e">
        <f t="shared" si="7"/>
        <v>#DIV/0!</v>
      </c>
      <c r="Q10" s="25"/>
      <c r="R10" s="18" t="e">
        <f t="shared" si="8"/>
        <v>#DIV/0!</v>
      </c>
      <c r="T10" s="169"/>
    </row>
    <row r="11" spans="1:20" ht="30" customHeight="1" x14ac:dyDescent="0.2">
      <c r="B11" s="189" t="s">
        <v>4</v>
      </c>
      <c r="C11" s="105">
        <f t="shared" si="0"/>
        <v>0</v>
      </c>
      <c r="D11" s="18" t="e">
        <f t="shared" si="1"/>
        <v>#DIV/0!</v>
      </c>
      <c r="E11" s="105">
        <f t="shared" si="2"/>
        <v>0</v>
      </c>
      <c r="F11" s="18" t="e">
        <f>E11/'1.1. Кол-во ГС'!L11</f>
        <v>#DIV/0!</v>
      </c>
      <c r="G11" s="25"/>
      <c r="H11" s="18" t="e">
        <f t="shared" si="3"/>
        <v>#DIV/0!</v>
      </c>
      <c r="I11" s="25"/>
      <c r="J11" s="18" t="e">
        <f t="shared" si="4"/>
        <v>#DIV/0!</v>
      </c>
      <c r="K11" s="25"/>
      <c r="L11" s="18" t="e">
        <f t="shared" si="5"/>
        <v>#DIV/0!</v>
      </c>
      <c r="M11" s="25"/>
      <c r="N11" s="18" t="e">
        <f t="shared" si="6"/>
        <v>#DIV/0!</v>
      </c>
      <c r="O11" s="25"/>
      <c r="P11" s="18" t="e">
        <f t="shared" si="7"/>
        <v>#DIV/0!</v>
      </c>
      <c r="Q11" s="25"/>
      <c r="R11" s="18" t="e">
        <f t="shared" si="8"/>
        <v>#DIV/0!</v>
      </c>
      <c r="T11" s="169"/>
    </row>
    <row r="12" spans="1:20" ht="30" customHeight="1" x14ac:dyDescent="0.2">
      <c r="B12" s="189" t="s">
        <v>5</v>
      </c>
      <c r="C12" s="105">
        <f t="shared" si="0"/>
        <v>0</v>
      </c>
      <c r="D12" s="18" t="e">
        <f t="shared" si="1"/>
        <v>#DIV/0!</v>
      </c>
      <c r="E12" s="105">
        <f t="shared" si="2"/>
        <v>0</v>
      </c>
      <c r="F12" s="18" t="e">
        <f>E12/'1.1. Кол-во ГС'!L12</f>
        <v>#DIV/0!</v>
      </c>
      <c r="G12" s="104"/>
      <c r="H12" s="18" t="e">
        <f t="shared" si="3"/>
        <v>#DIV/0!</v>
      </c>
      <c r="I12" s="100"/>
      <c r="J12" s="18" t="e">
        <f t="shared" si="4"/>
        <v>#DIV/0!</v>
      </c>
      <c r="K12" s="26"/>
      <c r="L12" s="18" t="e">
        <f t="shared" si="5"/>
        <v>#DIV/0!</v>
      </c>
      <c r="M12" s="26"/>
      <c r="N12" s="18" t="e">
        <f t="shared" si="6"/>
        <v>#DIV/0!</v>
      </c>
      <c r="O12" s="26"/>
      <c r="P12" s="18" t="e">
        <f t="shared" si="7"/>
        <v>#DIV/0!</v>
      </c>
      <c r="Q12" s="26"/>
      <c r="R12" s="18" t="e">
        <f t="shared" si="8"/>
        <v>#DIV/0!</v>
      </c>
      <c r="T12" s="169"/>
    </row>
    <row r="13" spans="1:20" ht="30" customHeight="1" x14ac:dyDescent="0.2">
      <c r="B13" s="189" t="s">
        <v>6</v>
      </c>
      <c r="C13" s="105">
        <f t="shared" si="0"/>
        <v>0</v>
      </c>
      <c r="D13" s="18" t="e">
        <f t="shared" si="1"/>
        <v>#DIV/0!</v>
      </c>
      <c r="E13" s="105">
        <f t="shared" si="2"/>
        <v>0</v>
      </c>
      <c r="F13" s="18" t="e">
        <f>E13/'1.1. Кол-во ГС'!L13</f>
        <v>#DIV/0!</v>
      </c>
      <c r="G13" s="25"/>
      <c r="H13" s="18" t="e">
        <f t="shared" si="3"/>
        <v>#DIV/0!</v>
      </c>
      <c r="I13" s="25"/>
      <c r="J13" s="18" t="e">
        <f t="shared" si="4"/>
        <v>#DIV/0!</v>
      </c>
      <c r="K13" s="25"/>
      <c r="L13" s="18" t="e">
        <f t="shared" si="5"/>
        <v>#DIV/0!</v>
      </c>
      <c r="M13" s="25"/>
      <c r="N13" s="18" t="e">
        <f t="shared" si="6"/>
        <v>#DIV/0!</v>
      </c>
      <c r="O13" s="25"/>
      <c r="P13" s="18" t="e">
        <f t="shared" si="7"/>
        <v>#DIV/0!</v>
      </c>
      <c r="Q13" s="25"/>
      <c r="R13" s="18" t="e">
        <f t="shared" si="8"/>
        <v>#DIV/0!</v>
      </c>
      <c r="T13" s="169"/>
    </row>
    <row r="14" spans="1:20" ht="30" customHeight="1" x14ac:dyDescent="0.2">
      <c r="A14" s="16"/>
      <c r="B14" s="189" t="s">
        <v>7</v>
      </c>
      <c r="C14" s="105">
        <f t="shared" si="0"/>
        <v>0</v>
      </c>
      <c r="D14" s="18" t="e">
        <f t="shared" si="1"/>
        <v>#DIV/0!</v>
      </c>
      <c r="E14" s="105">
        <f t="shared" si="2"/>
        <v>0</v>
      </c>
      <c r="F14" s="18" t="e">
        <f>E14/'1.1. Кол-во ГС'!L14</f>
        <v>#DIV/0!</v>
      </c>
      <c r="G14" s="25"/>
      <c r="H14" s="18" t="e">
        <f t="shared" si="3"/>
        <v>#DIV/0!</v>
      </c>
      <c r="I14" s="25"/>
      <c r="J14" s="18" t="e">
        <f t="shared" si="4"/>
        <v>#DIV/0!</v>
      </c>
      <c r="K14" s="25"/>
      <c r="L14" s="18" t="e">
        <f t="shared" si="5"/>
        <v>#DIV/0!</v>
      </c>
      <c r="M14" s="25"/>
      <c r="N14" s="18" t="e">
        <f t="shared" si="6"/>
        <v>#DIV/0!</v>
      </c>
      <c r="O14" s="25"/>
      <c r="P14" s="18" t="e">
        <f t="shared" si="7"/>
        <v>#DIV/0!</v>
      </c>
      <c r="Q14" s="25"/>
      <c r="R14" s="18" t="e">
        <f t="shared" si="8"/>
        <v>#DIV/0!</v>
      </c>
      <c r="T14" s="169"/>
    </row>
    <row r="15" spans="1:20" ht="30" customHeight="1" x14ac:dyDescent="0.2">
      <c r="B15" s="189" t="s">
        <v>8</v>
      </c>
      <c r="C15" s="105">
        <f t="shared" si="0"/>
        <v>0</v>
      </c>
      <c r="D15" s="18" t="e">
        <f t="shared" si="1"/>
        <v>#DIV/0!</v>
      </c>
      <c r="E15" s="105">
        <f t="shared" si="2"/>
        <v>0</v>
      </c>
      <c r="F15" s="18" t="e">
        <f>E15/'1.1. Кол-во ГС'!L15</f>
        <v>#DIV/0!</v>
      </c>
      <c r="G15" s="25"/>
      <c r="H15" s="18" t="e">
        <f t="shared" si="3"/>
        <v>#DIV/0!</v>
      </c>
      <c r="I15" s="25"/>
      <c r="J15" s="18" t="e">
        <f t="shared" si="4"/>
        <v>#DIV/0!</v>
      </c>
      <c r="K15" s="25"/>
      <c r="L15" s="18" t="e">
        <f t="shared" si="5"/>
        <v>#DIV/0!</v>
      </c>
      <c r="M15" s="25"/>
      <c r="N15" s="18" t="e">
        <f t="shared" si="6"/>
        <v>#DIV/0!</v>
      </c>
      <c r="O15" s="25"/>
      <c r="P15" s="18" t="e">
        <f t="shared" si="7"/>
        <v>#DIV/0!</v>
      </c>
      <c r="Q15" s="25"/>
      <c r="R15" s="18" t="e">
        <f t="shared" si="8"/>
        <v>#DIV/0!</v>
      </c>
      <c r="T15" s="169"/>
    </row>
    <row r="16" spans="1:20" ht="30" customHeight="1" x14ac:dyDescent="0.2">
      <c r="B16" s="189" t="s">
        <v>9</v>
      </c>
      <c r="C16" s="105">
        <f t="shared" si="0"/>
        <v>0</v>
      </c>
      <c r="D16" s="18" t="e">
        <f t="shared" si="1"/>
        <v>#DIV/0!</v>
      </c>
      <c r="E16" s="105">
        <f t="shared" si="2"/>
        <v>0</v>
      </c>
      <c r="F16" s="18" t="e">
        <f>E16/'1.1. Кол-во ГС'!L16</f>
        <v>#DIV/0!</v>
      </c>
      <c r="G16" s="25"/>
      <c r="H16" s="18" t="e">
        <f t="shared" si="3"/>
        <v>#DIV/0!</v>
      </c>
      <c r="I16" s="25"/>
      <c r="J16" s="18" t="e">
        <f t="shared" si="4"/>
        <v>#DIV/0!</v>
      </c>
      <c r="K16" s="25"/>
      <c r="L16" s="18" t="e">
        <f t="shared" si="5"/>
        <v>#DIV/0!</v>
      </c>
      <c r="M16" s="25"/>
      <c r="N16" s="18" t="e">
        <f t="shared" si="6"/>
        <v>#DIV/0!</v>
      </c>
      <c r="O16" s="25"/>
      <c r="P16" s="18" t="e">
        <f t="shared" si="7"/>
        <v>#DIV/0!</v>
      </c>
      <c r="Q16" s="25"/>
      <c r="R16" s="18" t="e">
        <f t="shared" si="8"/>
        <v>#DIV/0!</v>
      </c>
      <c r="T16" s="169"/>
    </row>
    <row r="17" spans="2:20" ht="30" customHeight="1" x14ac:dyDescent="0.2">
      <c r="B17" s="189" t="s">
        <v>10</v>
      </c>
      <c r="C17" s="105">
        <f t="shared" si="0"/>
        <v>0</v>
      </c>
      <c r="D17" s="18" t="e">
        <f t="shared" si="1"/>
        <v>#DIV/0!</v>
      </c>
      <c r="E17" s="105">
        <f t="shared" si="2"/>
        <v>0</v>
      </c>
      <c r="F17" s="18" t="e">
        <f>E17/'1.1. Кол-во ГС'!L17</f>
        <v>#DIV/0!</v>
      </c>
      <c r="G17" s="25"/>
      <c r="H17" s="18" t="e">
        <f t="shared" si="3"/>
        <v>#DIV/0!</v>
      </c>
      <c r="I17" s="25"/>
      <c r="J17" s="18" t="e">
        <f t="shared" si="4"/>
        <v>#DIV/0!</v>
      </c>
      <c r="K17" s="25"/>
      <c r="L17" s="18" t="e">
        <f t="shared" si="5"/>
        <v>#DIV/0!</v>
      </c>
      <c r="M17" s="25"/>
      <c r="N17" s="18" t="e">
        <f t="shared" si="6"/>
        <v>#DIV/0!</v>
      </c>
      <c r="O17" s="25"/>
      <c r="P17" s="18" t="e">
        <f t="shared" si="7"/>
        <v>#DIV/0!</v>
      </c>
      <c r="Q17" s="25"/>
      <c r="R17" s="18" t="e">
        <f t="shared" si="8"/>
        <v>#DIV/0!</v>
      </c>
      <c r="T17" s="169"/>
    </row>
    <row r="18" spans="2:20" ht="30" customHeight="1" x14ac:dyDescent="0.2">
      <c r="B18" s="189" t="s">
        <v>11</v>
      </c>
      <c r="C18" s="105">
        <f t="shared" si="0"/>
        <v>0</v>
      </c>
      <c r="D18" s="18" t="e">
        <f t="shared" si="1"/>
        <v>#DIV/0!</v>
      </c>
      <c r="E18" s="105">
        <f t="shared" si="2"/>
        <v>0</v>
      </c>
      <c r="F18" s="18" t="e">
        <f>E18/'1.1. Кол-во ГС'!L18</f>
        <v>#DIV/0!</v>
      </c>
      <c r="G18" s="25"/>
      <c r="H18" s="18" t="e">
        <f t="shared" si="3"/>
        <v>#DIV/0!</v>
      </c>
      <c r="I18" s="25"/>
      <c r="J18" s="18" t="e">
        <f t="shared" si="4"/>
        <v>#DIV/0!</v>
      </c>
      <c r="K18" s="25"/>
      <c r="L18" s="18" t="e">
        <f t="shared" si="5"/>
        <v>#DIV/0!</v>
      </c>
      <c r="M18" s="25"/>
      <c r="N18" s="18" t="e">
        <f t="shared" si="6"/>
        <v>#DIV/0!</v>
      </c>
      <c r="O18" s="25"/>
      <c r="P18" s="18" t="e">
        <f t="shared" si="7"/>
        <v>#DIV/0!</v>
      </c>
      <c r="Q18" s="25"/>
      <c r="R18" s="18" t="e">
        <f t="shared" si="8"/>
        <v>#DIV/0!</v>
      </c>
      <c r="T18" s="169"/>
    </row>
    <row r="19" spans="2:20" ht="30" customHeight="1" x14ac:dyDescent="0.2">
      <c r="B19" s="189" t="s">
        <v>12</v>
      </c>
      <c r="C19" s="105">
        <f t="shared" si="0"/>
        <v>0</v>
      </c>
      <c r="D19" s="18" t="e">
        <f t="shared" si="1"/>
        <v>#DIV/0!</v>
      </c>
      <c r="E19" s="105">
        <f t="shared" si="2"/>
        <v>0</v>
      </c>
      <c r="F19" s="18" t="e">
        <f>E19/'1.1. Кол-во ГС'!L19</f>
        <v>#DIV/0!</v>
      </c>
      <c r="G19" s="25"/>
      <c r="H19" s="18" t="e">
        <f t="shared" si="3"/>
        <v>#DIV/0!</v>
      </c>
      <c r="I19" s="25"/>
      <c r="J19" s="18" t="e">
        <f t="shared" si="4"/>
        <v>#DIV/0!</v>
      </c>
      <c r="K19" s="25"/>
      <c r="L19" s="18" t="e">
        <f t="shared" si="5"/>
        <v>#DIV/0!</v>
      </c>
      <c r="M19" s="25"/>
      <c r="N19" s="18" t="e">
        <f t="shared" si="6"/>
        <v>#DIV/0!</v>
      </c>
      <c r="O19" s="25"/>
      <c r="P19" s="18" t="e">
        <f t="shared" si="7"/>
        <v>#DIV/0!</v>
      </c>
      <c r="Q19" s="25"/>
      <c r="R19" s="18" t="e">
        <f t="shared" si="8"/>
        <v>#DIV/0!</v>
      </c>
      <c r="T19" s="169"/>
    </row>
    <row r="20" spans="2:20" ht="30" customHeight="1" x14ac:dyDescent="0.2">
      <c r="B20" s="189" t="s">
        <v>13</v>
      </c>
      <c r="C20" s="105">
        <v>365</v>
      </c>
      <c r="D20" s="18" t="e">
        <f t="shared" si="1"/>
        <v>#DIV/0!</v>
      </c>
      <c r="E20" s="105">
        <v>502</v>
      </c>
      <c r="F20" s="18">
        <f>E20/'1.1. Кол-во ГС'!L20</f>
        <v>0.36695906432748537</v>
      </c>
      <c r="G20" s="25">
        <v>293</v>
      </c>
      <c r="H20" s="18">
        <f t="shared" si="3"/>
        <v>0.80273972602739729</v>
      </c>
      <c r="I20" s="25">
        <v>406</v>
      </c>
      <c r="J20" s="18">
        <f t="shared" si="4"/>
        <v>0.80876494023904377</v>
      </c>
      <c r="K20" s="25">
        <v>72</v>
      </c>
      <c r="L20" s="18">
        <f t="shared" si="5"/>
        <v>0.19726027397260273</v>
      </c>
      <c r="M20" s="25">
        <v>96</v>
      </c>
      <c r="N20" s="18">
        <f t="shared" si="6"/>
        <v>0.19123505976095617</v>
      </c>
      <c r="O20" s="25">
        <v>1</v>
      </c>
      <c r="P20" s="18">
        <f t="shared" si="7"/>
        <v>2.7397260273972603E-3</v>
      </c>
      <c r="Q20" s="25">
        <v>0</v>
      </c>
      <c r="R20" s="18">
        <f t="shared" si="8"/>
        <v>0</v>
      </c>
      <c r="T20" s="169"/>
    </row>
    <row r="21" spans="2:20" ht="30" customHeight="1" x14ac:dyDescent="0.2">
      <c r="B21" s="190" t="s">
        <v>16</v>
      </c>
      <c r="C21" s="172">
        <f t="shared" si="0"/>
        <v>365</v>
      </c>
      <c r="D21" s="157" t="e">
        <f t="shared" si="1"/>
        <v>#DIV/0!</v>
      </c>
      <c r="E21" s="172">
        <f t="shared" si="2"/>
        <v>502</v>
      </c>
      <c r="F21" s="157">
        <f>E21/'1.1. Кол-во ГС'!L21</f>
        <v>0.36695906432748537</v>
      </c>
      <c r="G21" s="17">
        <f>SUM(G7:G20)</f>
        <v>293</v>
      </c>
      <c r="H21" s="157">
        <f t="shared" si="3"/>
        <v>0.80273972602739729</v>
      </c>
      <c r="I21" s="17">
        <f>SUM(I7:I20)</f>
        <v>406</v>
      </c>
      <c r="J21" s="157">
        <f t="shared" si="4"/>
        <v>0.80876494023904377</v>
      </c>
      <c r="K21" s="17">
        <f>SUM(K7:K20)</f>
        <v>72</v>
      </c>
      <c r="L21" s="157">
        <f t="shared" si="5"/>
        <v>0.19726027397260273</v>
      </c>
      <c r="M21" s="17">
        <f>SUM(M7:M20)</f>
        <v>96</v>
      </c>
      <c r="N21" s="157">
        <f t="shared" si="6"/>
        <v>0.19123505976095617</v>
      </c>
      <c r="O21" s="17">
        <f>SUM(O7:O20)</f>
        <v>1</v>
      </c>
      <c r="P21" s="157">
        <f t="shared" si="7"/>
        <v>2.7397260273972603E-3</v>
      </c>
      <c r="Q21" s="17">
        <f>SUM(Q7:Q20)</f>
        <v>0</v>
      </c>
      <c r="R21" s="157">
        <f t="shared" si="8"/>
        <v>0</v>
      </c>
      <c r="T21" s="173">
        <f>SUM(T7:T20)</f>
        <v>0</v>
      </c>
    </row>
    <row r="22" spans="2:20" x14ac:dyDescent="0.2">
      <c r="B22" s="103"/>
    </row>
    <row r="23" spans="2:20" x14ac:dyDescent="0.2">
      <c r="D23" s="138"/>
      <c r="H23" s="138"/>
      <c r="L23" s="138"/>
      <c r="P23" s="138"/>
    </row>
  </sheetData>
  <sheetProtection formatCells="0" formatColumns="0" formatRows="0" selectLockedCells="1"/>
  <mergeCells count="8">
    <mergeCell ref="T4:T6"/>
    <mergeCell ref="B2:R2"/>
    <mergeCell ref="G5:J5"/>
    <mergeCell ref="K5:N5"/>
    <mergeCell ref="B4:B6"/>
    <mergeCell ref="C4:F5"/>
    <mergeCell ref="G4:N4"/>
    <mergeCell ref="O4:R5"/>
  </mergeCells>
  <phoneticPr fontId="12" type="noConversion"/>
  <printOptions horizontalCentered="1"/>
  <pageMargins left="0.39370078740157483" right="0.39370078740157483" top="0.6692913385826772" bottom="0.6692913385826772" header="0.51181102362204722" footer="0.51181102362204722"/>
  <pageSetup paperSize="9" scale="73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7A954-D8D5-4CC5-9236-13C0FD91E727}">
  <sheetPr>
    <pageSetUpPr fitToPage="1"/>
  </sheetPr>
  <dimension ref="B1:O22"/>
  <sheetViews>
    <sheetView view="pageBreakPreview" topLeftCell="A13" zoomScale="80" zoomScaleNormal="100" zoomScaleSheetLayoutView="80" workbookViewId="0">
      <selection activeCell="D20" sqref="D20"/>
    </sheetView>
  </sheetViews>
  <sheetFormatPr defaultRowHeight="12.75" x14ac:dyDescent="0.2"/>
  <cols>
    <col min="1" max="1" width="1.28515625" style="2" customWidth="1"/>
    <col min="2" max="2" width="31.42578125" style="2" customWidth="1"/>
    <col min="3" max="8" width="17.140625" style="2" customWidth="1"/>
    <col min="9" max="9" width="15.42578125" style="2" customWidth="1"/>
    <col min="10" max="10" width="11.42578125" style="2" customWidth="1"/>
    <col min="11" max="16384" width="9.140625" style="2"/>
  </cols>
  <sheetData>
    <row r="1" spans="2:15" s="88" customFormat="1" ht="15" customHeight="1" x14ac:dyDescent="0.3">
      <c r="B1" s="102"/>
      <c r="C1" s="102"/>
      <c r="D1" s="102"/>
      <c r="E1" s="102"/>
      <c r="F1" s="102"/>
      <c r="G1" s="102"/>
      <c r="H1" s="102"/>
      <c r="I1" s="102"/>
    </row>
    <row r="2" spans="2:15" s="88" customFormat="1" ht="20.25" x14ac:dyDescent="0.3">
      <c r="B2" s="292" t="s">
        <v>121</v>
      </c>
      <c r="C2" s="292"/>
      <c r="D2" s="292"/>
      <c r="E2" s="292"/>
      <c r="F2" s="292"/>
      <c r="G2" s="292"/>
      <c r="H2" s="292"/>
      <c r="I2" s="292"/>
    </row>
    <row r="3" spans="2:15" s="88" customFormat="1" ht="9.75" customHeight="1" x14ac:dyDescent="0.3">
      <c r="B3" s="102"/>
      <c r="C3" s="102"/>
      <c r="D3" s="102"/>
      <c r="E3" s="102"/>
      <c r="F3" s="102"/>
      <c r="G3" s="102"/>
      <c r="H3" s="102"/>
      <c r="I3" s="102"/>
    </row>
    <row r="4" spans="2:15" s="88" customFormat="1" ht="24" customHeight="1" x14ac:dyDescent="0.3">
      <c r="B4" s="222" t="s">
        <v>14</v>
      </c>
      <c r="C4" s="297" t="s">
        <v>219</v>
      </c>
      <c r="D4" s="298"/>
      <c r="E4" s="301" t="s">
        <v>123</v>
      </c>
      <c r="F4" s="302"/>
      <c r="G4" s="302"/>
      <c r="H4" s="302"/>
      <c r="I4" s="303"/>
    </row>
    <row r="5" spans="2:15" ht="54" customHeight="1" x14ac:dyDescent="0.2">
      <c r="B5" s="223"/>
      <c r="C5" s="299"/>
      <c r="D5" s="300"/>
      <c r="E5" s="265" t="s">
        <v>124</v>
      </c>
      <c r="F5" s="265" t="s">
        <v>79</v>
      </c>
      <c r="G5" s="293" t="s">
        <v>207</v>
      </c>
      <c r="H5" s="295" t="s">
        <v>125</v>
      </c>
      <c r="I5" s="295" t="s">
        <v>127</v>
      </c>
    </row>
    <row r="6" spans="2:15" ht="195.75" customHeight="1" x14ac:dyDescent="0.3">
      <c r="B6" s="224"/>
      <c r="C6" s="50" t="s">
        <v>110</v>
      </c>
      <c r="D6" s="29" t="s">
        <v>122</v>
      </c>
      <c r="E6" s="267"/>
      <c r="F6" s="267"/>
      <c r="G6" s="294"/>
      <c r="H6" s="296"/>
      <c r="I6" s="296"/>
      <c r="O6" s="88"/>
    </row>
    <row r="7" spans="2:15" ht="30" customHeight="1" x14ac:dyDescent="0.2">
      <c r="B7" s="189" t="s">
        <v>0</v>
      </c>
      <c r="C7" s="79">
        <f>E7+F7+G7+H7+I7</f>
        <v>0</v>
      </c>
      <c r="D7" s="86" t="e">
        <f>C7/'1.1. Кол-во ГС'!L7</f>
        <v>#DIV/0!</v>
      </c>
      <c r="E7" s="106"/>
      <c r="F7" s="12"/>
      <c r="G7" s="12"/>
      <c r="H7" s="109"/>
      <c r="I7" s="12"/>
    </row>
    <row r="8" spans="2:15" ht="30" customHeight="1" x14ac:dyDescent="0.2">
      <c r="B8" s="189" t="s">
        <v>1</v>
      </c>
      <c r="C8" s="79">
        <f t="shared" ref="C8:C21" si="0">E8+F8+G8+H8+I8</f>
        <v>0</v>
      </c>
      <c r="D8" s="86" t="e">
        <f>C8/'1.1. Кол-во ГС'!L8</f>
        <v>#DIV/0!</v>
      </c>
      <c r="E8" s="106"/>
      <c r="F8" s="12"/>
      <c r="G8" s="12"/>
      <c r="H8" s="12"/>
      <c r="I8" s="12"/>
    </row>
    <row r="9" spans="2:15" ht="30" customHeight="1" x14ac:dyDescent="0.2">
      <c r="B9" s="189" t="s">
        <v>2</v>
      </c>
      <c r="C9" s="79">
        <f t="shared" si="0"/>
        <v>0</v>
      </c>
      <c r="D9" s="86" t="e">
        <f>C9/'1.1. Кол-во ГС'!L9</f>
        <v>#DIV/0!</v>
      </c>
      <c r="E9" s="106"/>
      <c r="F9" s="12"/>
      <c r="G9" s="12"/>
      <c r="H9" s="12"/>
      <c r="I9" s="12"/>
    </row>
    <row r="10" spans="2:15" ht="30" customHeight="1" x14ac:dyDescent="0.2">
      <c r="B10" s="189" t="s">
        <v>3</v>
      </c>
      <c r="C10" s="79">
        <f t="shared" si="0"/>
        <v>0</v>
      </c>
      <c r="D10" s="86" t="e">
        <f>C10/'1.1. Кол-во ГС'!L10</f>
        <v>#DIV/0!</v>
      </c>
      <c r="E10" s="106"/>
      <c r="F10" s="12"/>
      <c r="G10" s="12"/>
      <c r="H10" s="12"/>
      <c r="I10" s="12"/>
    </row>
    <row r="11" spans="2:15" ht="30" customHeight="1" x14ac:dyDescent="0.2">
      <c r="B11" s="189" t="s">
        <v>4</v>
      </c>
      <c r="C11" s="79">
        <f t="shared" si="0"/>
        <v>0</v>
      </c>
      <c r="D11" s="86" t="e">
        <f>C11/'1.1. Кол-во ГС'!L11</f>
        <v>#DIV/0!</v>
      </c>
      <c r="E11" s="106"/>
      <c r="F11" s="12"/>
      <c r="G11" s="12"/>
      <c r="H11" s="12"/>
      <c r="I11" s="12"/>
    </row>
    <row r="12" spans="2:15" ht="30" customHeight="1" x14ac:dyDescent="0.2">
      <c r="B12" s="189" t="s">
        <v>5</v>
      </c>
      <c r="C12" s="79">
        <f t="shared" si="0"/>
        <v>0</v>
      </c>
      <c r="D12" s="86" t="e">
        <f>C12/'1.1. Кол-во ГС'!L12</f>
        <v>#DIV/0!</v>
      </c>
      <c r="E12" s="37"/>
      <c r="F12" s="13"/>
      <c r="G12" s="13"/>
      <c r="H12" s="13"/>
      <c r="I12" s="13"/>
    </row>
    <row r="13" spans="2:15" ht="30" customHeight="1" x14ac:dyDescent="0.2">
      <c r="B13" s="189" t="s">
        <v>6</v>
      </c>
      <c r="C13" s="79">
        <f t="shared" si="0"/>
        <v>0</v>
      </c>
      <c r="D13" s="86" t="e">
        <f>C13/'1.1. Кол-во ГС'!L13</f>
        <v>#DIV/0!</v>
      </c>
      <c r="E13" s="106"/>
      <c r="F13" s="12"/>
      <c r="G13" s="12"/>
      <c r="H13" s="12"/>
      <c r="I13" s="12"/>
    </row>
    <row r="14" spans="2:15" ht="30" customHeight="1" x14ac:dyDescent="0.2">
      <c r="B14" s="189" t="s">
        <v>7</v>
      </c>
      <c r="C14" s="79">
        <f t="shared" si="0"/>
        <v>0</v>
      </c>
      <c r="D14" s="86" t="e">
        <f>C14/'1.1. Кол-во ГС'!L14</f>
        <v>#DIV/0!</v>
      </c>
      <c r="E14" s="106"/>
      <c r="F14" s="12"/>
      <c r="G14" s="12"/>
      <c r="H14" s="12"/>
      <c r="I14" s="12"/>
    </row>
    <row r="15" spans="2:15" ht="30" customHeight="1" x14ac:dyDescent="0.2">
      <c r="B15" s="189" t="s">
        <v>8</v>
      </c>
      <c r="C15" s="79">
        <f t="shared" si="0"/>
        <v>0</v>
      </c>
      <c r="D15" s="86" t="e">
        <f>C15/'1.1. Кол-во ГС'!L15</f>
        <v>#DIV/0!</v>
      </c>
      <c r="E15" s="106"/>
      <c r="F15" s="12"/>
      <c r="G15" s="12"/>
      <c r="H15" s="12"/>
      <c r="I15" s="12"/>
    </row>
    <row r="16" spans="2:15" ht="30" customHeight="1" x14ac:dyDescent="0.2">
      <c r="B16" s="189" t="s">
        <v>9</v>
      </c>
      <c r="C16" s="79">
        <f t="shared" si="0"/>
        <v>0</v>
      </c>
      <c r="D16" s="86" t="e">
        <f>C16/'1.1. Кол-во ГС'!L16</f>
        <v>#DIV/0!</v>
      </c>
      <c r="E16" s="106"/>
      <c r="F16" s="12"/>
      <c r="G16" s="12"/>
      <c r="H16" s="12"/>
      <c r="I16" s="12"/>
    </row>
    <row r="17" spans="2:9" ht="30" customHeight="1" x14ac:dyDescent="0.2">
      <c r="B17" s="189" t="s">
        <v>10</v>
      </c>
      <c r="C17" s="79">
        <f t="shared" si="0"/>
        <v>0</v>
      </c>
      <c r="D17" s="86" t="e">
        <f>C17/'1.1. Кол-во ГС'!L17</f>
        <v>#DIV/0!</v>
      </c>
      <c r="E17" s="106"/>
      <c r="F17" s="12"/>
      <c r="G17" s="12"/>
      <c r="H17" s="12"/>
      <c r="I17" s="12"/>
    </row>
    <row r="18" spans="2:9" ht="30" customHeight="1" x14ac:dyDescent="0.2">
      <c r="B18" s="189" t="s">
        <v>11</v>
      </c>
      <c r="C18" s="79">
        <f t="shared" si="0"/>
        <v>0</v>
      </c>
      <c r="D18" s="86" t="e">
        <f>C18/'1.1. Кол-во ГС'!L18</f>
        <v>#DIV/0!</v>
      </c>
      <c r="E18" s="106"/>
      <c r="F18" s="12"/>
      <c r="G18" s="12"/>
      <c r="H18" s="12"/>
      <c r="I18" s="12"/>
    </row>
    <row r="19" spans="2:9" ht="30" customHeight="1" x14ac:dyDescent="0.2">
      <c r="B19" s="189" t="s">
        <v>12</v>
      </c>
      <c r="C19" s="79">
        <f t="shared" si="0"/>
        <v>0</v>
      </c>
      <c r="D19" s="86" t="e">
        <f>C19/'1.1. Кол-во ГС'!L19</f>
        <v>#DIV/0!</v>
      </c>
      <c r="E19" s="106"/>
      <c r="F19" s="12"/>
      <c r="G19" s="12"/>
      <c r="H19" s="12"/>
      <c r="I19" s="12"/>
    </row>
    <row r="20" spans="2:9" ht="30" customHeight="1" x14ac:dyDescent="0.2">
      <c r="B20" s="189" t="s">
        <v>13</v>
      </c>
      <c r="C20" s="79">
        <v>2981</v>
      </c>
      <c r="D20" s="86">
        <f>C20/'1.1. Кол-во ГС'!L20</f>
        <v>2.1790935672514622</v>
      </c>
      <c r="E20" s="106">
        <v>2895</v>
      </c>
      <c r="F20" s="12"/>
      <c r="G20" s="12"/>
      <c r="H20" s="12"/>
      <c r="I20" s="12">
        <v>86</v>
      </c>
    </row>
    <row r="21" spans="2:9" ht="30" customHeight="1" x14ac:dyDescent="0.2">
      <c r="B21" s="190" t="s">
        <v>16</v>
      </c>
      <c r="C21" s="162">
        <f t="shared" si="0"/>
        <v>2981</v>
      </c>
      <c r="D21" s="158">
        <f>C21/'1.1. Кол-во ГС'!L21</f>
        <v>2.1790935672514622</v>
      </c>
      <c r="E21" s="110">
        <f>SUM(E7:E20)</f>
        <v>2895</v>
      </c>
      <c r="F21" s="110">
        <f>SUM(F7:F20)</f>
        <v>0</v>
      </c>
      <c r="G21" s="110">
        <f>SUM(G7:G20)</f>
        <v>0</v>
      </c>
      <c r="H21" s="110">
        <f>SUM(H7:H20)</f>
        <v>0</v>
      </c>
      <c r="I21" s="11">
        <f>SUM(I7:I20)</f>
        <v>86</v>
      </c>
    </row>
    <row r="22" spans="2:9" x14ac:dyDescent="0.2">
      <c r="B22" s="103"/>
    </row>
  </sheetData>
  <sheetProtection formatCells="0" formatColumns="0" formatRows="0" selectLockedCells="1"/>
  <mergeCells count="9">
    <mergeCell ref="B2:I2"/>
    <mergeCell ref="G5:G6"/>
    <mergeCell ref="H5:H6"/>
    <mergeCell ref="C4:D5"/>
    <mergeCell ref="B4:B6"/>
    <mergeCell ref="E5:E6"/>
    <mergeCell ref="F5:F6"/>
    <mergeCell ref="E4:I4"/>
    <mergeCell ref="I5:I6"/>
  </mergeCells>
  <phoneticPr fontId="12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64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2BA42-EE3A-4384-8346-5F946C02A403}">
  <sheetPr>
    <pageSetUpPr fitToPage="1"/>
  </sheetPr>
  <dimension ref="B1:T23"/>
  <sheetViews>
    <sheetView view="pageBreakPreview" topLeftCell="A4" zoomScale="90" zoomScaleNormal="90" zoomScaleSheetLayoutView="90" workbookViewId="0">
      <selection activeCell="K21" sqref="K21:L22"/>
    </sheetView>
  </sheetViews>
  <sheetFormatPr defaultRowHeight="12.75" x14ac:dyDescent="0.2"/>
  <cols>
    <col min="1" max="1" width="1.28515625" style="2" customWidth="1"/>
    <col min="2" max="2" width="31.42578125" style="2" customWidth="1"/>
    <col min="3" max="3" width="11.28515625" style="2" customWidth="1"/>
    <col min="4" max="14" width="10.7109375" style="2" customWidth="1"/>
    <col min="15" max="15" width="14.28515625" style="2" customWidth="1"/>
    <col min="16" max="16" width="11.28515625" style="2" customWidth="1"/>
    <col min="17" max="16384" width="9.140625" style="2"/>
  </cols>
  <sheetData>
    <row r="1" spans="2:20" s="88" customFormat="1" ht="15" customHeight="1" x14ac:dyDescent="0.3"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</row>
    <row r="2" spans="2:20" s="88" customFormat="1" ht="24" customHeight="1" x14ac:dyDescent="0.3">
      <c r="B2" s="292" t="s">
        <v>121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</row>
    <row r="3" spans="2:20" s="88" customFormat="1" ht="15.75" customHeight="1" x14ac:dyDescent="0.3"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</row>
    <row r="4" spans="2:20" s="88" customFormat="1" ht="25.5" customHeight="1" x14ac:dyDescent="0.3">
      <c r="B4" s="222" t="s">
        <v>14</v>
      </c>
      <c r="C4" s="285" t="s">
        <v>128</v>
      </c>
      <c r="D4" s="286"/>
      <c r="E4" s="286"/>
      <c r="F4" s="286"/>
      <c r="G4" s="286"/>
      <c r="H4" s="286"/>
      <c r="I4" s="286"/>
      <c r="J4" s="286"/>
      <c r="K4" s="286"/>
      <c r="L4" s="286"/>
      <c r="M4" s="286"/>
      <c r="N4" s="286"/>
      <c r="O4" s="286"/>
      <c r="P4" s="287"/>
    </row>
    <row r="5" spans="2:20" ht="48" customHeight="1" x14ac:dyDescent="0.2">
      <c r="B5" s="223"/>
      <c r="C5" s="299" t="s">
        <v>129</v>
      </c>
      <c r="D5" s="304"/>
      <c r="E5" s="304"/>
      <c r="F5" s="300"/>
      <c r="G5" s="299" t="s">
        <v>135</v>
      </c>
      <c r="H5" s="304"/>
      <c r="I5" s="304"/>
      <c r="J5" s="304"/>
      <c r="K5" s="299" t="s">
        <v>136</v>
      </c>
      <c r="L5" s="304"/>
      <c r="M5" s="304"/>
      <c r="N5" s="300"/>
      <c r="O5" s="177" t="s">
        <v>208</v>
      </c>
      <c r="P5" s="177" t="s">
        <v>209</v>
      </c>
    </row>
    <row r="6" spans="2:20" ht="45.75" customHeight="1" x14ac:dyDescent="0.2">
      <c r="B6" s="223"/>
      <c r="C6" s="285" t="s">
        <v>130</v>
      </c>
      <c r="D6" s="287"/>
      <c r="E6" s="285" t="s">
        <v>133</v>
      </c>
      <c r="F6" s="287"/>
      <c r="G6" s="285" t="s">
        <v>130</v>
      </c>
      <c r="H6" s="287"/>
      <c r="I6" s="285" t="s">
        <v>133</v>
      </c>
      <c r="J6" s="287"/>
      <c r="K6" s="285" t="s">
        <v>130</v>
      </c>
      <c r="L6" s="287"/>
      <c r="M6" s="285" t="s">
        <v>133</v>
      </c>
      <c r="N6" s="287"/>
      <c r="O6" s="305" t="s">
        <v>133</v>
      </c>
      <c r="P6" s="306"/>
    </row>
    <row r="7" spans="2:20" ht="51.75" customHeight="1" x14ac:dyDescent="0.3">
      <c r="B7" s="224"/>
      <c r="C7" s="50" t="s">
        <v>131</v>
      </c>
      <c r="D7" s="29" t="s">
        <v>132</v>
      </c>
      <c r="E7" s="41" t="s">
        <v>131</v>
      </c>
      <c r="F7" s="111" t="s">
        <v>134</v>
      </c>
      <c r="G7" s="41" t="s">
        <v>131</v>
      </c>
      <c r="H7" s="30" t="s">
        <v>134</v>
      </c>
      <c r="I7" s="41" t="s">
        <v>131</v>
      </c>
      <c r="J7" s="30" t="s">
        <v>134</v>
      </c>
      <c r="K7" s="41" t="s">
        <v>131</v>
      </c>
      <c r="L7" s="112" t="s">
        <v>134</v>
      </c>
      <c r="M7" s="113" t="s">
        <v>131</v>
      </c>
      <c r="N7" s="112" t="s">
        <v>134</v>
      </c>
      <c r="O7" s="183" t="s">
        <v>134</v>
      </c>
      <c r="P7" s="175" t="s">
        <v>134</v>
      </c>
      <c r="T7" s="88"/>
    </row>
    <row r="8" spans="2:20" ht="30" customHeight="1" x14ac:dyDescent="0.2">
      <c r="B8" s="189" t="s">
        <v>0</v>
      </c>
      <c r="C8" s="12"/>
      <c r="D8" s="114"/>
      <c r="E8" s="106"/>
      <c r="F8" s="107"/>
      <c r="G8" s="12"/>
      <c r="H8" s="108"/>
      <c r="I8" s="109"/>
      <c r="J8" s="108"/>
      <c r="K8" s="109"/>
      <c r="L8" s="73"/>
      <c r="M8" s="12"/>
      <c r="N8" s="73"/>
      <c r="O8" s="197"/>
      <c r="P8" s="198"/>
    </row>
    <row r="9" spans="2:20" ht="30" customHeight="1" x14ac:dyDescent="0.2">
      <c r="B9" s="189" t="s">
        <v>1</v>
      </c>
      <c r="C9" s="12"/>
      <c r="D9" s="114"/>
      <c r="E9" s="106"/>
      <c r="F9" s="107"/>
      <c r="G9" s="12"/>
      <c r="H9" s="73"/>
      <c r="I9" s="12"/>
      <c r="J9" s="73"/>
      <c r="K9" s="12"/>
      <c r="L9" s="73"/>
      <c r="M9" s="12"/>
      <c r="N9" s="73"/>
      <c r="O9" s="197"/>
      <c r="P9" s="198"/>
    </row>
    <row r="10" spans="2:20" ht="30" customHeight="1" x14ac:dyDescent="0.2">
      <c r="B10" s="189" t="s">
        <v>2</v>
      </c>
      <c r="C10" s="12"/>
      <c r="D10" s="114"/>
      <c r="E10" s="106"/>
      <c r="F10" s="107"/>
      <c r="G10" s="12"/>
      <c r="H10" s="73"/>
      <c r="I10" s="12"/>
      <c r="J10" s="73"/>
      <c r="K10" s="12"/>
      <c r="L10" s="73"/>
      <c r="M10" s="12"/>
      <c r="N10" s="73"/>
      <c r="O10" s="197"/>
      <c r="P10" s="198"/>
    </row>
    <row r="11" spans="2:20" ht="30" customHeight="1" x14ac:dyDescent="0.2">
      <c r="B11" s="189" t="s">
        <v>3</v>
      </c>
      <c r="C11" s="12"/>
      <c r="D11" s="114"/>
      <c r="E11" s="106"/>
      <c r="F11" s="107"/>
      <c r="G11" s="12"/>
      <c r="H11" s="73"/>
      <c r="I11" s="12"/>
      <c r="J11" s="73"/>
      <c r="K11" s="12"/>
      <c r="L11" s="73"/>
      <c r="M11" s="12"/>
      <c r="N11" s="73"/>
      <c r="O11" s="197"/>
      <c r="P11" s="198"/>
    </row>
    <row r="12" spans="2:20" ht="30" customHeight="1" x14ac:dyDescent="0.2">
      <c r="B12" s="189" t="s">
        <v>4</v>
      </c>
      <c r="C12" s="12"/>
      <c r="D12" s="114"/>
      <c r="E12" s="106"/>
      <c r="F12" s="107"/>
      <c r="G12" s="12"/>
      <c r="H12" s="73"/>
      <c r="I12" s="12"/>
      <c r="J12" s="73"/>
      <c r="K12" s="12"/>
      <c r="L12" s="73"/>
      <c r="M12" s="12"/>
      <c r="N12" s="73"/>
      <c r="O12" s="197"/>
      <c r="P12" s="198"/>
    </row>
    <row r="13" spans="2:20" ht="30" customHeight="1" x14ac:dyDescent="0.2">
      <c r="B13" s="189" t="s">
        <v>5</v>
      </c>
      <c r="C13" s="37"/>
      <c r="D13" s="114"/>
      <c r="E13" s="37"/>
      <c r="F13" s="199"/>
      <c r="G13" s="13"/>
      <c r="H13" s="91"/>
      <c r="I13" s="13"/>
      <c r="J13" s="91"/>
      <c r="K13" s="13"/>
      <c r="L13" s="91"/>
      <c r="M13" s="13"/>
      <c r="N13" s="91"/>
      <c r="O13" s="197"/>
      <c r="P13" s="198"/>
    </row>
    <row r="14" spans="2:20" ht="30" customHeight="1" x14ac:dyDescent="0.2">
      <c r="B14" s="189" t="s">
        <v>6</v>
      </c>
      <c r="C14" s="12"/>
      <c r="D14" s="114"/>
      <c r="E14" s="106"/>
      <c r="F14" s="107"/>
      <c r="G14" s="12"/>
      <c r="H14" s="73"/>
      <c r="I14" s="12"/>
      <c r="J14" s="73"/>
      <c r="K14" s="12"/>
      <c r="L14" s="73"/>
      <c r="M14" s="12"/>
      <c r="N14" s="73"/>
      <c r="O14" s="197"/>
      <c r="P14" s="198"/>
    </row>
    <row r="15" spans="2:20" ht="30" customHeight="1" x14ac:dyDescent="0.2">
      <c r="B15" s="189" t="s">
        <v>7</v>
      </c>
      <c r="C15" s="12"/>
      <c r="D15" s="114"/>
      <c r="E15" s="106"/>
      <c r="F15" s="107"/>
      <c r="G15" s="12"/>
      <c r="H15" s="73"/>
      <c r="I15" s="12"/>
      <c r="J15" s="73"/>
      <c r="K15" s="12"/>
      <c r="L15" s="73"/>
      <c r="M15" s="12"/>
      <c r="N15" s="73"/>
      <c r="O15" s="197"/>
      <c r="P15" s="198"/>
    </row>
    <row r="16" spans="2:20" ht="30" customHeight="1" x14ac:dyDescent="0.2">
      <c r="B16" s="189" t="s">
        <v>8</v>
      </c>
      <c r="C16" s="12"/>
      <c r="D16" s="114"/>
      <c r="E16" s="106"/>
      <c r="F16" s="107"/>
      <c r="G16" s="12"/>
      <c r="H16" s="73"/>
      <c r="I16" s="12"/>
      <c r="J16" s="73"/>
      <c r="K16" s="12"/>
      <c r="L16" s="73"/>
      <c r="M16" s="12"/>
      <c r="N16" s="73"/>
      <c r="O16" s="197"/>
      <c r="P16" s="198"/>
    </row>
    <row r="17" spans="2:16" ht="30" customHeight="1" x14ac:dyDescent="0.2">
      <c r="B17" s="189" t="s">
        <v>9</v>
      </c>
      <c r="C17" s="12"/>
      <c r="D17" s="114"/>
      <c r="E17" s="106"/>
      <c r="F17" s="107"/>
      <c r="G17" s="12"/>
      <c r="H17" s="73"/>
      <c r="I17" s="12"/>
      <c r="J17" s="73"/>
      <c r="K17" s="12"/>
      <c r="L17" s="73"/>
      <c r="M17" s="12"/>
      <c r="N17" s="73"/>
      <c r="O17" s="197"/>
      <c r="P17" s="198"/>
    </row>
    <row r="18" spans="2:16" ht="30" customHeight="1" x14ac:dyDescent="0.2">
      <c r="B18" s="189" t="s">
        <v>10</v>
      </c>
      <c r="C18" s="12"/>
      <c r="D18" s="114"/>
      <c r="E18" s="106"/>
      <c r="F18" s="107"/>
      <c r="G18" s="12"/>
      <c r="H18" s="73"/>
      <c r="I18" s="12"/>
      <c r="J18" s="73"/>
      <c r="K18" s="12"/>
      <c r="L18" s="73"/>
      <c r="M18" s="12"/>
      <c r="N18" s="73"/>
      <c r="O18" s="197"/>
      <c r="P18" s="198"/>
    </row>
    <row r="19" spans="2:16" ht="30" customHeight="1" x14ac:dyDescent="0.2">
      <c r="B19" s="189" t="s">
        <v>11</v>
      </c>
      <c r="C19" s="12"/>
      <c r="D19" s="114"/>
      <c r="E19" s="106"/>
      <c r="F19" s="107"/>
      <c r="G19" s="12"/>
      <c r="H19" s="73"/>
      <c r="I19" s="12"/>
      <c r="J19" s="73"/>
      <c r="K19" s="12"/>
      <c r="L19" s="73"/>
      <c r="M19" s="12"/>
      <c r="N19" s="73"/>
      <c r="O19" s="197"/>
      <c r="P19" s="198"/>
    </row>
    <row r="20" spans="2:16" ht="30" customHeight="1" x14ac:dyDescent="0.2">
      <c r="B20" s="189" t="s">
        <v>12</v>
      </c>
      <c r="C20" s="12"/>
      <c r="D20" s="114"/>
      <c r="E20" s="106"/>
      <c r="F20" s="107"/>
      <c r="G20" s="12"/>
      <c r="H20" s="73"/>
      <c r="I20" s="12"/>
      <c r="J20" s="73"/>
      <c r="K20" s="12"/>
      <c r="L20" s="73"/>
      <c r="M20" s="12"/>
      <c r="N20" s="73"/>
      <c r="O20" s="197"/>
      <c r="P20" s="198"/>
    </row>
    <row r="21" spans="2:16" ht="30" customHeight="1" x14ac:dyDescent="0.2">
      <c r="B21" s="189" t="s">
        <v>13</v>
      </c>
      <c r="C21" s="12">
        <v>835.93200000000002</v>
      </c>
      <c r="D21" s="114">
        <v>704.37099999999998</v>
      </c>
      <c r="E21" s="106">
        <v>415</v>
      </c>
      <c r="F21" s="107">
        <v>428</v>
      </c>
      <c r="G21" s="12"/>
      <c r="H21" s="73"/>
      <c r="I21" s="12"/>
      <c r="J21" s="73"/>
      <c r="K21" s="12">
        <v>713</v>
      </c>
      <c r="L21" s="73">
        <v>711.94600000000003</v>
      </c>
      <c r="M21" s="12">
        <v>39</v>
      </c>
      <c r="N21" s="73">
        <v>49</v>
      </c>
      <c r="O21" s="197">
        <v>53</v>
      </c>
      <c r="P21" s="198">
        <v>2</v>
      </c>
    </row>
    <row r="22" spans="2:16" ht="30" customHeight="1" x14ac:dyDescent="0.2">
      <c r="B22" s="190" t="s">
        <v>16</v>
      </c>
      <c r="C22" s="11">
        <f>SUM(C8:C21)</f>
        <v>835.93200000000002</v>
      </c>
      <c r="D22" s="11">
        <f t="shared" ref="D22:P22" si="0">SUM(D8:D21)</f>
        <v>704.37099999999998</v>
      </c>
      <c r="E22" s="11">
        <f t="shared" si="0"/>
        <v>415</v>
      </c>
      <c r="F22" s="11">
        <f t="shared" si="0"/>
        <v>428</v>
      </c>
      <c r="G22" s="11">
        <f t="shared" si="0"/>
        <v>0</v>
      </c>
      <c r="H22" s="11">
        <f t="shared" si="0"/>
        <v>0</v>
      </c>
      <c r="I22" s="11">
        <f t="shared" si="0"/>
        <v>0</v>
      </c>
      <c r="J22" s="11">
        <f t="shared" si="0"/>
        <v>0</v>
      </c>
      <c r="K22" s="11">
        <f t="shared" si="0"/>
        <v>713</v>
      </c>
      <c r="L22" s="11">
        <f t="shared" si="0"/>
        <v>711.94600000000003</v>
      </c>
      <c r="M22" s="11">
        <f t="shared" si="0"/>
        <v>39</v>
      </c>
      <c r="N22" s="11">
        <f t="shared" si="0"/>
        <v>49</v>
      </c>
      <c r="O22" s="110">
        <f t="shared" si="0"/>
        <v>53</v>
      </c>
      <c r="P22" s="11">
        <f t="shared" si="0"/>
        <v>2</v>
      </c>
    </row>
    <row r="23" spans="2:16" x14ac:dyDescent="0.2">
      <c r="B23" s="103"/>
    </row>
  </sheetData>
  <sheetProtection formatCells="0" formatColumns="0" formatRows="0" selectLockedCells="1"/>
  <mergeCells count="13">
    <mergeCell ref="C5:F5"/>
    <mergeCell ref="C6:D6"/>
    <mergeCell ref="E6:F6"/>
    <mergeCell ref="G5:J5"/>
    <mergeCell ref="G6:H6"/>
    <mergeCell ref="I6:J6"/>
    <mergeCell ref="B2:P2"/>
    <mergeCell ref="K5:N5"/>
    <mergeCell ref="C4:P4"/>
    <mergeCell ref="O6:P6"/>
    <mergeCell ref="K6:L6"/>
    <mergeCell ref="M6:N6"/>
    <mergeCell ref="B4:B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1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13146-5E90-4B15-95D3-FCF80331CA4C}">
  <sheetPr>
    <pageSetUpPr fitToPage="1"/>
  </sheetPr>
  <dimension ref="B1:V22"/>
  <sheetViews>
    <sheetView view="pageBreakPreview" topLeftCell="H16" zoomScale="80" zoomScaleNormal="100" zoomScaleSheetLayoutView="80" workbookViewId="0">
      <selection activeCell="W20" sqref="W20"/>
    </sheetView>
  </sheetViews>
  <sheetFormatPr defaultRowHeight="12.75" x14ac:dyDescent="0.2"/>
  <cols>
    <col min="1" max="1" width="0.85546875" style="2" customWidth="1"/>
    <col min="2" max="2" width="31.42578125" style="2" customWidth="1"/>
    <col min="3" max="3" width="11.28515625" style="2" customWidth="1"/>
    <col min="4" max="4" width="12.28515625" style="2" customWidth="1"/>
    <col min="5" max="5" width="8.85546875" style="2" customWidth="1"/>
    <col min="6" max="6" width="9.28515625" style="2" customWidth="1"/>
    <col min="7" max="7" width="12" style="2" customWidth="1"/>
    <col min="8" max="8" width="18.85546875" style="2" customWidth="1"/>
    <col min="9" max="9" width="14.85546875" style="2" customWidth="1"/>
    <col min="10" max="10" width="13.7109375" style="2" customWidth="1"/>
    <col min="11" max="11" width="16.5703125" style="2" customWidth="1"/>
    <col min="12" max="12" width="12.7109375" style="2" customWidth="1"/>
    <col min="13" max="13" width="12.5703125" style="2" customWidth="1"/>
    <col min="14" max="14" width="10" style="2" customWidth="1"/>
    <col min="15" max="15" width="10.5703125" style="2" customWidth="1"/>
    <col min="16" max="16" width="12.7109375" style="2" customWidth="1"/>
    <col min="17" max="17" width="18" style="2" customWidth="1"/>
    <col min="18" max="18" width="14.85546875" style="2" customWidth="1"/>
    <col min="19" max="19" width="13.28515625" style="2" customWidth="1"/>
    <col min="20" max="20" width="16.28515625" style="2" customWidth="1"/>
    <col min="21" max="21" width="12.5703125" style="2" customWidth="1"/>
    <col min="22" max="22" width="12.42578125" style="2" customWidth="1"/>
    <col min="23" max="16384" width="9.140625" style="2"/>
  </cols>
  <sheetData>
    <row r="1" spans="2:22" s="88" customFormat="1" ht="15" customHeight="1" x14ac:dyDescent="0.3"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</row>
    <row r="2" spans="2:22" s="88" customFormat="1" ht="23.25" customHeight="1" x14ac:dyDescent="0.3">
      <c r="B2" s="292" t="s">
        <v>95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  <c r="V2" s="292"/>
    </row>
    <row r="3" spans="2:22" s="88" customFormat="1" ht="15.75" customHeight="1" x14ac:dyDescent="0.3"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</row>
    <row r="4" spans="2:22" ht="39.75" customHeight="1" x14ac:dyDescent="0.2">
      <c r="B4" s="250" t="s">
        <v>14</v>
      </c>
      <c r="C4" s="200" t="s">
        <v>90</v>
      </c>
      <c r="D4" s="202"/>
      <c r="E4" s="285" t="s">
        <v>137</v>
      </c>
      <c r="F4" s="286"/>
      <c r="G4" s="286"/>
      <c r="H4" s="286"/>
      <c r="I4" s="286"/>
      <c r="J4" s="286"/>
      <c r="K4" s="286"/>
      <c r="L4" s="286"/>
      <c r="M4" s="287"/>
      <c r="N4" s="240" t="s">
        <v>140</v>
      </c>
      <c r="O4" s="240"/>
      <c r="P4" s="240"/>
      <c r="Q4" s="240"/>
      <c r="R4" s="240"/>
      <c r="S4" s="240"/>
      <c r="T4" s="240"/>
      <c r="U4" s="240"/>
      <c r="V4" s="240"/>
    </row>
    <row r="5" spans="2:22" ht="39.75" customHeight="1" x14ac:dyDescent="0.2">
      <c r="B5" s="250"/>
      <c r="C5" s="307" t="s">
        <v>15</v>
      </c>
      <c r="D5" s="309" t="s">
        <v>36</v>
      </c>
      <c r="E5" s="285" t="s">
        <v>146</v>
      </c>
      <c r="F5" s="286"/>
      <c r="G5" s="286"/>
      <c r="H5" s="286"/>
      <c r="I5" s="286"/>
      <c r="J5" s="286"/>
      <c r="K5" s="287"/>
      <c r="L5" s="240" t="s">
        <v>141</v>
      </c>
      <c r="M5" s="240"/>
      <c r="N5" s="285" t="s">
        <v>146</v>
      </c>
      <c r="O5" s="286"/>
      <c r="P5" s="286"/>
      <c r="Q5" s="286"/>
      <c r="R5" s="286"/>
      <c r="S5" s="286"/>
      <c r="T5" s="287"/>
      <c r="U5" s="240" t="s">
        <v>212</v>
      </c>
      <c r="V5" s="240"/>
    </row>
    <row r="6" spans="2:22" ht="84.75" customHeight="1" x14ac:dyDescent="0.2">
      <c r="B6" s="250"/>
      <c r="C6" s="308"/>
      <c r="D6" s="310"/>
      <c r="E6" s="51" t="s">
        <v>131</v>
      </c>
      <c r="F6" s="51" t="s">
        <v>132</v>
      </c>
      <c r="G6" s="184" t="s">
        <v>138</v>
      </c>
      <c r="H6" s="51" t="s">
        <v>139</v>
      </c>
      <c r="I6" s="176" t="s">
        <v>210</v>
      </c>
      <c r="J6" s="51" t="s">
        <v>211</v>
      </c>
      <c r="K6" s="51" t="s">
        <v>142</v>
      </c>
      <c r="L6" s="51" t="s">
        <v>131</v>
      </c>
      <c r="M6" s="51" t="s">
        <v>132</v>
      </c>
      <c r="N6" s="51" t="s">
        <v>131</v>
      </c>
      <c r="O6" s="51" t="s">
        <v>132</v>
      </c>
      <c r="P6" s="184" t="s">
        <v>138</v>
      </c>
      <c r="Q6" s="51" t="s">
        <v>139</v>
      </c>
      <c r="R6" s="176" t="s">
        <v>210</v>
      </c>
      <c r="S6" s="176" t="s">
        <v>211</v>
      </c>
      <c r="T6" s="51" t="s">
        <v>142</v>
      </c>
      <c r="U6" s="51" t="s">
        <v>131</v>
      </c>
      <c r="V6" s="51" t="s">
        <v>132</v>
      </c>
    </row>
    <row r="7" spans="2:22" ht="35.1" customHeight="1" x14ac:dyDescent="0.2">
      <c r="B7" s="189" t="s">
        <v>0</v>
      </c>
      <c r="C7" s="79">
        <f>F7+O7</f>
        <v>0</v>
      </c>
      <c r="D7" s="86" t="e">
        <f>C7/'1.1. Кол-во ГС'!L7</f>
        <v>#DIV/0!</v>
      </c>
      <c r="E7" s="12"/>
      <c r="F7" s="12"/>
      <c r="G7" s="86" t="e">
        <f>F7/C7</f>
        <v>#DIV/0!</v>
      </c>
      <c r="H7" s="12"/>
      <c r="I7" s="12"/>
      <c r="J7" s="12"/>
      <c r="K7" s="12"/>
      <c r="L7" s="12"/>
      <c r="M7" s="12"/>
      <c r="N7" s="12"/>
      <c r="O7" s="12"/>
      <c r="P7" s="86" t="e">
        <f>O7/C7</f>
        <v>#DIV/0!</v>
      </c>
      <c r="Q7" s="12"/>
      <c r="R7" s="12"/>
      <c r="S7" s="12"/>
      <c r="T7" s="12"/>
      <c r="U7" s="12"/>
      <c r="V7" s="12"/>
    </row>
    <row r="8" spans="2:22" ht="35.1" customHeight="1" x14ac:dyDescent="0.2">
      <c r="B8" s="189" t="s">
        <v>1</v>
      </c>
      <c r="C8" s="79">
        <f t="shared" ref="C8:C21" si="0">F8+O8</f>
        <v>0</v>
      </c>
      <c r="D8" s="86" t="e">
        <f>C8/'1.1. Кол-во ГС'!L8</f>
        <v>#DIV/0!</v>
      </c>
      <c r="E8" s="12"/>
      <c r="F8" s="12"/>
      <c r="G8" s="86" t="e">
        <f t="shared" ref="G8:G21" si="1">F8/C8</f>
        <v>#DIV/0!</v>
      </c>
      <c r="H8" s="12"/>
      <c r="I8" s="12"/>
      <c r="J8" s="12"/>
      <c r="K8" s="12"/>
      <c r="L8" s="12"/>
      <c r="M8" s="12"/>
      <c r="N8" s="12"/>
      <c r="O8" s="12"/>
      <c r="P8" s="86" t="e">
        <f t="shared" ref="P8:P21" si="2">O8/C8</f>
        <v>#DIV/0!</v>
      </c>
      <c r="Q8" s="12"/>
      <c r="R8" s="12"/>
      <c r="S8" s="12"/>
      <c r="T8" s="12"/>
      <c r="U8" s="12"/>
      <c r="V8" s="12"/>
    </row>
    <row r="9" spans="2:22" ht="35.1" customHeight="1" x14ac:dyDescent="0.2">
      <c r="B9" s="189" t="s">
        <v>2</v>
      </c>
      <c r="C9" s="79">
        <f t="shared" si="0"/>
        <v>0</v>
      </c>
      <c r="D9" s="86" t="e">
        <f>C9/'1.1. Кол-во ГС'!L9</f>
        <v>#DIV/0!</v>
      </c>
      <c r="E9" s="12"/>
      <c r="F9" s="12"/>
      <c r="G9" s="86" t="e">
        <f t="shared" si="1"/>
        <v>#DIV/0!</v>
      </c>
      <c r="H9" s="12"/>
      <c r="I9" s="12"/>
      <c r="J9" s="12"/>
      <c r="K9" s="12"/>
      <c r="L9" s="12"/>
      <c r="M9" s="12"/>
      <c r="N9" s="12"/>
      <c r="O9" s="12"/>
      <c r="P9" s="86" t="e">
        <f t="shared" si="2"/>
        <v>#DIV/0!</v>
      </c>
      <c r="Q9" s="12"/>
      <c r="R9" s="12"/>
      <c r="S9" s="12"/>
      <c r="T9" s="12"/>
      <c r="U9" s="12"/>
      <c r="V9" s="12"/>
    </row>
    <row r="10" spans="2:22" ht="35.1" customHeight="1" x14ac:dyDescent="0.2">
      <c r="B10" s="189" t="s">
        <v>3</v>
      </c>
      <c r="C10" s="79">
        <f t="shared" si="0"/>
        <v>0</v>
      </c>
      <c r="D10" s="86" t="e">
        <f>C10/'1.1. Кол-во ГС'!L10</f>
        <v>#DIV/0!</v>
      </c>
      <c r="E10" s="12"/>
      <c r="F10" s="12"/>
      <c r="G10" s="86" t="e">
        <f t="shared" si="1"/>
        <v>#DIV/0!</v>
      </c>
      <c r="H10" s="12"/>
      <c r="I10" s="12"/>
      <c r="J10" s="12"/>
      <c r="K10" s="12"/>
      <c r="L10" s="12"/>
      <c r="M10" s="12"/>
      <c r="N10" s="12"/>
      <c r="O10" s="12"/>
      <c r="P10" s="86" t="e">
        <f t="shared" si="2"/>
        <v>#DIV/0!</v>
      </c>
      <c r="Q10" s="12"/>
      <c r="R10" s="12"/>
      <c r="S10" s="12"/>
      <c r="T10" s="12"/>
      <c r="U10" s="12"/>
      <c r="V10" s="12"/>
    </row>
    <row r="11" spans="2:22" ht="35.1" customHeight="1" x14ac:dyDescent="0.2">
      <c r="B11" s="189" t="s">
        <v>4</v>
      </c>
      <c r="C11" s="79">
        <f t="shared" si="0"/>
        <v>0</v>
      </c>
      <c r="D11" s="86" t="e">
        <f>C11/'1.1. Кол-во ГС'!L11</f>
        <v>#DIV/0!</v>
      </c>
      <c r="E11" s="12"/>
      <c r="F11" s="12"/>
      <c r="G11" s="86" t="e">
        <f t="shared" si="1"/>
        <v>#DIV/0!</v>
      </c>
      <c r="H11" s="12"/>
      <c r="I11" s="12"/>
      <c r="J11" s="12"/>
      <c r="K11" s="12"/>
      <c r="L11" s="12"/>
      <c r="M11" s="12"/>
      <c r="N11" s="12"/>
      <c r="O11" s="12"/>
      <c r="P11" s="86" t="e">
        <f t="shared" si="2"/>
        <v>#DIV/0!</v>
      </c>
      <c r="Q11" s="12"/>
      <c r="R11" s="12"/>
      <c r="S11" s="12"/>
      <c r="T11" s="12"/>
      <c r="U11" s="12"/>
      <c r="V11" s="12"/>
    </row>
    <row r="12" spans="2:22" ht="35.1" customHeight="1" x14ac:dyDescent="0.2">
      <c r="B12" s="189" t="s">
        <v>5</v>
      </c>
      <c r="C12" s="79">
        <f t="shared" si="0"/>
        <v>0</v>
      </c>
      <c r="D12" s="86" t="e">
        <f>C12/'1.1. Кол-во ГС'!L12</f>
        <v>#DIV/0!</v>
      </c>
      <c r="E12" s="12"/>
      <c r="F12" s="12"/>
      <c r="G12" s="86" t="e">
        <f t="shared" si="1"/>
        <v>#DIV/0!</v>
      </c>
      <c r="H12" s="12"/>
      <c r="I12" s="12"/>
      <c r="J12" s="12"/>
      <c r="K12" s="12"/>
      <c r="L12" s="12"/>
      <c r="M12" s="12"/>
      <c r="N12" s="12"/>
      <c r="O12" s="12"/>
      <c r="P12" s="86" t="e">
        <f t="shared" si="2"/>
        <v>#DIV/0!</v>
      </c>
      <c r="Q12" s="12"/>
      <c r="R12" s="12"/>
      <c r="S12" s="12"/>
      <c r="T12" s="12"/>
      <c r="U12" s="12"/>
      <c r="V12" s="12"/>
    </row>
    <row r="13" spans="2:22" ht="35.1" customHeight="1" x14ac:dyDescent="0.2">
      <c r="B13" s="189" t="s">
        <v>6</v>
      </c>
      <c r="C13" s="79">
        <f t="shared" si="0"/>
        <v>0</v>
      </c>
      <c r="D13" s="86" t="e">
        <f>C13/'1.1. Кол-во ГС'!L13</f>
        <v>#DIV/0!</v>
      </c>
      <c r="E13" s="12"/>
      <c r="F13" s="12"/>
      <c r="G13" s="86" t="e">
        <f t="shared" si="1"/>
        <v>#DIV/0!</v>
      </c>
      <c r="H13" s="12"/>
      <c r="I13" s="12"/>
      <c r="J13" s="12"/>
      <c r="K13" s="12"/>
      <c r="L13" s="12"/>
      <c r="M13" s="12"/>
      <c r="N13" s="12"/>
      <c r="O13" s="12"/>
      <c r="P13" s="86" t="e">
        <f t="shared" si="2"/>
        <v>#DIV/0!</v>
      </c>
      <c r="Q13" s="12"/>
      <c r="R13" s="12"/>
      <c r="S13" s="12"/>
      <c r="T13" s="12"/>
      <c r="U13" s="12"/>
      <c r="V13" s="12"/>
    </row>
    <row r="14" spans="2:22" ht="35.1" customHeight="1" x14ac:dyDescent="0.2">
      <c r="B14" s="189" t="s">
        <v>7</v>
      </c>
      <c r="C14" s="79">
        <f t="shared" si="0"/>
        <v>0</v>
      </c>
      <c r="D14" s="86" t="e">
        <f>C14/'1.1. Кол-во ГС'!L14</f>
        <v>#DIV/0!</v>
      </c>
      <c r="E14" s="12"/>
      <c r="F14" s="12"/>
      <c r="G14" s="86" t="e">
        <f t="shared" si="1"/>
        <v>#DIV/0!</v>
      </c>
      <c r="H14" s="12"/>
      <c r="I14" s="12"/>
      <c r="J14" s="12"/>
      <c r="K14" s="12"/>
      <c r="L14" s="12"/>
      <c r="M14" s="12"/>
      <c r="N14" s="12"/>
      <c r="O14" s="12"/>
      <c r="P14" s="86" t="e">
        <f t="shared" si="2"/>
        <v>#DIV/0!</v>
      </c>
      <c r="Q14" s="12"/>
      <c r="R14" s="12"/>
      <c r="S14" s="12"/>
      <c r="T14" s="12"/>
      <c r="U14" s="12"/>
      <c r="V14" s="12"/>
    </row>
    <row r="15" spans="2:22" ht="35.1" customHeight="1" x14ac:dyDescent="0.2">
      <c r="B15" s="189" t="s">
        <v>8</v>
      </c>
      <c r="C15" s="79">
        <f t="shared" si="0"/>
        <v>0</v>
      </c>
      <c r="D15" s="86" t="e">
        <f>C15/'1.1. Кол-во ГС'!L15</f>
        <v>#DIV/0!</v>
      </c>
      <c r="E15" s="12"/>
      <c r="F15" s="12"/>
      <c r="G15" s="86" t="e">
        <f t="shared" si="1"/>
        <v>#DIV/0!</v>
      </c>
      <c r="H15" s="12"/>
      <c r="I15" s="12"/>
      <c r="J15" s="12"/>
      <c r="K15" s="12"/>
      <c r="L15" s="12"/>
      <c r="M15" s="12"/>
      <c r="N15" s="12"/>
      <c r="O15" s="12"/>
      <c r="P15" s="86" t="e">
        <f t="shared" si="2"/>
        <v>#DIV/0!</v>
      </c>
      <c r="Q15" s="12"/>
      <c r="R15" s="12"/>
      <c r="S15" s="12"/>
      <c r="T15" s="12"/>
      <c r="U15" s="12"/>
      <c r="V15" s="12"/>
    </row>
    <row r="16" spans="2:22" ht="35.1" customHeight="1" x14ac:dyDescent="0.2">
      <c r="B16" s="189" t="s">
        <v>9</v>
      </c>
      <c r="C16" s="79">
        <f t="shared" si="0"/>
        <v>0</v>
      </c>
      <c r="D16" s="86" t="e">
        <f>C16/'1.1. Кол-во ГС'!L16</f>
        <v>#DIV/0!</v>
      </c>
      <c r="E16" s="12"/>
      <c r="F16" s="12"/>
      <c r="G16" s="86" t="e">
        <f t="shared" si="1"/>
        <v>#DIV/0!</v>
      </c>
      <c r="H16" s="12"/>
      <c r="I16" s="12"/>
      <c r="J16" s="12"/>
      <c r="K16" s="12"/>
      <c r="L16" s="12"/>
      <c r="M16" s="12"/>
      <c r="N16" s="12"/>
      <c r="O16" s="12"/>
      <c r="P16" s="86" t="e">
        <f t="shared" si="2"/>
        <v>#DIV/0!</v>
      </c>
      <c r="Q16" s="12"/>
      <c r="R16" s="12"/>
      <c r="S16" s="12"/>
      <c r="T16" s="12"/>
      <c r="U16" s="12"/>
      <c r="V16" s="12"/>
    </row>
    <row r="17" spans="2:22" ht="35.1" customHeight="1" x14ac:dyDescent="0.2">
      <c r="B17" s="189" t="s">
        <v>10</v>
      </c>
      <c r="C17" s="79">
        <f t="shared" si="0"/>
        <v>0</v>
      </c>
      <c r="D17" s="86" t="e">
        <f>C17/'1.1. Кол-во ГС'!L17</f>
        <v>#DIV/0!</v>
      </c>
      <c r="E17" s="12"/>
      <c r="F17" s="12"/>
      <c r="G17" s="86" t="e">
        <f t="shared" si="1"/>
        <v>#DIV/0!</v>
      </c>
      <c r="H17" s="12"/>
      <c r="I17" s="12"/>
      <c r="J17" s="12"/>
      <c r="K17" s="12"/>
      <c r="L17" s="12"/>
      <c r="M17" s="12"/>
      <c r="N17" s="12"/>
      <c r="O17" s="12"/>
      <c r="P17" s="86" t="e">
        <f t="shared" si="2"/>
        <v>#DIV/0!</v>
      </c>
      <c r="Q17" s="12"/>
      <c r="R17" s="12"/>
      <c r="S17" s="12"/>
      <c r="T17" s="12"/>
      <c r="U17" s="12"/>
      <c r="V17" s="12"/>
    </row>
    <row r="18" spans="2:22" ht="35.1" customHeight="1" x14ac:dyDescent="0.2">
      <c r="B18" s="189" t="s">
        <v>11</v>
      </c>
      <c r="C18" s="79">
        <f t="shared" si="0"/>
        <v>0</v>
      </c>
      <c r="D18" s="86" t="e">
        <f>C18/'1.1. Кол-во ГС'!L18</f>
        <v>#DIV/0!</v>
      </c>
      <c r="E18" s="12"/>
      <c r="F18" s="12"/>
      <c r="G18" s="86" t="e">
        <f t="shared" si="1"/>
        <v>#DIV/0!</v>
      </c>
      <c r="H18" s="12"/>
      <c r="I18" s="12"/>
      <c r="J18" s="12"/>
      <c r="K18" s="12"/>
      <c r="L18" s="12"/>
      <c r="M18" s="12"/>
      <c r="N18" s="12"/>
      <c r="O18" s="12"/>
      <c r="P18" s="86" t="e">
        <f t="shared" si="2"/>
        <v>#DIV/0!</v>
      </c>
      <c r="Q18" s="12"/>
      <c r="R18" s="12"/>
      <c r="S18" s="12"/>
      <c r="T18" s="12"/>
      <c r="U18" s="12"/>
      <c r="V18" s="12"/>
    </row>
    <row r="19" spans="2:22" ht="35.1" customHeight="1" x14ac:dyDescent="0.2">
      <c r="B19" s="189" t="s">
        <v>12</v>
      </c>
      <c r="C19" s="79">
        <f t="shared" si="0"/>
        <v>0</v>
      </c>
      <c r="D19" s="86" t="e">
        <f>C19/'1.1. Кол-во ГС'!L19</f>
        <v>#DIV/0!</v>
      </c>
      <c r="E19" s="12"/>
      <c r="F19" s="12"/>
      <c r="G19" s="86" t="e">
        <f t="shared" si="1"/>
        <v>#DIV/0!</v>
      </c>
      <c r="H19" s="12"/>
      <c r="I19" s="12"/>
      <c r="J19" s="12"/>
      <c r="K19" s="12"/>
      <c r="L19" s="12"/>
      <c r="M19" s="12"/>
      <c r="N19" s="12"/>
      <c r="O19" s="12"/>
      <c r="P19" s="86" t="e">
        <f t="shared" si="2"/>
        <v>#DIV/0!</v>
      </c>
      <c r="Q19" s="12"/>
      <c r="R19" s="12"/>
      <c r="S19" s="12"/>
      <c r="T19" s="12"/>
      <c r="U19" s="12"/>
      <c r="V19" s="12"/>
    </row>
    <row r="20" spans="2:22" ht="35.1" customHeight="1" x14ac:dyDescent="0.2">
      <c r="B20" s="189" t="s">
        <v>13</v>
      </c>
      <c r="C20" s="79">
        <v>415</v>
      </c>
      <c r="D20" s="86">
        <f>C20/'1.1. Кол-во ГС'!L20</f>
        <v>0.30336257309941522</v>
      </c>
      <c r="E20" s="12">
        <v>2</v>
      </c>
      <c r="F20" s="12">
        <v>6</v>
      </c>
      <c r="G20" s="86">
        <f t="shared" si="1"/>
        <v>1.4457831325301205E-2</v>
      </c>
      <c r="H20" s="12"/>
      <c r="I20" s="12">
        <v>3</v>
      </c>
      <c r="J20" s="12">
        <v>1</v>
      </c>
      <c r="K20" s="12"/>
      <c r="L20" s="12">
        <v>60</v>
      </c>
      <c r="M20" s="12">
        <v>60</v>
      </c>
      <c r="N20" s="12">
        <v>360</v>
      </c>
      <c r="O20" s="12">
        <v>409</v>
      </c>
      <c r="P20" s="86">
        <f t="shared" si="2"/>
        <v>0.98554216867469879</v>
      </c>
      <c r="Q20" s="12">
        <v>12</v>
      </c>
      <c r="R20" s="12">
        <v>25</v>
      </c>
      <c r="S20" s="12">
        <v>1</v>
      </c>
      <c r="T20" s="12">
        <v>294</v>
      </c>
      <c r="U20" s="12">
        <v>1287</v>
      </c>
      <c r="V20" s="12">
        <v>1147</v>
      </c>
    </row>
    <row r="21" spans="2:22" ht="35.1" customHeight="1" x14ac:dyDescent="0.2">
      <c r="B21" s="190" t="s">
        <v>16</v>
      </c>
      <c r="C21" s="162">
        <f t="shared" si="0"/>
        <v>415</v>
      </c>
      <c r="D21" s="158">
        <f>C21/'1.1. Кол-во ГС'!L21</f>
        <v>0.30336257309941522</v>
      </c>
      <c r="E21" s="75">
        <f>SUM(E7:E20)</f>
        <v>2</v>
      </c>
      <c r="F21" s="75">
        <f>SUM(F7:F20)</f>
        <v>6</v>
      </c>
      <c r="G21" s="158">
        <f t="shared" si="1"/>
        <v>1.4457831325301205E-2</v>
      </c>
      <c r="H21" s="94">
        <f t="shared" ref="H21:O21" si="3">SUM(H7:H20)</f>
        <v>0</v>
      </c>
      <c r="I21" s="94">
        <f t="shared" si="3"/>
        <v>3</v>
      </c>
      <c r="J21" s="94">
        <f t="shared" si="3"/>
        <v>1</v>
      </c>
      <c r="K21" s="94">
        <f t="shared" si="3"/>
        <v>0</v>
      </c>
      <c r="L21" s="94">
        <f t="shared" si="3"/>
        <v>60</v>
      </c>
      <c r="M21" s="94">
        <f t="shared" si="3"/>
        <v>60</v>
      </c>
      <c r="N21" s="94">
        <f t="shared" si="3"/>
        <v>360</v>
      </c>
      <c r="O21" s="94">
        <f t="shared" si="3"/>
        <v>409</v>
      </c>
      <c r="P21" s="158">
        <f t="shared" si="2"/>
        <v>0.98554216867469879</v>
      </c>
      <c r="Q21" s="94">
        <f t="shared" ref="Q21:V21" si="4">SUM(Q7:Q20)</f>
        <v>12</v>
      </c>
      <c r="R21" s="94">
        <f t="shared" si="4"/>
        <v>25</v>
      </c>
      <c r="S21" s="94">
        <f t="shared" si="4"/>
        <v>1</v>
      </c>
      <c r="T21" s="94">
        <f t="shared" si="4"/>
        <v>294</v>
      </c>
      <c r="U21" s="94">
        <f t="shared" si="4"/>
        <v>1287</v>
      </c>
      <c r="V21" s="94">
        <f t="shared" si="4"/>
        <v>1147</v>
      </c>
    </row>
    <row r="22" spans="2:22" ht="15.75" x14ac:dyDescent="0.2">
      <c r="B22" s="103"/>
      <c r="C22" s="115"/>
      <c r="D22" s="115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</row>
  </sheetData>
  <sheetProtection formatCells="0" formatColumns="0" formatRows="0" selectLockedCells="1"/>
  <mergeCells count="11">
    <mergeCell ref="B2:V2"/>
    <mergeCell ref="U5:V5"/>
    <mergeCell ref="N4:V4"/>
    <mergeCell ref="L5:M5"/>
    <mergeCell ref="E4:M4"/>
    <mergeCell ref="E5:K5"/>
    <mergeCell ref="N5:T5"/>
    <mergeCell ref="B4:B6"/>
    <mergeCell ref="C4:D4"/>
    <mergeCell ref="C5:C6"/>
    <mergeCell ref="D5:D6"/>
  </mergeCells>
  <phoneticPr fontId="12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46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6A362-46E4-4D1C-B74A-6BACBAFE3526}">
  <sheetPr>
    <pageSetUpPr fitToPage="1"/>
  </sheetPr>
  <dimension ref="B1:L23"/>
  <sheetViews>
    <sheetView view="pageBreakPreview" topLeftCell="A14" zoomScale="80" zoomScaleNormal="100" zoomScaleSheetLayoutView="80" workbookViewId="0">
      <selection activeCell="L21" sqref="L21:L22"/>
    </sheetView>
  </sheetViews>
  <sheetFormatPr defaultRowHeight="12.75" x14ac:dyDescent="0.2"/>
  <cols>
    <col min="1" max="1" width="0.85546875" style="2" customWidth="1"/>
    <col min="2" max="2" width="31.42578125" style="2" customWidth="1"/>
    <col min="3" max="9" width="12.7109375" style="2" customWidth="1"/>
    <col min="10" max="10" width="17.7109375" style="2" customWidth="1"/>
    <col min="11" max="12" width="12.7109375" style="2" customWidth="1"/>
    <col min="13" max="16384" width="9.140625" style="2"/>
  </cols>
  <sheetData>
    <row r="1" spans="2:12" s="88" customFormat="1" ht="15" customHeight="1" x14ac:dyDescent="0.3"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</row>
    <row r="2" spans="2:12" s="88" customFormat="1" ht="20.25" customHeight="1" x14ac:dyDescent="0.3">
      <c r="B2" s="292" t="s">
        <v>143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</row>
    <row r="3" spans="2:12" s="88" customFormat="1" ht="15.75" customHeight="1" x14ac:dyDescent="0.3"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</row>
    <row r="4" spans="2:12" ht="39.75" customHeight="1" x14ac:dyDescent="0.2">
      <c r="B4" s="222" t="s">
        <v>14</v>
      </c>
      <c r="C4" s="285" t="s">
        <v>147</v>
      </c>
      <c r="D4" s="286"/>
      <c r="E4" s="286"/>
      <c r="F4" s="286"/>
      <c r="G4" s="286"/>
      <c r="H4" s="286"/>
      <c r="I4" s="286"/>
      <c r="J4" s="287"/>
      <c r="K4" s="240" t="s">
        <v>213</v>
      </c>
      <c r="L4" s="240"/>
    </row>
    <row r="5" spans="2:12" ht="18.75" customHeight="1" x14ac:dyDescent="0.2">
      <c r="B5" s="223"/>
      <c r="C5" s="311" t="s">
        <v>15</v>
      </c>
      <c r="D5" s="309" t="s">
        <v>36</v>
      </c>
      <c r="E5" s="240" t="s">
        <v>72</v>
      </c>
      <c r="F5" s="240"/>
      <c r="G5" s="240"/>
      <c r="H5" s="240"/>
      <c r="I5" s="240"/>
      <c r="J5" s="240"/>
      <c r="K5" s="240"/>
      <c r="L5" s="240"/>
    </row>
    <row r="6" spans="2:12" ht="105" customHeight="1" x14ac:dyDescent="0.2">
      <c r="B6" s="223"/>
      <c r="C6" s="312"/>
      <c r="D6" s="314"/>
      <c r="E6" s="240" t="s">
        <v>221</v>
      </c>
      <c r="F6" s="240"/>
      <c r="G6" s="285" t="s">
        <v>220</v>
      </c>
      <c r="H6" s="286"/>
      <c r="I6" s="287"/>
      <c r="J6" s="307" t="s">
        <v>149</v>
      </c>
      <c r="K6" s="307" t="s">
        <v>131</v>
      </c>
      <c r="L6" s="307" t="s">
        <v>132</v>
      </c>
    </row>
    <row r="7" spans="2:12" ht="48" customHeight="1" x14ac:dyDescent="0.2">
      <c r="B7" s="224"/>
      <c r="C7" s="313"/>
      <c r="D7" s="310"/>
      <c r="E7" s="35" t="s">
        <v>131</v>
      </c>
      <c r="F7" s="35" t="s">
        <v>132</v>
      </c>
      <c r="G7" s="51" t="s">
        <v>131</v>
      </c>
      <c r="H7" s="51" t="s">
        <v>132</v>
      </c>
      <c r="I7" s="51" t="s">
        <v>148</v>
      </c>
      <c r="J7" s="308"/>
      <c r="K7" s="308"/>
      <c r="L7" s="308"/>
    </row>
    <row r="8" spans="2:12" ht="30" customHeight="1" x14ac:dyDescent="0.2">
      <c r="B8" s="189" t="s">
        <v>0</v>
      </c>
      <c r="C8" s="117">
        <f>F8+H8+I8+J8</f>
        <v>0</v>
      </c>
      <c r="D8" s="186" t="e">
        <f>C8/'1.1. Кол-во ГС'!L7</f>
        <v>#DIV/0!</v>
      </c>
      <c r="E8" s="185"/>
      <c r="F8" s="12"/>
      <c r="G8" s="12"/>
      <c r="H8" s="12"/>
      <c r="I8" s="12"/>
      <c r="J8" s="12"/>
      <c r="K8" s="12"/>
      <c r="L8" s="12"/>
    </row>
    <row r="9" spans="2:12" ht="30" customHeight="1" x14ac:dyDescent="0.2">
      <c r="B9" s="189" t="s">
        <v>1</v>
      </c>
      <c r="C9" s="117">
        <f t="shared" ref="C9:C22" si="0">F9+H9+I9+J9</f>
        <v>0</v>
      </c>
      <c r="D9" s="186" t="e">
        <f>C9/'1.1. Кол-во ГС'!L8</f>
        <v>#DIV/0!</v>
      </c>
      <c r="E9" s="185"/>
      <c r="F9" s="12"/>
      <c r="G9" s="12"/>
      <c r="H9" s="12"/>
      <c r="I9" s="12"/>
      <c r="J9" s="12"/>
      <c r="K9" s="12"/>
      <c r="L9" s="12"/>
    </row>
    <row r="10" spans="2:12" ht="30" customHeight="1" x14ac:dyDescent="0.2">
      <c r="B10" s="189" t="s">
        <v>2</v>
      </c>
      <c r="C10" s="117">
        <f t="shared" si="0"/>
        <v>0</v>
      </c>
      <c r="D10" s="186" t="e">
        <f>C10/'1.1. Кол-во ГС'!L9</f>
        <v>#DIV/0!</v>
      </c>
      <c r="E10" s="12"/>
      <c r="F10" s="12"/>
      <c r="G10" s="12"/>
      <c r="H10" s="12"/>
      <c r="I10" s="12"/>
      <c r="J10" s="12"/>
      <c r="K10" s="12"/>
      <c r="L10" s="12"/>
    </row>
    <row r="11" spans="2:12" ht="30" customHeight="1" x14ac:dyDescent="0.2">
      <c r="B11" s="189" t="s">
        <v>3</v>
      </c>
      <c r="C11" s="117">
        <f t="shared" si="0"/>
        <v>0</v>
      </c>
      <c r="D11" s="186" t="e">
        <f>C11/'1.1. Кол-во ГС'!L10</f>
        <v>#DIV/0!</v>
      </c>
      <c r="E11" s="12"/>
      <c r="F11" s="12"/>
      <c r="G11" s="12"/>
      <c r="H11" s="12"/>
      <c r="I11" s="12"/>
      <c r="J11" s="12"/>
      <c r="K11" s="12"/>
      <c r="L11" s="12"/>
    </row>
    <row r="12" spans="2:12" ht="30" customHeight="1" x14ac:dyDescent="0.2">
      <c r="B12" s="189" t="s">
        <v>4</v>
      </c>
      <c r="C12" s="117">
        <f t="shared" si="0"/>
        <v>0</v>
      </c>
      <c r="D12" s="186" t="e">
        <f>C12/'1.1. Кол-во ГС'!L11</f>
        <v>#DIV/0!</v>
      </c>
      <c r="E12" s="12"/>
      <c r="F12" s="12"/>
      <c r="G12" s="12"/>
      <c r="H12" s="12"/>
      <c r="I12" s="12"/>
      <c r="J12" s="12"/>
      <c r="K12" s="12"/>
      <c r="L12" s="12"/>
    </row>
    <row r="13" spans="2:12" ht="30" customHeight="1" x14ac:dyDescent="0.2">
      <c r="B13" s="189" t="s">
        <v>5</v>
      </c>
      <c r="C13" s="117">
        <f t="shared" si="0"/>
        <v>0</v>
      </c>
      <c r="D13" s="186" t="e">
        <f>C13/'1.1. Кол-во ГС'!L12</f>
        <v>#DIV/0!</v>
      </c>
      <c r="E13" s="12"/>
      <c r="F13" s="12"/>
      <c r="G13" s="12"/>
      <c r="H13" s="12"/>
      <c r="I13" s="12"/>
      <c r="J13" s="12"/>
      <c r="K13" s="12"/>
      <c r="L13" s="12"/>
    </row>
    <row r="14" spans="2:12" ht="30" customHeight="1" x14ac:dyDescent="0.2">
      <c r="B14" s="189" t="s">
        <v>6</v>
      </c>
      <c r="C14" s="117">
        <f t="shared" si="0"/>
        <v>0</v>
      </c>
      <c r="D14" s="186" t="e">
        <f>C14/'1.1. Кол-во ГС'!L13</f>
        <v>#DIV/0!</v>
      </c>
      <c r="E14" s="12"/>
      <c r="F14" s="12"/>
      <c r="G14" s="12"/>
      <c r="H14" s="12"/>
      <c r="I14" s="12"/>
      <c r="J14" s="12"/>
      <c r="K14" s="12"/>
      <c r="L14" s="12"/>
    </row>
    <row r="15" spans="2:12" ht="30" customHeight="1" x14ac:dyDescent="0.2">
      <c r="B15" s="189" t="s">
        <v>7</v>
      </c>
      <c r="C15" s="117">
        <f t="shared" si="0"/>
        <v>0</v>
      </c>
      <c r="D15" s="186" t="e">
        <f>C15/'1.1. Кол-во ГС'!L14</f>
        <v>#DIV/0!</v>
      </c>
      <c r="E15" s="12"/>
      <c r="F15" s="12"/>
      <c r="G15" s="12"/>
      <c r="H15" s="12"/>
      <c r="I15" s="12"/>
      <c r="J15" s="12"/>
      <c r="K15" s="12"/>
      <c r="L15" s="12"/>
    </row>
    <row r="16" spans="2:12" ht="30" customHeight="1" x14ac:dyDescent="0.2">
      <c r="B16" s="189" t="s">
        <v>8</v>
      </c>
      <c r="C16" s="117">
        <f t="shared" si="0"/>
        <v>0</v>
      </c>
      <c r="D16" s="186" t="e">
        <f>C16/'1.1. Кол-во ГС'!L15</f>
        <v>#DIV/0!</v>
      </c>
      <c r="E16" s="12"/>
      <c r="F16" s="12"/>
      <c r="G16" s="12"/>
      <c r="H16" s="12"/>
      <c r="I16" s="12"/>
      <c r="J16" s="12"/>
      <c r="K16" s="12"/>
      <c r="L16" s="12"/>
    </row>
    <row r="17" spans="2:12" ht="30" customHeight="1" x14ac:dyDescent="0.2">
      <c r="B17" s="189" t="s">
        <v>9</v>
      </c>
      <c r="C17" s="117">
        <f t="shared" si="0"/>
        <v>0</v>
      </c>
      <c r="D17" s="186" t="e">
        <f>C17/'1.1. Кол-во ГС'!L16</f>
        <v>#DIV/0!</v>
      </c>
      <c r="E17" s="12"/>
      <c r="F17" s="12"/>
      <c r="G17" s="12"/>
      <c r="H17" s="12"/>
      <c r="I17" s="12"/>
      <c r="J17" s="12"/>
      <c r="K17" s="12"/>
      <c r="L17" s="12"/>
    </row>
    <row r="18" spans="2:12" ht="30" customHeight="1" x14ac:dyDescent="0.2">
      <c r="B18" s="189" t="s">
        <v>10</v>
      </c>
      <c r="C18" s="117">
        <f t="shared" si="0"/>
        <v>0</v>
      </c>
      <c r="D18" s="186" t="e">
        <f>C18/'1.1. Кол-во ГС'!L17</f>
        <v>#DIV/0!</v>
      </c>
      <c r="E18" s="12"/>
      <c r="F18" s="12"/>
      <c r="G18" s="12"/>
      <c r="H18" s="12"/>
      <c r="I18" s="12"/>
      <c r="J18" s="12"/>
      <c r="K18" s="12"/>
      <c r="L18" s="12"/>
    </row>
    <row r="19" spans="2:12" ht="30" customHeight="1" x14ac:dyDescent="0.2">
      <c r="B19" s="189" t="s">
        <v>11</v>
      </c>
      <c r="C19" s="117">
        <f t="shared" si="0"/>
        <v>0</v>
      </c>
      <c r="D19" s="186" t="e">
        <f>C19/'1.1. Кол-во ГС'!L18</f>
        <v>#DIV/0!</v>
      </c>
      <c r="E19" s="12"/>
      <c r="F19" s="12"/>
      <c r="G19" s="12"/>
      <c r="H19" s="12"/>
      <c r="I19" s="12"/>
      <c r="J19" s="12"/>
      <c r="K19" s="12"/>
      <c r="L19" s="12"/>
    </row>
    <row r="20" spans="2:12" ht="30" customHeight="1" x14ac:dyDescent="0.2">
      <c r="B20" s="189" t="s">
        <v>12</v>
      </c>
      <c r="C20" s="117">
        <f t="shared" si="0"/>
        <v>0</v>
      </c>
      <c r="D20" s="186" t="e">
        <f>C20/'1.1. Кол-во ГС'!L19</f>
        <v>#DIV/0!</v>
      </c>
      <c r="E20" s="12"/>
      <c r="F20" s="12"/>
      <c r="G20" s="12"/>
      <c r="H20" s="12"/>
      <c r="I20" s="12"/>
      <c r="J20" s="12"/>
      <c r="K20" s="12"/>
      <c r="L20" s="12"/>
    </row>
    <row r="21" spans="2:12" ht="30" customHeight="1" x14ac:dyDescent="0.2">
      <c r="B21" s="189" t="s">
        <v>13</v>
      </c>
      <c r="C21" s="117">
        <v>2566</v>
      </c>
      <c r="D21" s="186">
        <f>C21/'1.1. Кол-во ГС'!L20</f>
        <v>1.8757309941520468</v>
      </c>
      <c r="E21" s="12">
        <v>1206</v>
      </c>
      <c r="F21" s="12">
        <v>2274</v>
      </c>
      <c r="G21" s="12">
        <v>60</v>
      </c>
      <c r="H21" s="12">
        <v>65</v>
      </c>
      <c r="I21" s="12">
        <v>5</v>
      </c>
      <c r="J21" s="12">
        <v>222</v>
      </c>
      <c r="K21" s="12">
        <v>202.3</v>
      </c>
      <c r="L21" s="12">
        <v>209.4</v>
      </c>
    </row>
    <row r="22" spans="2:12" ht="30" customHeight="1" x14ac:dyDescent="0.2">
      <c r="B22" s="190" t="s">
        <v>16</v>
      </c>
      <c r="C22" s="163">
        <f t="shared" si="0"/>
        <v>2566</v>
      </c>
      <c r="D22" s="187">
        <f>C22/'1.1. Кол-во ГС'!L21</f>
        <v>1.8757309941520468</v>
      </c>
      <c r="E22" s="75">
        <f>SUM(E8:E21)</f>
        <v>1206</v>
      </c>
      <c r="F22" s="75">
        <f t="shared" ref="F22:L22" si="1">SUM(F8:F21)</f>
        <v>2274</v>
      </c>
      <c r="G22" s="75">
        <f t="shared" si="1"/>
        <v>60</v>
      </c>
      <c r="H22" s="75">
        <f t="shared" si="1"/>
        <v>65</v>
      </c>
      <c r="I22" s="75">
        <f t="shared" si="1"/>
        <v>5</v>
      </c>
      <c r="J22" s="75">
        <f t="shared" si="1"/>
        <v>222</v>
      </c>
      <c r="K22" s="75">
        <f t="shared" si="1"/>
        <v>202.3</v>
      </c>
      <c r="L22" s="75">
        <f t="shared" si="1"/>
        <v>209.4</v>
      </c>
    </row>
    <row r="23" spans="2:12" x14ac:dyDescent="0.2">
      <c r="B23" s="103"/>
      <c r="C23" s="103"/>
      <c r="D23" s="103"/>
    </row>
  </sheetData>
  <sheetProtection formatCells="0" formatColumns="0" formatRows="0" selectLockedCells="1"/>
  <mergeCells count="12">
    <mergeCell ref="J6:J7"/>
    <mergeCell ref="K4:L5"/>
    <mergeCell ref="K6:K7"/>
    <mergeCell ref="L6:L7"/>
    <mergeCell ref="B2:L2"/>
    <mergeCell ref="E6:F6"/>
    <mergeCell ref="B4:B7"/>
    <mergeCell ref="C4:J4"/>
    <mergeCell ref="C5:C7"/>
    <mergeCell ref="D5:D7"/>
    <mergeCell ref="G6:I6"/>
    <mergeCell ref="E5:J5"/>
  </mergeCells>
  <printOptions horizontalCentered="1"/>
  <pageMargins left="0.70866141732283472" right="0.70866141732283472" top="0.74803149606299213" bottom="0.55118110236220474" header="0.31496062992125984" footer="0.31496062992125984"/>
  <pageSetup paperSize="9" scale="72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8B44A-80E1-45AB-BF8D-820223D68660}">
  <sheetPr>
    <pageSetUpPr fitToPage="1"/>
  </sheetPr>
  <dimension ref="B1:I21"/>
  <sheetViews>
    <sheetView tabSelected="1" view="pageBreakPreview" topLeftCell="A4" zoomScaleNormal="100" zoomScaleSheetLayoutView="100" workbookViewId="0">
      <selection activeCell="J19" sqref="J19"/>
    </sheetView>
  </sheetViews>
  <sheetFormatPr defaultRowHeight="12.75" x14ac:dyDescent="0.2"/>
  <cols>
    <col min="1" max="1" width="0.85546875" style="2" customWidth="1"/>
    <col min="2" max="2" width="31.42578125" style="2" customWidth="1"/>
    <col min="3" max="4" width="14.7109375" style="2" customWidth="1"/>
    <col min="5" max="5" width="10.7109375" style="2" customWidth="1"/>
    <col min="6" max="6" width="12.28515625" style="2" customWidth="1"/>
    <col min="7" max="7" width="10.7109375" style="2" customWidth="1"/>
    <col min="8" max="8" width="12.28515625" style="2" customWidth="1"/>
    <col min="9" max="9" width="25.7109375" style="2" customWidth="1"/>
    <col min="10" max="10" width="1.28515625" style="2" customWidth="1"/>
    <col min="11" max="16384" width="9.140625" style="2"/>
  </cols>
  <sheetData>
    <row r="1" spans="2:9" s="88" customFormat="1" ht="15" customHeight="1" x14ac:dyDescent="0.3">
      <c r="B1" s="102"/>
      <c r="C1" s="102"/>
      <c r="D1" s="102"/>
      <c r="E1" s="102"/>
      <c r="F1" s="102"/>
      <c r="G1" s="102"/>
      <c r="H1" s="102"/>
      <c r="I1" s="102"/>
    </row>
    <row r="2" spans="2:9" s="88" customFormat="1" ht="22.5" customHeight="1" x14ac:dyDescent="0.3">
      <c r="B2" s="236" t="s">
        <v>96</v>
      </c>
      <c r="C2" s="236"/>
      <c r="D2" s="236"/>
      <c r="E2" s="236"/>
      <c r="F2" s="236"/>
      <c r="G2" s="236"/>
      <c r="H2" s="236"/>
      <c r="I2" s="236"/>
    </row>
    <row r="3" spans="2:9" s="88" customFormat="1" ht="15.75" customHeight="1" x14ac:dyDescent="0.3">
      <c r="B3" s="188"/>
      <c r="C3" s="188"/>
      <c r="D3" s="188"/>
      <c r="E3" s="188"/>
      <c r="F3" s="188"/>
      <c r="G3" s="188"/>
      <c r="H3" s="188"/>
      <c r="I3" s="188"/>
    </row>
    <row r="4" spans="2:9" ht="16.5" customHeight="1" x14ac:dyDescent="0.2">
      <c r="B4" s="250" t="s">
        <v>14</v>
      </c>
      <c r="C4" s="268" t="s">
        <v>90</v>
      </c>
      <c r="D4" s="283" t="s">
        <v>36</v>
      </c>
      <c r="E4" s="240" t="s">
        <v>94</v>
      </c>
      <c r="F4" s="240"/>
      <c r="G4" s="240"/>
      <c r="H4" s="240"/>
      <c r="I4" s="307" t="s">
        <v>97</v>
      </c>
    </row>
    <row r="5" spans="2:9" ht="120" customHeight="1" x14ac:dyDescent="0.2">
      <c r="B5" s="250"/>
      <c r="C5" s="268"/>
      <c r="D5" s="283"/>
      <c r="E5" s="40" t="s">
        <v>91</v>
      </c>
      <c r="F5" s="29" t="s">
        <v>92</v>
      </c>
      <c r="G5" s="40" t="s">
        <v>93</v>
      </c>
      <c r="H5" s="29" t="s">
        <v>92</v>
      </c>
      <c r="I5" s="308"/>
    </row>
    <row r="6" spans="2:9" ht="30" customHeight="1" x14ac:dyDescent="0.2">
      <c r="B6" s="189" t="s">
        <v>0</v>
      </c>
      <c r="C6" s="117">
        <f>E6+G6</f>
        <v>0</v>
      </c>
      <c r="D6" s="86" t="e">
        <f>C6/'1.2. Кол-во МС'!H7</f>
        <v>#DIV/0!</v>
      </c>
      <c r="E6" s="12"/>
      <c r="F6" s="86" t="e">
        <f>E6/C6</f>
        <v>#DIV/0!</v>
      </c>
      <c r="G6" s="12"/>
      <c r="H6" s="86" t="e">
        <f>G6/C6</f>
        <v>#DIV/0!</v>
      </c>
      <c r="I6" s="12"/>
    </row>
    <row r="7" spans="2:9" ht="30" customHeight="1" x14ac:dyDescent="0.2">
      <c r="B7" s="189" t="s">
        <v>1</v>
      </c>
      <c r="C7" s="117">
        <f t="shared" ref="C7:C20" si="0">E7+G7</f>
        <v>0</v>
      </c>
      <c r="D7" s="86" t="e">
        <f>C7/'1.2. Кол-во МС'!H8</f>
        <v>#DIV/0!</v>
      </c>
      <c r="E7" s="12"/>
      <c r="F7" s="86" t="e">
        <f t="shared" ref="F7:F20" si="1">E7/C7</f>
        <v>#DIV/0!</v>
      </c>
      <c r="G7" s="12"/>
      <c r="H7" s="86" t="e">
        <f t="shared" ref="H7:H20" si="2">G7/C7</f>
        <v>#DIV/0!</v>
      </c>
      <c r="I7" s="12"/>
    </row>
    <row r="8" spans="2:9" ht="30" customHeight="1" x14ac:dyDescent="0.2">
      <c r="B8" s="189" t="s">
        <v>2</v>
      </c>
      <c r="C8" s="117">
        <f t="shared" si="0"/>
        <v>0</v>
      </c>
      <c r="D8" s="86" t="e">
        <f>C8/'1.2. Кол-во МС'!H9</f>
        <v>#DIV/0!</v>
      </c>
      <c r="E8" s="12"/>
      <c r="F8" s="86" t="e">
        <f t="shared" si="1"/>
        <v>#DIV/0!</v>
      </c>
      <c r="G8" s="12"/>
      <c r="H8" s="86" t="e">
        <f t="shared" si="2"/>
        <v>#DIV/0!</v>
      </c>
      <c r="I8" s="12"/>
    </row>
    <row r="9" spans="2:9" ht="30" customHeight="1" x14ac:dyDescent="0.2">
      <c r="B9" s="189" t="s">
        <v>3</v>
      </c>
      <c r="C9" s="117">
        <f t="shared" si="0"/>
        <v>0</v>
      </c>
      <c r="D9" s="86" t="e">
        <f>C9/'1.2. Кол-во МС'!H10</f>
        <v>#DIV/0!</v>
      </c>
      <c r="E9" s="12"/>
      <c r="F9" s="86" t="e">
        <f t="shared" si="1"/>
        <v>#DIV/0!</v>
      </c>
      <c r="G9" s="12"/>
      <c r="H9" s="86" t="e">
        <f t="shared" si="2"/>
        <v>#DIV/0!</v>
      </c>
      <c r="I9" s="12"/>
    </row>
    <row r="10" spans="2:9" ht="30" customHeight="1" x14ac:dyDescent="0.2">
      <c r="B10" s="189" t="s">
        <v>4</v>
      </c>
      <c r="C10" s="117">
        <f t="shared" si="0"/>
        <v>0</v>
      </c>
      <c r="D10" s="86" t="e">
        <f>C10/'1.2. Кол-во МС'!H11</f>
        <v>#DIV/0!</v>
      </c>
      <c r="E10" s="12"/>
      <c r="F10" s="86" t="e">
        <f t="shared" si="1"/>
        <v>#DIV/0!</v>
      </c>
      <c r="G10" s="12"/>
      <c r="H10" s="86" t="e">
        <f t="shared" si="2"/>
        <v>#DIV/0!</v>
      </c>
      <c r="I10" s="12"/>
    </row>
    <row r="11" spans="2:9" ht="30" customHeight="1" x14ac:dyDescent="0.3">
      <c r="B11" s="189" t="s">
        <v>5</v>
      </c>
      <c r="C11" s="117">
        <f t="shared" si="0"/>
        <v>0</v>
      </c>
      <c r="D11" s="86" t="e">
        <f>C11/'1.2. Кол-во МС'!H12</f>
        <v>#DIV/0!</v>
      </c>
      <c r="E11" s="34"/>
      <c r="F11" s="86" t="e">
        <f t="shared" si="1"/>
        <v>#DIV/0!</v>
      </c>
      <c r="G11" s="49"/>
      <c r="H11" s="86" t="e">
        <f t="shared" si="2"/>
        <v>#DIV/0!</v>
      </c>
      <c r="I11" s="12"/>
    </row>
    <row r="12" spans="2:9" ht="30" customHeight="1" x14ac:dyDescent="0.2">
      <c r="B12" s="189" t="s">
        <v>6</v>
      </c>
      <c r="C12" s="117">
        <f t="shared" si="0"/>
        <v>0</v>
      </c>
      <c r="D12" s="86" t="e">
        <f>C12/'1.2. Кол-во МС'!H13</f>
        <v>#DIV/0!</v>
      </c>
      <c r="E12" s="12"/>
      <c r="F12" s="86" t="e">
        <f t="shared" si="1"/>
        <v>#DIV/0!</v>
      </c>
      <c r="G12" s="12"/>
      <c r="H12" s="86" t="e">
        <f t="shared" si="2"/>
        <v>#DIV/0!</v>
      </c>
      <c r="I12" s="12"/>
    </row>
    <row r="13" spans="2:9" ht="30" customHeight="1" x14ac:dyDescent="0.2">
      <c r="B13" s="189" t="s">
        <v>7</v>
      </c>
      <c r="C13" s="117">
        <f t="shared" si="0"/>
        <v>0</v>
      </c>
      <c r="D13" s="86" t="e">
        <f>C13/'1.2. Кол-во МС'!H14</f>
        <v>#DIV/0!</v>
      </c>
      <c r="E13" s="12"/>
      <c r="F13" s="86" t="e">
        <f t="shared" si="1"/>
        <v>#DIV/0!</v>
      </c>
      <c r="G13" s="12"/>
      <c r="H13" s="86" t="e">
        <f t="shared" si="2"/>
        <v>#DIV/0!</v>
      </c>
      <c r="I13" s="12"/>
    </row>
    <row r="14" spans="2:9" ht="30" customHeight="1" x14ac:dyDescent="0.2">
      <c r="B14" s="189" t="s">
        <v>8</v>
      </c>
      <c r="C14" s="117">
        <f t="shared" si="0"/>
        <v>0</v>
      </c>
      <c r="D14" s="86" t="e">
        <f>C14/'1.2. Кол-во МС'!H15</f>
        <v>#DIV/0!</v>
      </c>
      <c r="E14" s="12"/>
      <c r="F14" s="86" t="e">
        <f t="shared" si="1"/>
        <v>#DIV/0!</v>
      </c>
      <c r="G14" s="12"/>
      <c r="H14" s="86" t="e">
        <f t="shared" si="2"/>
        <v>#DIV/0!</v>
      </c>
      <c r="I14" s="12"/>
    </row>
    <row r="15" spans="2:9" ht="30" customHeight="1" x14ac:dyDescent="0.2">
      <c r="B15" s="189" t="s">
        <v>9</v>
      </c>
      <c r="C15" s="117">
        <f t="shared" si="0"/>
        <v>0</v>
      </c>
      <c r="D15" s="86" t="e">
        <f>C15/'1.2. Кол-во МС'!H16</f>
        <v>#DIV/0!</v>
      </c>
      <c r="E15" s="12"/>
      <c r="F15" s="86" t="e">
        <f t="shared" si="1"/>
        <v>#DIV/0!</v>
      </c>
      <c r="G15" s="12"/>
      <c r="H15" s="86" t="e">
        <f t="shared" si="2"/>
        <v>#DIV/0!</v>
      </c>
      <c r="I15" s="12"/>
    </row>
    <row r="16" spans="2:9" ht="30" customHeight="1" x14ac:dyDescent="0.2">
      <c r="B16" s="189" t="s">
        <v>10</v>
      </c>
      <c r="C16" s="117">
        <f t="shared" si="0"/>
        <v>0</v>
      </c>
      <c r="D16" s="86" t="e">
        <f>C16/'1.2. Кол-во МС'!H17</f>
        <v>#DIV/0!</v>
      </c>
      <c r="E16" s="12"/>
      <c r="F16" s="86" t="e">
        <f t="shared" si="1"/>
        <v>#DIV/0!</v>
      </c>
      <c r="G16" s="12"/>
      <c r="H16" s="86" t="e">
        <f t="shared" si="2"/>
        <v>#DIV/0!</v>
      </c>
      <c r="I16" s="12"/>
    </row>
    <row r="17" spans="2:9" ht="30" customHeight="1" x14ac:dyDescent="0.2">
      <c r="B17" s="189" t="s">
        <v>11</v>
      </c>
      <c r="C17" s="117">
        <f t="shared" si="0"/>
        <v>0</v>
      </c>
      <c r="D17" s="86" t="e">
        <f>C17/'1.2. Кол-во МС'!H18</f>
        <v>#DIV/0!</v>
      </c>
      <c r="E17" s="12"/>
      <c r="F17" s="86" t="e">
        <f t="shared" si="1"/>
        <v>#DIV/0!</v>
      </c>
      <c r="G17" s="12"/>
      <c r="H17" s="86" t="e">
        <f t="shared" si="2"/>
        <v>#DIV/0!</v>
      </c>
      <c r="I17" s="12"/>
    </row>
    <row r="18" spans="2:9" ht="30" customHeight="1" x14ac:dyDescent="0.2">
      <c r="B18" s="189" t="s">
        <v>12</v>
      </c>
      <c r="C18" s="117">
        <f t="shared" si="0"/>
        <v>0</v>
      </c>
      <c r="D18" s="86" t="e">
        <f>C18/'1.2. Кол-во МС'!H19</f>
        <v>#DIV/0!</v>
      </c>
      <c r="E18" s="12"/>
      <c r="F18" s="86" t="e">
        <f t="shared" si="1"/>
        <v>#DIV/0!</v>
      </c>
      <c r="G18" s="12"/>
      <c r="H18" s="86" t="e">
        <f t="shared" si="2"/>
        <v>#DIV/0!</v>
      </c>
      <c r="I18" s="12"/>
    </row>
    <row r="19" spans="2:9" ht="30" customHeight="1" x14ac:dyDescent="0.2">
      <c r="B19" s="189" t="s">
        <v>13</v>
      </c>
      <c r="C19" s="117">
        <v>576</v>
      </c>
      <c r="D19" s="86">
        <f>C19/'1.2. Кол-во МС'!H20</f>
        <v>0.30605738575982999</v>
      </c>
      <c r="E19" s="12">
        <v>12</v>
      </c>
      <c r="F19" s="86">
        <f t="shared" si="1"/>
        <v>2.0833333333333332E-2</v>
      </c>
      <c r="G19" s="12">
        <v>564</v>
      </c>
      <c r="H19" s="86">
        <f t="shared" si="2"/>
        <v>0.97916666666666663</v>
      </c>
      <c r="I19" s="12">
        <v>3403</v>
      </c>
    </row>
    <row r="20" spans="2:9" ht="30" customHeight="1" x14ac:dyDescent="0.2">
      <c r="B20" s="190" t="s">
        <v>16</v>
      </c>
      <c r="C20" s="163">
        <f t="shared" si="0"/>
        <v>576</v>
      </c>
      <c r="D20" s="158">
        <f>C20/'1.2. Кол-во МС'!H21</f>
        <v>0.30605738575982999</v>
      </c>
      <c r="E20" s="75">
        <f>SUM(E6:E19)</f>
        <v>12</v>
      </c>
      <c r="F20" s="158">
        <f t="shared" si="1"/>
        <v>2.0833333333333332E-2</v>
      </c>
      <c r="G20" s="75">
        <f>SUM(G6:G19)</f>
        <v>564</v>
      </c>
      <c r="H20" s="158">
        <f t="shared" si="2"/>
        <v>0.97916666666666663</v>
      </c>
      <c r="I20" s="75">
        <f>SUM(I6:I19)</f>
        <v>3403</v>
      </c>
    </row>
    <row r="21" spans="2:9" x14ac:dyDescent="0.2">
      <c r="B21" s="103"/>
      <c r="C21" s="103"/>
      <c r="D21" s="103"/>
    </row>
  </sheetData>
  <sheetProtection formatCells="0" formatColumns="0" formatRows="0" selectLockedCells="1"/>
  <mergeCells count="6">
    <mergeCell ref="B2:I2"/>
    <mergeCell ref="B4:B5"/>
    <mergeCell ref="C4:C5"/>
    <mergeCell ref="D4:D5"/>
    <mergeCell ref="E4:H4"/>
    <mergeCell ref="I4:I5"/>
  </mergeCells>
  <phoneticPr fontId="12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7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1AD7B-8725-447D-9417-2C9820C7CB78}">
  <sheetPr>
    <pageSetUpPr fitToPage="1"/>
  </sheetPr>
  <dimension ref="B2:I19"/>
  <sheetViews>
    <sheetView view="pageBreakPreview" topLeftCell="A13" zoomScaleNormal="100" zoomScaleSheetLayoutView="100" workbookViewId="0">
      <selection activeCell="F18" sqref="F18"/>
    </sheetView>
  </sheetViews>
  <sheetFormatPr defaultRowHeight="12.75" x14ac:dyDescent="0.2"/>
  <cols>
    <col min="1" max="1" width="2" style="2" customWidth="1"/>
    <col min="2" max="2" width="31.42578125" style="2" customWidth="1"/>
    <col min="3" max="6" width="24.7109375" style="2" customWidth="1"/>
    <col min="7" max="7" width="2.28515625" style="2" customWidth="1"/>
    <col min="8" max="8" width="9.140625" style="2"/>
    <col min="9" max="9" width="12.85546875" style="2" customWidth="1"/>
    <col min="10" max="16384" width="9.140625" style="2"/>
  </cols>
  <sheetData>
    <row r="2" spans="2:9" ht="20.25" x14ac:dyDescent="0.3">
      <c r="B2" s="205" t="s">
        <v>24</v>
      </c>
      <c r="C2" s="205"/>
      <c r="D2" s="205"/>
      <c r="E2" s="205"/>
      <c r="F2" s="205"/>
    </row>
    <row r="3" spans="2:9" ht="15.75" x14ac:dyDescent="0.2">
      <c r="F3" s="8"/>
    </row>
    <row r="4" spans="2:9" ht="57" customHeight="1" thickBot="1" x14ac:dyDescent="0.25">
      <c r="B4" s="33" t="s">
        <v>14</v>
      </c>
      <c r="C4" s="35" t="s">
        <v>21</v>
      </c>
      <c r="D4" s="36" t="s">
        <v>22</v>
      </c>
      <c r="E4" s="35" t="s">
        <v>23</v>
      </c>
      <c r="F4" s="36" t="s">
        <v>22</v>
      </c>
    </row>
    <row r="5" spans="2:9" ht="24.95" customHeight="1" thickBot="1" x14ac:dyDescent="0.25">
      <c r="B5" s="189" t="s">
        <v>0</v>
      </c>
      <c r="C5" s="38"/>
      <c r="D5" s="121" t="e">
        <f>C5/'1.1. Кол-во ГС'!L7</f>
        <v>#DIV/0!</v>
      </c>
      <c r="E5" s="59"/>
      <c r="F5" s="121" t="e">
        <f>E5/'1.1. Кол-во ГС'!L7</f>
        <v>#DIV/0!</v>
      </c>
      <c r="I5" s="63" t="b">
        <f>C5+E5='1.1. Кол-во ГС'!L7</f>
        <v>1</v>
      </c>
    </row>
    <row r="6" spans="2:9" ht="24.95" customHeight="1" thickBot="1" x14ac:dyDescent="0.25">
      <c r="B6" s="189" t="s">
        <v>1</v>
      </c>
      <c r="C6" s="39"/>
      <c r="D6" s="121" t="e">
        <f>C6/'1.1. Кол-во ГС'!L8</f>
        <v>#DIV/0!</v>
      </c>
      <c r="E6" s="60"/>
      <c r="F6" s="121" t="e">
        <f>E6/'1.1. Кол-во ГС'!L8</f>
        <v>#DIV/0!</v>
      </c>
      <c r="I6" s="63" t="b">
        <f>C6+E6='1.1. Кол-во ГС'!L8</f>
        <v>1</v>
      </c>
    </row>
    <row r="7" spans="2:9" ht="24.95" customHeight="1" thickBot="1" x14ac:dyDescent="0.25">
      <c r="B7" s="189" t="s">
        <v>2</v>
      </c>
      <c r="C7" s="39"/>
      <c r="D7" s="121" t="e">
        <f>C7/'1.1. Кол-во ГС'!L9</f>
        <v>#DIV/0!</v>
      </c>
      <c r="E7" s="60"/>
      <c r="F7" s="121" t="e">
        <f>E7/'1.1. Кол-во ГС'!L9</f>
        <v>#DIV/0!</v>
      </c>
      <c r="I7" s="63" t="b">
        <f>C7+E7='1.1. Кол-во ГС'!L9</f>
        <v>1</v>
      </c>
    </row>
    <row r="8" spans="2:9" ht="24.95" customHeight="1" thickBot="1" x14ac:dyDescent="0.25">
      <c r="B8" s="189" t="s">
        <v>3</v>
      </c>
      <c r="C8" s="38"/>
      <c r="D8" s="121" t="e">
        <f>C8/'1.1. Кол-во ГС'!L10</f>
        <v>#DIV/0!</v>
      </c>
      <c r="E8" s="59"/>
      <c r="F8" s="121" t="e">
        <f>E8/'1.1. Кол-во ГС'!L10</f>
        <v>#DIV/0!</v>
      </c>
      <c r="I8" s="63" t="b">
        <f>C8+E8='1.1. Кол-во ГС'!L10</f>
        <v>1</v>
      </c>
    </row>
    <row r="9" spans="2:9" ht="24.95" customHeight="1" thickBot="1" x14ac:dyDescent="0.25">
      <c r="B9" s="189" t="s">
        <v>4</v>
      </c>
      <c r="C9" s="39"/>
      <c r="D9" s="121" t="e">
        <f>C9/'1.1. Кол-во ГС'!L11</f>
        <v>#DIV/0!</v>
      </c>
      <c r="E9" s="60"/>
      <c r="F9" s="121" t="e">
        <f>E9/'1.1. Кол-во ГС'!L11</f>
        <v>#DIV/0!</v>
      </c>
      <c r="I9" s="63" t="b">
        <f>C9+E9='1.1. Кол-во ГС'!L11</f>
        <v>1</v>
      </c>
    </row>
    <row r="10" spans="2:9" ht="24.95" customHeight="1" thickBot="1" x14ac:dyDescent="0.25">
      <c r="B10" s="189" t="s">
        <v>5</v>
      </c>
      <c r="C10" s="37"/>
      <c r="D10" s="121" t="e">
        <f>C10/'1.1. Кол-во ГС'!L12</f>
        <v>#DIV/0!</v>
      </c>
      <c r="E10" s="61"/>
      <c r="F10" s="121" t="e">
        <f>E10/'1.1. Кол-во ГС'!L12</f>
        <v>#DIV/0!</v>
      </c>
      <c r="I10" s="63" t="b">
        <f>C10+E10='1.1. Кол-во ГС'!L12</f>
        <v>1</v>
      </c>
    </row>
    <row r="11" spans="2:9" ht="24.95" customHeight="1" thickBot="1" x14ac:dyDescent="0.25">
      <c r="B11" s="189" t="s">
        <v>6</v>
      </c>
      <c r="C11" s="39"/>
      <c r="D11" s="121" t="e">
        <f>C11/'1.1. Кол-во ГС'!L13</f>
        <v>#DIV/0!</v>
      </c>
      <c r="E11" s="60"/>
      <c r="F11" s="121" t="e">
        <f>E11/'1.1. Кол-во ГС'!L13</f>
        <v>#DIV/0!</v>
      </c>
      <c r="I11" s="63" t="b">
        <f>C11+E11='1.1. Кол-во ГС'!L13</f>
        <v>1</v>
      </c>
    </row>
    <row r="12" spans="2:9" ht="24.95" customHeight="1" thickBot="1" x14ac:dyDescent="0.25">
      <c r="B12" s="189" t="s">
        <v>7</v>
      </c>
      <c r="C12" s="39"/>
      <c r="D12" s="121" t="e">
        <f>C12/'1.1. Кол-во ГС'!L14</f>
        <v>#DIV/0!</v>
      </c>
      <c r="E12" s="60"/>
      <c r="F12" s="121" t="e">
        <f>E12/'1.1. Кол-во ГС'!L14</f>
        <v>#DIV/0!</v>
      </c>
      <c r="I12" s="63" t="b">
        <f>C12+E12='1.1. Кол-во ГС'!L14</f>
        <v>1</v>
      </c>
    </row>
    <row r="13" spans="2:9" ht="24.95" customHeight="1" thickBot="1" x14ac:dyDescent="0.25">
      <c r="B13" s="189" t="s">
        <v>8</v>
      </c>
      <c r="C13" s="39"/>
      <c r="D13" s="121" t="e">
        <f>C13/'1.1. Кол-во ГС'!L15</f>
        <v>#DIV/0!</v>
      </c>
      <c r="E13" s="60"/>
      <c r="F13" s="121" t="e">
        <f>E13/'1.1. Кол-во ГС'!L15</f>
        <v>#DIV/0!</v>
      </c>
      <c r="I13" s="63" t="b">
        <f>C13+E13='1.1. Кол-во ГС'!L15</f>
        <v>1</v>
      </c>
    </row>
    <row r="14" spans="2:9" ht="24.95" customHeight="1" thickBot="1" x14ac:dyDescent="0.25">
      <c r="B14" s="189" t="s">
        <v>9</v>
      </c>
      <c r="C14" s="39"/>
      <c r="D14" s="121" t="e">
        <f>C14/'1.1. Кол-во ГС'!L16</f>
        <v>#DIV/0!</v>
      </c>
      <c r="E14" s="60"/>
      <c r="F14" s="121" t="e">
        <f>E14/'1.1. Кол-во ГС'!L16</f>
        <v>#DIV/0!</v>
      </c>
      <c r="I14" s="63" t="b">
        <f>C14+E14='1.1. Кол-во ГС'!L16</f>
        <v>1</v>
      </c>
    </row>
    <row r="15" spans="2:9" ht="24.95" customHeight="1" thickBot="1" x14ac:dyDescent="0.25">
      <c r="B15" s="189" t="s">
        <v>10</v>
      </c>
      <c r="C15" s="39"/>
      <c r="D15" s="121" t="e">
        <f>C15/'1.1. Кол-во ГС'!L17</f>
        <v>#DIV/0!</v>
      </c>
      <c r="E15" s="60"/>
      <c r="F15" s="121" t="e">
        <f>E15/'1.1. Кол-во ГС'!L17</f>
        <v>#DIV/0!</v>
      </c>
      <c r="I15" s="63" t="b">
        <f>C15+E15='1.1. Кол-во ГС'!L17</f>
        <v>1</v>
      </c>
    </row>
    <row r="16" spans="2:9" ht="24.95" customHeight="1" thickBot="1" x14ac:dyDescent="0.25">
      <c r="B16" s="189" t="s">
        <v>11</v>
      </c>
      <c r="C16" s="39"/>
      <c r="D16" s="121" t="e">
        <f>C16/'1.1. Кол-во ГС'!L18</f>
        <v>#DIV/0!</v>
      </c>
      <c r="E16" s="60"/>
      <c r="F16" s="121" t="e">
        <f>E16/'1.1. Кол-во ГС'!L18</f>
        <v>#DIV/0!</v>
      </c>
      <c r="I16" s="63" t="b">
        <f>C16+E16='1.1. Кол-во ГС'!L18</f>
        <v>1</v>
      </c>
    </row>
    <row r="17" spans="2:9" ht="24.95" customHeight="1" thickBot="1" x14ac:dyDescent="0.25">
      <c r="B17" s="189" t="s">
        <v>12</v>
      </c>
      <c r="C17" s="39"/>
      <c r="D17" s="121" t="e">
        <f>C17/'1.1. Кол-во ГС'!L19</f>
        <v>#DIV/0!</v>
      </c>
      <c r="E17" s="60"/>
      <c r="F17" s="121" t="e">
        <f>E17/'1.1. Кол-во ГС'!L19</f>
        <v>#DIV/0!</v>
      </c>
      <c r="I17" s="63" t="b">
        <f>C17+E17='1.1. Кол-во ГС'!L19</f>
        <v>1</v>
      </c>
    </row>
    <row r="18" spans="2:9" ht="24.95" customHeight="1" thickBot="1" x14ac:dyDescent="0.25">
      <c r="B18" s="189" t="s">
        <v>13</v>
      </c>
      <c r="C18" s="39">
        <v>319</v>
      </c>
      <c r="D18" s="121">
        <f>C18/'1.1. Кол-во ГС'!L20</f>
        <v>0.23318713450292397</v>
      </c>
      <c r="E18" s="60">
        <v>1049</v>
      </c>
      <c r="F18" s="121">
        <f>E18/'1.1. Кол-во ГС'!L20</f>
        <v>0.76681286549707606</v>
      </c>
      <c r="I18" s="63" t="b">
        <f>C18+E18='1.1. Кол-во ГС'!L20</f>
        <v>1</v>
      </c>
    </row>
    <row r="19" spans="2:9" ht="24.95" customHeight="1" thickBot="1" x14ac:dyDescent="0.25">
      <c r="B19" s="190" t="s">
        <v>16</v>
      </c>
      <c r="C19" s="11">
        <f>SUM(C5:C18)</f>
        <v>319</v>
      </c>
      <c r="D19" s="151">
        <f>C19/'1.1. Кол-во ГС'!L21</f>
        <v>0.23318713450292397</v>
      </c>
      <c r="E19" s="9">
        <f>SUM(E5:E18)</f>
        <v>1049</v>
      </c>
      <c r="F19" s="151">
        <f>E19/'1.1. Кол-во ГС'!L21</f>
        <v>0.76681286549707606</v>
      </c>
      <c r="I19" s="63" t="b">
        <f>C19+E19='1.1. Кол-во ГС'!L21</f>
        <v>1</v>
      </c>
    </row>
  </sheetData>
  <sheetProtection formatCells="0" formatColumns="0" formatRows="0" selectLockedCells="1"/>
  <mergeCells count="1">
    <mergeCell ref="B2:F2"/>
  </mergeCells>
  <phoneticPr fontId="12" type="noConversion"/>
  <printOptions horizontalCentered="1"/>
  <pageMargins left="0.59055118110236227" right="0.59055118110236227" top="0.78740157480314965" bottom="0.78740157480314965" header="0.51181102362204722" footer="0.51181102362204722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6F18F-F4EC-4D00-B537-C12553E412ED}">
  <sheetPr>
    <pageSetUpPr fitToPage="1"/>
  </sheetPr>
  <dimension ref="B2:I19"/>
  <sheetViews>
    <sheetView view="pageBreakPreview" topLeftCell="A13" zoomScaleNormal="100" zoomScaleSheetLayoutView="100" workbookViewId="0">
      <selection activeCell="F18" sqref="F18"/>
    </sheetView>
  </sheetViews>
  <sheetFormatPr defaultRowHeight="12.75" x14ac:dyDescent="0.2"/>
  <cols>
    <col min="1" max="1" width="2" style="2" customWidth="1"/>
    <col min="2" max="2" width="31.42578125" style="2" customWidth="1"/>
    <col min="3" max="6" width="24.7109375" style="2" customWidth="1"/>
    <col min="7" max="7" width="2.28515625" style="2" customWidth="1"/>
    <col min="8" max="8" width="9.140625" style="2"/>
    <col min="9" max="9" width="12.85546875" style="2" customWidth="1"/>
    <col min="10" max="16384" width="9.140625" style="2"/>
  </cols>
  <sheetData>
    <row r="2" spans="2:9" ht="20.25" x14ac:dyDescent="0.3">
      <c r="B2" s="205" t="s">
        <v>25</v>
      </c>
      <c r="C2" s="205"/>
      <c r="D2" s="205"/>
      <c r="E2" s="205"/>
      <c r="F2" s="205"/>
    </row>
    <row r="3" spans="2:9" ht="15.75" x14ac:dyDescent="0.2">
      <c r="F3" s="8"/>
    </row>
    <row r="4" spans="2:9" ht="57" customHeight="1" thickBot="1" x14ac:dyDescent="0.25">
      <c r="B4" s="33" t="s">
        <v>14</v>
      </c>
      <c r="C4" s="35" t="s">
        <v>21</v>
      </c>
      <c r="D4" s="10" t="s">
        <v>22</v>
      </c>
      <c r="E4" s="35" t="s">
        <v>23</v>
      </c>
      <c r="F4" s="36" t="s">
        <v>22</v>
      </c>
    </row>
    <row r="5" spans="2:9" ht="24.95" customHeight="1" thickBot="1" x14ac:dyDescent="0.3">
      <c r="B5" s="189" t="s">
        <v>0</v>
      </c>
      <c r="C5" s="38"/>
      <c r="D5" s="121" t="e">
        <f>C5/'1.2. Кол-во МС'!H7</f>
        <v>#DIV/0!</v>
      </c>
      <c r="E5" s="38"/>
      <c r="F5" s="121" t="e">
        <f>E5/'1.2. Кол-во МС'!H7</f>
        <v>#DIV/0!</v>
      </c>
      <c r="I5" s="64" t="b">
        <f>C5+E5='1.2. Кол-во МС'!H7</f>
        <v>1</v>
      </c>
    </row>
    <row r="6" spans="2:9" ht="24.95" customHeight="1" thickBot="1" x14ac:dyDescent="0.3">
      <c r="B6" s="189" t="s">
        <v>1</v>
      </c>
      <c r="C6" s="39"/>
      <c r="D6" s="121" t="e">
        <f>C6/'1.2. Кол-во МС'!H8</f>
        <v>#DIV/0!</v>
      </c>
      <c r="E6" s="39"/>
      <c r="F6" s="121" t="e">
        <f>E6/'1.2. Кол-во МС'!H8</f>
        <v>#DIV/0!</v>
      </c>
      <c r="I6" s="64" t="b">
        <f>C6+E6='1.2. Кол-во МС'!H8</f>
        <v>1</v>
      </c>
    </row>
    <row r="7" spans="2:9" ht="24.95" customHeight="1" thickBot="1" x14ac:dyDescent="0.3">
      <c r="B7" s="189" t="s">
        <v>2</v>
      </c>
      <c r="C7" s="39"/>
      <c r="D7" s="121" t="e">
        <f>C7/'1.2. Кол-во МС'!H9</f>
        <v>#DIV/0!</v>
      </c>
      <c r="E7" s="39"/>
      <c r="F7" s="121" t="e">
        <f>E7/'1.2. Кол-во МС'!H9</f>
        <v>#DIV/0!</v>
      </c>
      <c r="I7" s="64" t="b">
        <f>C7+E7='1.2. Кол-во МС'!H9</f>
        <v>1</v>
      </c>
    </row>
    <row r="8" spans="2:9" ht="24.95" customHeight="1" thickBot="1" x14ac:dyDescent="0.3">
      <c r="B8" s="189" t="s">
        <v>3</v>
      </c>
      <c r="C8" s="38"/>
      <c r="D8" s="121" t="e">
        <f>C8/'1.2. Кол-во МС'!H10</f>
        <v>#DIV/0!</v>
      </c>
      <c r="E8" s="38"/>
      <c r="F8" s="121" t="e">
        <f>E8/'1.2. Кол-во МС'!H10</f>
        <v>#DIV/0!</v>
      </c>
      <c r="I8" s="64" t="b">
        <f>C8+E8='1.2. Кол-во МС'!H10</f>
        <v>1</v>
      </c>
    </row>
    <row r="9" spans="2:9" ht="24.95" customHeight="1" thickBot="1" x14ac:dyDescent="0.3">
      <c r="B9" s="189" t="s">
        <v>4</v>
      </c>
      <c r="C9" s="39"/>
      <c r="D9" s="121" t="e">
        <f>C9/'1.2. Кол-во МС'!H11</f>
        <v>#DIV/0!</v>
      </c>
      <c r="E9" s="39"/>
      <c r="F9" s="121" t="e">
        <f>E9/'1.2. Кол-во МС'!H11</f>
        <v>#DIV/0!</v>
      </c>
      <c r="I9" s="64" t="b">
        <f>C9+E9='1.2. Кол-во МС'!H11</f>
        <v>1</v>
      </c>
    </row>
    <row r="10" spans="2:9" ht="24.95" customHeight="1" thickBot="1" x14ac:dyDescent="0.3">
      <c r="B10" s="189" t="s">
        <v>5</v>
      </c>
      <c r="C10" s="37"/>
      <c r="D10" s="121" t="e">
        <f>C10/'1.2. Кол-во МС'!H12</f>
        <v>#DIV/0!</v>
      </c>
      <c r="E10" s="37"/>
      <c r="F10" s="121" t="e">
        <f>E10/'1.2. Кол-во МС'!H12</f>
        <v>#DIV/0!</v>
      </c>
      <c r="I10" s="64" t="b">
        <f>C10+E10='1.2. Кол-во МС'!H12</f>
        <v>1</v>
      </c>
    </row>
    <row r="11" spans="2:9" ht="24.95" customHeight="1" thickBot="1" x14ac:dyDescent="0.3">
      <c r="B11" s="189" t="s">
        <v>6</v>
      </c>
      <c r="C11" s="39"/>
      <c r="D11" s="121" t="e">
        <f>C11/'1.2. Кол-во МС'!H13</f>
        <v>#DIV/0!</v>
      </c>
      <c r="E11" s="39"/>
      <c r="F11" s="121" t="e">
        <f>E11/'1.2. Кол-во МС'!H13</f>
        <v>#DIV/0!</v>
      </c>
      <c r="I11" s="64" t="b">
        <f>C11+E11='1.2. Кол-во МС'!H13</f>
        <v>1</v>
      </c>
    </row>
    <row r="12" spans="2:9" ht="24.95" customHeight="1" thickBot="1" x14ac:dyDescent="0.3">
      <c r="B12" s="189" t="s">
        <v>7</v>
      </c>
      <c r="C12" s="39"/>
      <c r="D12" s="121" t="e">
        <f>C12/'1.2. Кол-во МС'!H14</f>
        <v>#DIV/0!</v>
      </c>
      <c r="E12" s="39"/>
      <c r="F12" s="121" t="e">
        <f>E12/'1.2. Кол-во МС'!H14</f>
        <v>#DIV/0!</v>
      </c>
      <c r="I12" s="64" t="b">
        <f>C12+E12='1.2. Кол-во МС'!H14</f>
        <v>1</v>
      </c>
    </row>
    <row r="13" spans="2:9" ht="24.95" customHeight="1" thickBot="1" x14ac:dyDescent="0.3">
      <c r="B13" s="189" t="s">
        <v>8</v>
      </c>
      <c r="C13" s="39"/>
      <c r="D13" s="121" t="e">
        <f>C13/'1.2. Кол-во МС'!H15</f>
        <v>#DIV/0!</v>
      </c>
      <c r="E13" s="39"/>
      <c r="F13" s="121" t="e">
        <f>E13/'1.2. Кол-во МС'!H15</f>
        <v>#DIV/0!</v>
      </c>
      <c r="I13" s="64" t="b">
        <f>C13+E13='1.2. Кол-во МС'!H15</f>
        <v>1</v>
      </c>
    </row>
    <row r="14" spans="2:9" ht="24.95" customHeight="1" thickBot="1" x14ac:dyDescent="0.3">
      <c r="B14" s="189" t="s">
        <v>9</v>
      </c>
      <c r="C14" s="39"/>
      <c r="D14" s="121" t="e">
        <f>C14/'1.2. Кол-во МС'!H16</f>
        <v>#DIV/0!</v>
      </c>
      <c r="E14" s="39"/>
      <c r="F14" s="121" t="e">
        <f>E14/'1.2. Кол-во МС'!H16</f>
        <v>#DIV/0!</v>
      </c>
      <c r="I14" s="64" t="b">
        <f>C14+E14='1.2. Кол-во МС'!H16</f>
        <v>1</v>
      </c>
    </row>
    <row r="15" spans="2:9" ht="24.95" customHeight="1" thickBot="1" x14ac:dyDescent="0.3">
      <c r="B15" s="189" t="s">
        <v>10</v>
      </c>
      <c r="C15" s="39"/>
      <c r="D15" s="121" t="e">
        <f>C15/'1.2. Кол-во МС'!H17</f>
        <v>#DIV/0!</v>
      </c>
      <c r="E15" s="39"/>
      <c r="F15" s="121" t="e">
        <f>E15/'1.2. Кол-во МС'!H17</f>
        <v>#DIV/0!</v>
      </c>
      <c r="I15" s="64" t="b">
        <f>C15+E15='1.2. Кол-во МС'!H17</f>
        <v>1</v>
      </c>
    </row>
    <row r="16" spans="2:9" ht="24.95" customHeight="1" thickBot="1" x14ac:dyDescent="0.3">
      <c r="B16" s="189" t="s">
        <v>11</v>
      </c>
      <c r="C16" s="39"/>
      <c r="D16" s="121" t="e">
        <f>C16/'1.2. Кол-во МС'!H18</f>
        <v>#DIV/0!</v>
      </c>
      <c r="E16" s="39"/>
      <c r="F16" s="121" t="e">
        <f>E16/'1.2. Кол-во МС'!H18</f>
        <v>#DIV/0!</v>
      </c>
      <c r="I16" s="64" t="b">
        <f>C16+E16='1.2. Кол-во МС'!H18</f>
        <v>1</v>
      </c>
    </row>
    <row r="17" spans="2:9" ht="24.95" customHeight="1" thickBot="1" x14ac:dyDescent="0.3">
      <c r="B17" s="189" t="s">
        <v>12</v>
      </c>
      <c r="C17" s="39"/>
      <c r="D17" s="121" t="e">
        <f>C17/'1.2. Кол-во МС'!H19</f>
        <v>#DIV/0!</v>
      </c>
      <c r="E17" s="39"/>
      <c r="F17" s="121" t="e">
        <f>E17/'1.2. Кол-во МС'!H19</f>
        <v>#DIV/0!</v>
      </c>
      <c r="I17" s="64" t="b">
        <f>C17+E17='1.2. Кол-во МС'!H19</f>
        <v>1</v>
      </c>
    </row>
    <row r="18" spans="2:9" ht="24.95" customHeight="1" thickBot="1" x14ac:dyDescent="0.3">
      <c r="B18" s="189" t="s">
        <v>13</v>
      </c>
      <c r="C18" s="39">
        <v>439</v>
      </c>
      <c r="D18" s="121">
        <f>C18/'1.2. Кол-во МС'!H20</f>
        <v>0.23326248671625929</v>
      </c>
      <c r="E18" s="39">
        <v>1443</v>
      </c>
      <c r="F18" s="121">
        <f>E18/'1.2. Кол-во МС'!H20</f>
        <v>0.76673751328374073</v>
      </c>
      <c r="I18" s="64" t="b">
        <f>C18+E18='1.2. Кол-во МС'!H20</f>
        <v>1</v>
      </c>
    </row>
    <row r="19" spans="2:9" ht="24.95" customHeight="1" thickBot="1" x14ac:dyDescent="0.3">
      <c r="B19" s="190" t="s">
        <v>16</v>
      </c>
      <c r="C19" s="11">
        <f>SUM(C5:C18)</f>
        <v>439</v>
      </c>
      <c r="D19" s="151">
        <f>C19/'1.2. Кол-во МС'!H21</f>
        <v>0.23326248671625929</v>
      </c>
      <c r="E19" s="11">
        <f>SUM(E5:E18)</f>
        <v>1443</v>
      </c>
      <c r="F19" s="151">
        <f>E19/'1.2. Кол-во МС'!H21</f>
        <v>0.76673751328374073</v>
      </c>
      <c r="I19" s="64" t="b">
        <f>C19+E19='1.2. Кол-во МС'!H21</f>
        <v>1</v>
      </c>
    </row>
  </sheetData>
  <sheetProtection formatCells="0" formatColumns="0" formatRows="0" selectLockedCells="1"/>
  <mergeCells count="1">
    <mergeCell ref="B2:F2"/>
  </mergeCells>
  <phoneticPr fontId="12" type="noConversion"/>
  <printOptions horizontalCentered="1"/>
  <pageMargins left="0.59055118110236227" right="0.59055118110236227" top="0.78740157480314965" bottom="0.78740157480314965" header="0.51181102362204722" footer="0.51181102362204722"/>
  <pageSetup paperSize="9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7C6CD-FE33-4A19-A684-DECDAA9A0481}">
  <sheetPr>
    <pageSetUpPr fitToPage="1"/>
  </sheetPr>
  <dimension ref="A2:P19"/>
  <sheetViews>
    <sheetView view="pageBreakPreview" topLeftCell="A14" zoomScaleNormal="100" zoomScaleSheetLayoutView="100" workbookViewId="0">
      <selection activeCell="N18" sqref="N18"/>
    </sheetView>
  </sheetViews>
  <sheetFormatPr defaultRowHeight="12.75" x14ac:dyDescent="0.2"/>
  <cols>
    <col min="1" max="1" width="2" style="2" customWidth="1"/>
    <col min="2" max="2" width="31.42578125" style="2" customWidth="1"/>
    <col min="3" max="3" width="9.7109375" style="2" customWidth="1"/>
    <col min="4" max="4" width="11.7109375" style="2" customWidth="1"/>
    <col min="5" max="5" width="9.7109375" style="2" customWidth="1"/>
    <col min="6" max="6" width="12.42578125" style="2" customWidth="1"/>
    <col min="7" max="7" width="9.7109375" style="2" customWidth="1"/>
    <col min="8" max="8" width="12.28515625" style="2" customWidth="1"/>
    <col min="9" max="9" width="9.7109375" style="2" customWidth="1"/>
    <col min="10" max="10" width="11.85546875" style="2" customWidth="1"/>
    <col min="11" max="11" width="9.7109375" style="2" customWidth="1"/>
    <col min="12" max="12" width="12.7109375" style="2" customWidth="1"/>
    <col min="13" max="13" width="11.7109375" style="2" customWidth="1"/>
    <col min="14" max="14" width="3.140625" style="2" customWidth="1"/>
    <col min="15" max="15" width="9.140625" style="2"/>
    <col min="16" max="16" width="12.7109375" style="2" customWidth="1"/>
    <col min="17" max="16384" width="9.140625" style="2"/>
  </cols>
  <sheetData>
    <row r="2" spans="1:16" ht="20.25" x14ac:dyDescent="0.3">
      <c r="B2" s="205" t="s">
        <v>33</v>
      </c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</row>
    <row r="3" spans="1:16" ht="15.75" x14ac:dyDescent="0.2">
      <c r="L3" s="8"/>
    </row>
    <row r="4" spans="1:16" ht="68.25" customHeight="1" thickBot="1" x14ac:dyDescent="0.25">
      <c r="B4" s="33" t="s">
        <v>14</v>
      </c>
      <c r="C4" s="35" t="s">
        <v>26</v>
      </c>
      <c r="D4" s="36" t="s">
        <v>27</v>
      </c>
      <c r="E4" s="35" t="s">
        <v>28</v>
      </c>
      <c r="F4" s="36" t="s">
        <v>27</v>
      </c>
      <c r="G4" s="35" t="s">
        <v>29</v>
      </c>
      <c r="H4" s="36" t="s">
        <v>27</v>
      </c>
      <c r="I4" s="35" t="s">
        <v>30</v>
      </c>
      <c r="J4" s="36" t="s">
        <v>27</v>
      </c>
      <c r="K4" s="35" t="s">
        <v>31</v>
      </c>
      <c r="L4" s="36" t="s">
        <v>27</v>
      </c>
      <c r="M4" s="35" t="s">
        <v>32</v>
      </c>
    </row>
    <row r="5" spans="1:16" ht="30" customHeight="1" thickBot="1" x14ac:dyDescent="0.25">
      <c r="B5" s="189" t="s">
        <v>0</v>
      </c>
      <c r="C5" s="38"/>
      <c r="D5" s="121" t="e">
        <f>C5/'1.1. Кол-во ГС'!L7</f>
        <v>#DIV/0!</v>
      </c>
      <c r="E5" s="12"/>
      <c r="F5" s="121" t="e">
        <f>E5/'1.1. Кол-во ГС'!L7</f>
        <v>#DIV/0!</v>
      </c>
      <c r="G5" s="38"/>
      <c r="H5" s="121" t="e">
        <f>G5/'1.1. Кол-во ГС'!L7</f>
        <v>#DIV/0!</v>
      </c>
      <c r="I5" s="38"/>
      <c r="J5" s="121" t="e">
        <f>I5/'1.1. Кол-во ГС'!L7</f>
        <v>#DIV/0!</v>
      </c>
      <c r="K5" s="38"/>
      <c r="L5" s="121" t="e">
        <f>K5/'1.1. Кол-во ГС'!L7</f>
        <v>#DIV/0!</v>
      </c>
      <c r="M5" s="13"/>
      <c r="P5" s="63" t="b">
        <f>C5+E5+G5+I5+K5='1.1. Кол-во ГС'!L7</f>
        <v>1</v>
      </c>
    </row>
    <row r="6" spans="1:16" ht="30" customHeight="1" thickBot="1" x14ac:dyDescent="0.25">
      <c r="B6" s="189" t="s">
        <v>1</v>
      </c>
      <c r="C6" s="39"/>
      <c r="D6" s="121" t="e">
        <f>C6/'1.1. Кол-во ГС'!L8</f>
        <v>#DIV/0!</v>
      </c>
      <c r="E6" s="12"/>
      <c r="F6" s="121" t="e">
        <f>E6/'1.1. Кол-во ГС'!L8</f>
        <v>#DIV/0!</v>
      </c>
      <c r="G6" s="39"/>
      <c r="H6" s="121" t="e">
        <f>G6/'1.1. Кол-во ГС'!L8</f>
        <v>#DIV/0!</v>
      </c>
      <c r="I6" s="39"/>
      <c r="J6" s="121" t="e">
        <f>I6/'1.1. Кол-во ГС'!L8</f>
        <v>#DIV/0!</v>
      </c>
      <c r="K6" s="39"/>
      <c r="L6" s="121" t="e">
        <f>K6/'1.1. Кол-во ГС'!L8</f>
        <v>#DIV/0!</v>
      </c>
      <c r="M6" s="13"/>
      <c r="P6" s="63" t="b">
        <f>C6+E6+G6+I6+K6='1.1. Кол-во ГС'!L8</f>
        <v>1</v>
      </c>
    </row>
    <row r="7" spans="1:16" ht="30" customHeight="1" thickBot="1" x14ac:dyDescent="0.25">
      <c r="B7" s="189" t="s">
        <v>2</v>
      </c>
      <c r="C7" s="39"/>
      <c r="D7" s="121" t="e">
        <f>C7/'1.1. Кол-во ГС'!L9</f>
        <v>#DIV/0!</v>
      </c>
      <c r="E7" s="12"/>
      <c r="F7" s="121" t="e">
        <f>E7/'1.1. Кол-во ГС'!L9</f>
        <v>#DIV/0!</v>
      </c>
      <c r="G7" s="39"/>
      <c r="H7" s="121" t="e">
        <f>G7/'1.1. Кол-во ГС'!L9</f>
        <v>#DIV/0!</v>
      </c>
      <c r="I7" s="39"/>
      <c r="J7" s="121" t="e">
        <f>I7/'1.1. Кол-во ГС'!L9</f>
        <v>#DIV/0!</v>
      </c>
      <c r="K7" s="39"/>
      <c r="L7" s="121" t="e">
        <f>K7/'1.1. Кол-во ГС'!L9</f>
        <v>#DIV/0!</v>
      </c>
      <c r="M7" s="13"/>
      <c r="P7" s="63" t="b">
        <f>C7+E7+G7+I7+K7='1.1. Кол-во ГС'!L9</f>
        <v>1</v>
      </c>
    </row>
    <row r="8" spans="1:16" ht="30" customHeight="1" thickBot="1" x14ac:dyDescent="0.25">
      <c r="B8" s="189" t="s">
        <v>3</v>
      </c>
      <c r="C8" s="38"/>
      <c r="D8" s="121" t="e">
        <f>C8/'1.1. Кол-во ГС'!L10</f>
        <v>#DIV/0!</v>
      </c>
      <c r="E8" s="12"/>
      <c r="F8" s="121" t="e">
        <f>E8/'1.1. Кол-во ГС'!L10</f>
        <v>#DIV/0!</v>
      </c>
      <c r="G8" s="38"/>
      <c r="H8" s="121" t="e">
        <f>G8/'1.1. Кол-во ГС'!L10</f>
        <v>#DIV/0!</v>
      </c>
      <c r="I8" s="38"/>
      <c r="J8" s="121" t="e">
        <f>I8/'1.1. Кол-во ГС'!L10</f>
        <v>#DIV/0!</v>
      </c>
      <c r="K8" s="38"/>
      <c r="L8" s="121" t="e">
        <f>K8/'1.1. Кол-во ГС'!L10</f>
        <v>#DIV/0!</v>
      </c>
      <c r="M8" s="13"/>
      <c r="P8" s="63" t="b">
        <f>C8+E8+G8+I8+K8='1.1. Кол-во ГС'!L10</f>
        <v>1</v>
      </c>
    </row>
    <row r="9" spans="1:16" ht="30" customHeight="1" thickBot="1" x14ac:dyDescent="0.25">
      <c r="A9" s="14"/>
      <c r="B9" s="189" t="s">
        <v>4</v>
      </c>
      <c r="C9" s="39"/>
      <c r="D9" s="121" t="e">
        <f>C9/'1.1. Кол-во ГС'!L11</f>
        <v>#DIV/0!</v>
      </c>
      <c r="E9" s="12"/>
      <c r="F9" s="121" t="e">
        <f>E9/'1.1. Кол-во ГС'!L11</f>
        <v>#DIV/0!</v>
      </c>
      <c r="G9" s="39"/>
      <c r="H9" s="121" t="e">
        <f>G9/'1.1. Кол-во ГС'!L11</f>
        <v>#DIV/0!</v>
      </c>
      <c r="I9" s="39"/>
      <c r="J9" s="121" t="e">
        <f>I9/'1.1. Кол-во ГС'!L11</f>
        <v>#DIV/0!</v>
      </c>
      <c r="K9" s="39"/>
      <c r="L9" s="121" t="e">
        <f>K9/'1.1. Кол-во ГС'!L11</f>
        <v>#DIV/0!</v>
      </c>
      <c r="M9" s="13"/>
      <c r="P9" s="63" t="b">
        <f>C9+E9+G9+I9+K9='1.1. Кол-во ГС'!L11</f>
        <v>1</v>
      </c>
    </row>
    <row r="10" spans="1:16" ht="30" customHeight="1" thickBot="1" x14ac:dyDescent="0.25">
      <c r="B10" s="189" t="s">
        <v>5</v>
      </c>
      <c r="C10" s="37"/>
      <c r="D10" s="121" t="e">
        <f>C10/'1.1. Кол-во ГС'!L12</f>
        <v>#DIV/0!</v>
      </c>
      <c r="E10" s="37"/>
      <c r="F10" s="121" t="e">
        <f>E10/'1.1. Кол-во ГС'!L12</f>
        <v>#DIV/0!</v>
      </c>
      <c r="G10" s="37"/>
      <c r="H10" s="121" t="e">
        <f>G10/'1.1. Кол-во ГС'!L12</f>
        <v>#DIV/0!</v>
      </c>
      <c r="I10" s="37"/>
      <c r="J10" s="121" t="e">
        <f>I10/'1.1. Кол-во ГС'!L12</f>
        <v>#DIV/0!</v>
      </c>
      <c r="K10" s="37"/>
      <c r="L10" s="121" t="e">
        <f>K10/'1.1. Кол-во ГС'!L12</f>
        <v>#DIV/0!</v>
      </c>
      <c r="M10" s="13"/>
      <c r="P10" s="63" t="b">
        <f>C10+E10+G10+I10+K10='1.1. Кол-во ГС'!L12</f>
        <v>1</v>
      </c>
    </row>
    <row r="11" spans="1:16" ht="30" customHeight="1" thickBot="1" x14ac:dyDescent="0.25">
      <c r="B11" s="189" t="s">
        <v>6</v>
      </c>
      <c r="C11" s="39"/>
      <c r="D11" s="121" t="e">
        <f>C11/'1.1. Кол-во ГС'!L13</f>
        <v>#DIV/0!</v>
      </c>
      <c r="E11" s="12"/>
      <c r="F11" s="121" t="e">
        <f>E11/'1.1. Кол-во ГС'!L13</f>
        <v>#DIV/0!</v>
      </c>
      <c r="G11" s="39"/>
      <c r="H11" s="121" t="e">
        <f>G11/'1.1. Кол-во ГС'!L13</f>
        <v>#DIV/0!</v>
      </c>
      <c r="I11" s="39"/>
      <c r="J11" s="121" t="e">
        <f>I11/'1.1. Кол-во ГС'!L13</f>
        <v>#DIV/0!</v>
      </c>
      <c r="K11" s="39"/>
      <c r="L11" s="121" t="e">
        <f>K11/'1.1. Кол-во ГС'!L13</f>
        <v>#DIV/0!</v>
      </c>
      <c r="M11" s="13"/>
      <c r="P11" s="63" t="b">
        <f>C11+E11+G11+I11+K11='1.1. Кол-во ГС'!L13</f>
        <v>1</v>
      </c>
    </row>
    <row r="12" spans="1:16" ht="30" customHeight="1" thickBot="1" x14ac:dyDescent="0.25">
      <c r="B12" s="189" t="s">
        <v>7</v>
      </c>
      <c r="C12" s="39"/>
      <c r="D12" s="121" t="e">
        <f>C12/'1.1. Кол-во ГС'!L14</f>
        <v>#DIV/0!</v>
      </c>
      <c r="E12" s="12"/>
      <c r="F12" s="121" t="e">
        <f>E12/'1.1. Кол-во ГС'!L14</f>
        <v>#DIV/0!</v>
      </c>
      <c r="G12" s="39"/>
      <c r="H12" s="121" t="e">
        <f>G12/'1.1. Кол-во ГС'!L14</f>
        <v>#DIV/0!</v>
      </c>
      <c r="I12" s="39"/>
      <c r="J12" s="121" t="e">
        <f>I12/'1.1. Кол-во ГС'!L14</f>
        <v>#DIV/0!</v>
      </c>
      <c r="K12" s="39"/>
      <c r="L12" s="121" t="e">
        <f>K12/'1.1. Кол-во ГС'!L14</f>
        <v>#DIV/0!</v>
      </c>
      <c r="M12" s="13"/>
      <c r="P12" s="63" t="b">
        <f>C12+E12+G12+I12+K12='1.1. Кол-во ГС'!L14</f>
        <v>1</v>
      </c>
    </row>
    <row r="13" spans="1:16" ht="30" customHeight="1" thickBot="1" x14ac:dyDescent="0.25">
      <c r="B13" s="189" t="s">
        <v>8</v>
      </c>
      <c r="C13" s="39"/>
      <c r="D13" s="121" t="e">
        <f>C13/'1.1. Кол-во ГС'!L15</f>
        <v>#DIV/0!</v>
      </c>
      <c r="E13" s="12"/>
      <c r="F13" s="121" t="e">
        <f>E13/'1.1. Кол-во ГС'!L15</f>
        <v>#DIV/0!</v>
      </c>
      <c r="G13" s="39"/>
      <c r="H13" s="121" t="e">
        <f>G13/'1.1. Кол-во ГС'!L15</f>
        <v>#DIV/0!</v>
      </c>
      <c r="I13" s="39"/>
      <c r="J13" s="121" t="e">
        <f>I13/'1.1. Кол-во ГС'!L15</f>
        <v>#DIV/0!</v>
      </c>
      <c r="K13" s="39"/>
      <c r="L13" s="121" t="e">
        <f>K13/'1.1. Кол-во ГС'!L15</f>
        <v>#DIV/0!</v>
      </c>
      <c r="M13" s="13"/>
      <c r="P13" s="63" t="b">
        <f>C13+E13+G13+I13+K13='1.1. Кол-во ГС'!L15</f>
        <v>1</v>
      </c>
    </row>
    <row r="14" spans="1:16" ht="30" customHeight="1" thickBot="1" x14ac:dyDescent="0.25">
      <c r="B14" s="189" t="s">
        <v>9</v>
      </c>
      <c r="C14" s="39"/>
      <c r="D14" s="121" t="e">
        <f>C14/'1.1. Кол-во ГС'!L16</f>
        <v>#DIV/0!</v>
      </c>
      <c r="E14" s="12"/>
      <c r="F14" s="121" t="e">
        <f>E14/'1.1. Кол-во ГС'!L16</f>
        <v>#DIV/0!</v>
      </c>
      <c r="G14" s="39"/>
      <c r="H14" s="121" t="e">
        <f>G14/'1.1. Кол-во ГС'!L16</f>
        <v>#DIV/0!</v>
      </c>
      <c r="I14" s="39"/>
      <c r="J14" s="121" t="e">
        <f>I14/'1.1. Кол-во ГС'!L16</f>
        <v>#DIV/0!</v>
      </c>
      <c r="K14" s="39"/>
      <c r="L14" s="121" t="e">
        <f>K14/'1.1. Кол-во ГС'!L16</f>
        <v>#DIV/0!</v>
      </c>
      <c r="M14" s="13"/>
      <c r="P14" s="63" t="b">
        <f>C14+E14+G14+I14+K14='1.1. Кол-во ГС'!L16</f>
        <v>1</v>
      </c>
    </row>
    <row r="15" spans="1:16" ht="30" customHeight="1" thickBot="1" x14ac:dyDescent="0.25">
      <c r="B15" s="189" t="s">
        <v>10</v>
      </c>
      <c r="C15" s="39"/>
      <c r="D15" s="121" t="e">
        <f>C15/'1.1. Кол-во ГС'!L17</f>
        <v>#DIV/0!</v>
      </c>
      <c r="E15" s="12"/>
      <c r="F15" s="121" t="e">
        <f>E15/'1.1. Кол-во ГС'!L17</f>
        <v>#DIV/0!</v>
      </c>
      <c r="G15" s="39"/>
      <c r="H15" s="121" t="e">
        <f>G15/'1.1. Кол-во ГС'!L17</f>
        <v>#DIV/0!</v>
      </c>
      <c r="I15" s="39"/>
      <c r="J15" s="121" t="e">
        <f>I15/'1.1. Кол-во ГС'!L17</f>
        <v>#DIV/0!</v>
      </c>
      <c r="K15" s="39"/>
      <c r="L15" s="121" t="e">
        <f>K15/'1.1. Кол-во ГС'!L17</f>
        <v>#DIV/0!</v>
      </c>
      <c r="M15" s="13"/>
      <c r="P15" s="63" t="b">
        <f>C15+E15+G15+I15+K15='1.1. Кол-во ГС'!L17</f>
        <v>1</v>
      </c>
    </row>
    <row r="16" spans="1:16" ht="30" customHeight="1" thickBot="1" x14ac:dyDescent="0.25">
      <c r="B16" s="189" t="s">
        <v>11</v>
      </c>
      <c r="C16" s="39"/>
      <c r="D16" s="121" t="e">
        <f>C16/'1.1. Кол-во ГС'!L18</f>
        <v>#DIV/0!</v>
      </c>
      <c r="E16" s="12"/>
      <c r="F16" s="121" t="e">
        <f>E16/'1.1. Кол-во ГС'!L18</f>
        <v>#DIV/0!</v>
      </c>
      <c r="G16" s="39"/>
      <c r="H16" s="121" t="e">
        <f>G16/'1.1. Кол-во ГС'!L18</f>
        <v>#DIV/0!</v>
      </c>
      <c r="I16" s="39"/>
      <c r="J16" s="121" t="e">
        <f>I16/'1.1. Кол-во ГС'!L18</f>
        <v>#DIV/0!</v>
      </c>
      <c r="K16" s="39"/>
      <c r="L16" s="121" t="e">
        <f>K16/'1.1. Кол-во ГС'!L18</f>
        <v>#DIV/0!</v>
      </c>
      <c r="M16" s="13"/>
      <c r="P16" s="63" t="b">
        <f>C16+E16+G16+I16+K16='1.1. Кол-во ГС'!L18</f>
        <v>1</v>
      </c>
    </row>
    <row r="17" spans="2:16" ht="30" customHeight="1" thickBot="1" x14ac:dyDescent="0.25">
      <c r="B17" s="189" t="s">
        <v>12</v>
      </c>
      <c r="C17" s="39"/>
      <c r="D17" s="121" t="e">
        <f>C17/'1.1. Кол-во ГС'!L19</f>
        <v>#DIV/0!</v>
      </c>
      <c r="E17" s="12"/>
      <c r="F17" s="121" t="e">
        <f>E17/'1.1. Кол-во ГС'!L19</f>
        <v>#DIV/0!</v>
      </c>
      <c r="G17" s="39"/>
      <c r="H17" s="121" t="e">
        <f>G17/'1.1. Кол-во ГС'!L19</f>
        <v>#DIV/0!</v>
      </c>
      <c r="I17" s="39"/>
      <c r="J17" s="121" t="e">
        <f>I17/'1.1. Кол-во ГС'!L19</f>
        <v>#DIV/0!</v>
      </c>
      <c r="K17" s="39"/>
      <c r="L17" s="121" t="e">
        <f>K17/'1.1. Кол-во ГС'!L19</f>
        <v>#DIV/0!</v>
      </c>
      <c r="M17" s="13"/>
      <c r="P17" s="63" t="b">
        <f>C17+E17+G17+I17+K17='1.1. Кол-во ГС'!L19</f>
        <v>1</v>
      </c>
    </row>
    <row r="18" spans="2:16" ht="30" customHeight="1" thickBot="1" x14ac:dyDescent="0.25">
      <c r="B18" s="189" t="s">
        <v>13</v>
      </c>
      <c r="C18" s="39">
        <v>124</v>
      </c>
      <c r="D18" s="121">
        <f>C18/'1.1. Кол-во ГС'!L20</f>
        <v>9.0643274853801165E-2</v>
      </c>
      <c r="E18" s="12">
        <v>487</v>
      </c>
      <c r="F18" s="121">
        <f>E18/'1.1. Кол-во ГС'!L20</f>
        <v>0.35599415204678364</v>
      </c>
      <c r="G18" s="39">
        <v>473</v>
      </c>
      <c r="H18" s="121">
        <f>G18/'1.1. Кол-во ГС'!L20</f>
        <v>0.34576023391812866</v>
      </c>
      <c r="I18" s="39">
        <v>255</v>
      </c>
      <c r="J18" s="121">
        <f>I18/'1.1. Кол-во ГС'!L20</f>
        <v>0.18640350877192982</v>
      </c>
      <c r="K18" s="39">
        <v>29</v>
      </c>
      <c r="L18" s="121">
        <f>K18/'1.1. Кол-во ГС'!L20</f>
        <v>2.1198830409356724E-2</v>
      </c>
      <c r="M18" s="13">
        <v>42</v>
      </c>
      <c r="P18" s="63" t="b">
        <f>C18+E18+G18+I18+K18='1.1. Кол-во ГС'!L20</f>
        <v>1</v>
      </c>
    </row>
    <row r="19" spans="2:16" ht="30" customHeight="1" thickBot="1" x14ac:dyDescent="0.25">
      <c r="B19" s="190" t="s">
        <v>16</v>
      </c>
      <c r="C19" s="11">
        <f>SUM(C5:C18)</f>
        <v>124</v>
      </c>
      <c r="D19" s="151">
        <f>C19/'1.1. Кол-во ГС'!L21</f>
        <v>9.0643274853801165E-2</v>
      </c>
      <c r="E19" s="11">
        <f>SUM(E5:E18)</f>
        <v>487</v>
      </c>
      <c r="F19" s="151">
        <f>E19/'1.1. Кол-во ГС'!L21</f>
        <v>0.35599415204678364</v>
      </c>
      <c r="G19" s="11">
        <f>SUM(G5:G18)</f>
        <v>473</v>
      </c>
      <c r="H19" s="151">
        <f>G19/'1.1. Кол-во ГС'!L21</f>
        <v>0.34576023391812866</v>
      </c>
      <c r="I19" s="11">
        <f>SUM(I5:I18)</f>
        <v>255</v>
      </c>
      <c r="J19" s="151">
        <f>I19/'1.1. Кол-во ГС'!L21</f>
        <v>0.18640350877192982</v>
      </c>
      <c r="K19" s="11">
        <f>SUM(K5:K18)</f>
        <v>29</v>
      </c>
      <c r="L19" s="151">
        <f>K19/'1.1. Кол-во ГС'!L21</f>
        <v>2.1198830409356724E-2</v>
      </c>
      <c r="M19" s="11">
        <f>AVERAGE(M5:M18)</f>
        <v>42</v>
      </c>
      <c r="P19" s="63" t="b">
        <f>C19+E19+G19+I19+K19='1.1. Кол-во ГС'!L21</f>
        <v>1</v>
      </c>
    </row>
  </sheetData>
  <sheetProtection formatCells="0" formatColumns="0" formatRows="0" selectLockedCells="1"/>
  <mergeCells count="1">
    <mergeCell ref="B2:M2"/>
  </mergeCells>
  <phoneticPr fontId="12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8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5C3DA-5B4B-412B-B71A-4C4B18062DED}">
  <dimension ref="A2:P21"/>
  <sheetViews>
    <sheetView view="pageBreakPreview" topLeftCell="A14" zoomScaleNormal="100" zoomScaleSheetLayoutView="100" workbookViewId="0">
      <selection activeCell="M17" sqref="M17"/>
    </sheetView>
  </sheetViews>
  <sheetFormatPr defaultRowHeight="12.75" x14ac:dyDescent="0.2"/>
  <cols>
    <col min="1" max="1" width="1.140625" style="2" customWidth="1"/>
    <col min="2" max="2" width="31.42578125" style="2" customWidth="1"/>
    <col min="3" max="3" width="9.7109375" style="2" customWidth="1"/>
    <col min="4" max="4" width="11.85546875" style="2" customWidth="1"/>
    <col min="5" max="5" width="9.7109375" style="2" customWidth="1"/>
    <col min="6" max="6" width="11.7109375" style="2" customWidth="1"/>
    <col min="7" max="7" width="9.7109375" style="2" customWidth="1"/>
    <col min="8" max="8" width="12.28515625" style="2" customWidth="1"/>
    <col min="9" max="9" width="9.7109375" style="2" customWidth="1"/>
    <col min="10" max="10" width="11.85546875" style="2" customWidth="1"/>
    <col min="11" max="11" width="9.7109375" style="2" customWidth="1"/>
    <col min="12" max="12" width="12.140625" style="2" customWidth="1"/>
    <col min="13" max="13" width="12.42578125" style="2" customWidth="1"/>
    <col min="14" max="14" width="1.5703125" style="2" customWidth="1"/>
    <col min="15" max="15" width="9.140625" style="2"/>
    <col min="16" max="16" width="10.140625" style="2" bestFit="1" customWidth="1"/>
    <col min="17" max="16384" width="9.140625" style="2"/>
  </cols>
  <sheetData>
    <row r="2" spans="1:16" ht="20.25" x14ac:dyDescent="0.3">
      <c r="B2" s="205" t="s">
        <v>34</v>
      </c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</row>
    <row r="3" spans="1:16" ht="15.75" x14ac:dyDescent="0.2">
      <c r="L3" s="8"/>
    </row>
    <row r="4" spans="1:16" ht="68.25" customHeight="1" thickBot="1" x14ac:dyDescent="0.25">
      <c r="B4" s="33" t="s">
        <v>14</v>
      </c>
      <c r="C4" s="35" t="s">
        <v>26</v>
      </c>
      <c r="D4" s="36" t="s">
        <v>27</v>
      </c>
      <c r="E4" s="35" t="s">
        <v>28</v>
      </c>
      <c r="F4" s="36" t="s">
        <v>27</v>
      </c>
      <c r="G4" s="35" t="s">
        <v>29</v>
      </c>
      <c r="H4" s="36" t="s">
        <v>27</v>
      </c>
      <c r="I4" s="35" t="s">
        <v>30</v>
      </c>
      <c r="J4" s="36" t="s">
        <v>27</v>
      </c>
      <c r="K4" s="35" t="s">
        <v>31</v>
      </c>
      <c r="L4" s="36" t="s">
        <v>27</v>
      </c>
      <c r="M4" s="35" t="s">
        <v>32</v>
      </c>
    </row>
    <row r="5" spans="1:16" ht="30" customHeight="1" thickBot="1" x14ac:dyDescent="0.25">
      <c r="B5" s="189" t="s">
        <v>0</v>
      </c>
      <c r="C5" s="38"/>
      <c r="D5" s="121" t="e">
        <f>C5/'1.2. Кол-во МС'!H7</f>
        <v>#DIV/0!</v>
      </c>
      <c r="E5" s="12"/>
      <c r="F5" s="121" t="e">
        <f>E5/'1.2. Кол-во МС'!H7</f>
        <v>#DIV/0!</v>
      </c>
      <c r="G5" s="38"/>
      <c r="H5" s="121" t="e">
        <f>G5/'1.2. Кол-во МС'!H7</f>
        <v>#DIV/0!</v>
      </c>
      <c r="I5" s="38"/>
      <c r="J5" s="121" t="e">
        <f>I5/'1.2. Кол-во МС'!H7</f>
        <v>#DIV/0!</v>
      </c>
      <c r="K5" s="38"/>
      <c r="L5" s="121" t="e">
        <f>K5/'1.2. Кол-во МС'!H7</f>
        <v>#DIV/0!</v>
      </c>
      <c r="M5" s="13"/>
      <c r="P5" s="63" t="b">
        <f>C5+E5+G5+I5+K5='1.2. Кол-во МС'!H7</f>
        <v>1</v>
      </c>
    </row>
    <row r="6" spans="1:16" ht="30" customHeight="1" thickBot="1" x14ac:dyDescent="0.25">
      <c r="A6" s="14"/>
      <c r="B6" s="189" t="s">
        <v>1</v>
      </c>
      <c r="C6" s="39"/>
      <c r="D6" s="121" t="e">
        <f>C6/'1.2. Кол-во МС'!H8</f>
        <v>#DIV/0!</v>
      </c>
      <c r="E6" s="12"/>
      <c r="F6" s="121" t="e">
        <f>E6/'1.2. Кол-во МС'!H8</f>
        <v>#DIV/0!</v>
      </c>
      <c r="G6" s="39"/>
      <c r="H6" s="121" t="e">
        <f>G6/'1.2. Кол-во МС'!H8</f>
        <v>#DIV/0!</v>
      </c>
      <c r="I6" s="39"/>
      <c r="J6" s="121" t="e">
        <f>I6/'1.2. Кол-во МС'!H8</f>
        <v>#DIV/0!</v>
      </c>
      <c r="K6" s="39"/>
      <c r="L6" s="121" t="e">
        <f>K6/'1.2. Кол-во МС'!H8</f>
        <v>#DIV/0!</v>
      </c>
      <c r="M6" s="13"/>
      <c r="P6" s="63" t="b">
        <f>C6+E6+G6+I6+K6='1.2. Кол-во МС'!H8</f>
        <v>1</v>
      </c>
    </row>
    <row r="7" spans="1:16" ht="30" customHeight="1" thickBot="1" x14ac:dyDescent="0.25">
      <c r="B7" s="189" t="s">
        <v>2</v>
      </c>
      <c r="C7" s="39"/>
      <c r="D7" s="121" t="e">
        <f>C7/'1.2. Кол-во МС'!H9</f>
        <v>#DIV/0!</v>
      </c>
      <c r="E7" s="12"/>
      <c r="F7" s="121" t="e">
        <f>E7/'1.2. Кол-во МС'!H9</f>
        <v>#DIV/0!</v>
      </c>
      <c r="G7" s="39"/>
      <c r="H7" s="121" t="e">
        <f>G7/'1.2. Кол-во МС'!H9</f>
        <v>#DIV/0!</v>
      </c>
      <c r="I7" s="39"/>
      <c r="J7" s="121" t="e">
        <f>I7/'1.2. Кол-во МС'!H9</f>
        <v>#DIV/0!</v>
      </c>
      <c r="K7" s="39"/>
      <c r="L7" s="121" t="e">
        <f>K7/'1.2. Кол-во МС'!H9</f>
        <v>#DIV/0!</v>
      </c>
      <c r="M7" s="13"/>
      <c r="P7" s="63" t="b">
        <f>C7+E7+G7+I7+K7='1.2. Кол-во МС'!H9</f>
        <v>1</v>
      </c>
    </row>
    <row r="8" spans="1:16" ht="30" customHeight="1" thickBot="1" x14ac:dyDescent="0.25">
      <c r="B8" s="189" t="s">
        <v>3</v>
      </c>
      <c r="C8" s="38"/>
      <c r="D8" s="121" t="e">
        <f>C8/'1.2. Кол-во МС'!H10</f>
        <v>#DIV/0!</v>
      </c>
      <c r="E8" s="12"/>
      <c r="F8" s="121" t="e">
        <f>E8/'1.2. Кол-во МС'!H10</f>
        <v>#DIV/0!</v>
      </c>
      <c r="G8" s="38"/>
      <c r="H8" s="121" t="e">
        <f>G8/'1.2. Кол-во МС'!H10</f>
        <v>#DIV/0!</v>
      </c>
      <c r="I8" s="38"/>
      <c r="J8" s="121" t="e">
        <f>I8/'1.2. Кол-во МС'!H10</f>
        <v>#DIV/0!</v>
      </c>
      <c r="K8" s="38"/>
      <c r="L8" s="121" t="e">
        <f>K8/'1.2. Кол-во МС'!H10</f>
        <v>#DIV/0!</v>
      </c>
      <c r="M8" s="13"/>
      <c r="P8" s="63" t="b">
        <f>C8+E8+G8+I8+K8='1.2. Кол-во МС'!H10</f>
        <v>1</v>
      </c>
    </row>
    <row r="9" spans="1:16" ht="30" customHeight="1" thickBot="1" x14ac:dyDescent="0.25">
      <c r="B9" s="189" t="s">
        <v>4</v>
      </c>
      <c r="C9" s="39"/>
      <c r="D9" s="121" t="e">
        <f>C9/'1.2. Кол-во МС'!H11</f>
        <v>#DIV/0!</v>
      </c>
      <c r="E9" s="12"/>
      <c r="F9" s="121" t="e">
        <f>E9/'1.2. Кол-во МС'!H11</f>
        <v>#DIV/0!</v>
      </c>
      <c r="G9" s="39"/>
      <c r="H9" s="121" t="e">
        <f>G9/'1.2. Кол-во МС'!H11</f>
        <v>#DIV/0!</v>
      </c>
      <c r="I9" s="39"/>
      <c r="J9" s="121" t="e">
        <f>I9/'1.2. Кол-во МС'!H11</f>
        <v>#DIV/0!</v>
      </c>
      <c r="K9" s="39"/>
      <c r="L9" s="121" t="e">
        <f>K9/'1.2. Кол-во МС'!H11</f>
        <v>#DIV/0!</v>
      </c>
      <c r="M9" s="39"/>
      <c r="P9" s="63" t="b">
        <f>C9+E9+G9+I9+K9='1.2. Кол-во МС'!H11</f>
        <v>1</v>
      </c>
    </row>
    <row r="10" spans="1:16" ht="30" customHeight="1" thickBot="1" x14ac:dyDescent="0.25">
      <c r="B10" s="189" t="s">
        <v>5</v>
      </c>
      <c r="C10" s="37"/>
      <c r="D10" s="121" t="e">
        <f>C10/'1.2. Кол-во МС'!H12</f>
        <v>#DIV/0!</v>
      </c>
      <c r="E10" s="37"/>
      <c r="F10" s="121" t="e">
        <f>E10/'1.2. Кол-во МС'!H12</f>
        <v>#DIV/0!</v>
      </c>
      <c r="G10" s="37"/>
      <c r="H10" s="121" t="e">
        <f>G10/'1.2. Кол-во МС'!H12</f>
        <v>#DIV/0!</v>
      </c>
      <c r="I10" s="37"/>
      <c r="J10" s="121" t="e">
        <f>I10/'1.2. Кол-во МС'!H12</f>
        <v>#DIV/0!</v>
      </c>
      <c r="K10" s="37"/>
      <c r="L10" s="121" t="e">
        <f>K10/'1.2. Кол-во МС'!H12</f>
        <v>#DIV/0!</v>
      </c>
      <c r="M10" s="39"/>
      <c r="P10" s="63" t="b">
        <f>C10+E10+G10+I10+K10='1.2. Кол-во МС'!H12</f>
        <v>1</v>
      </c>
    </row>
    <row r="11" spans="1:16" ht="30" customHeight="1" thickBot="1" x14ac:dyDescent="0.25">
      <c r="B11" s="189" t="s">
        <v>6</v>
      </c>
      <c r="C11" s="39"/>
      <c r="D11" s="121" t="e">
        <f>C11/'1.2. Кол-во МС'!H13</f>
        <v>#DIV/0!</v>
      </c>
      <c r="E11" s="12"/>
      <c r="F11" s="121" t="e">
        <f>E11/'1.2. Кол-во МС'!H13</f>
        <v>#DIV/0!</v>
      </c>
      <c r="G11" s="39"/>
      <c r="H11" s="121" t="e">
        <f>G11/'1.2. Кол-во МС'!H13</f>
        <v>#DIV/0!</v>
      </c>
      <c r="I11" s="39"/>
      <c r="J11" s="121" t="e">
        <f>I11/'1.2. Кол-во МС'!H13</f>
        <v>#DIV/0!</v>
      </c>
      <c r="K11" s="39"/>
      <c r="L11" s="121" t="e">
        <f>K11/'1.2. Кол-во МС'!H13</f>
        <v>#DIV/0!</v>
      </c>
      <c r="M11" s="13"/>
      <c r="P11" s="63" t="b">
        <f>C11+E11+G11+I11+K11='1.2. Кол-во МС'!H13</f>
        <v>1</v>
      </c>
    </row>
    <row r="12" spans="1:16" ht="30" customHeight="1" thickBot="1" x14ac:dyDescent="0.25">
      <c r="B12" s="189" t="s">
        <v>7</v>
      </c>
      <c r="C12" s="39"/>
      <c r="D12" s="121" t="e">
        <f>C12/'1.2. Кол-во МС'!H14</f>
        <v>#DIV/0!</v>
      </c>
      <c r="E12" s="12"/>
      <c r="F12" s="121" t="e">
        <f>E12/'1.2. Кол-во МС'!H14</f>
        <v>#DIV/0!</v>
      </c>
      <c r="G12" s="39"/>
      <c r="H12" s="121" t="e">
        <f>G12/'1.2. Кол-во МС'!H14</f>
        <v>#DIV/0!</v>
      </c>
      <c r="I12" s="39"/>
      <c r="J12" s="121" t="e">
        <f>I12/'1.2. Кол-во МС'!H14</f>
        <v>#DIV/0!</v>
      </c>
      <c r="K12" s="39"/>
      <c r="L12" s="121" t="e">
        <f>K12/'1.2. Кол-во МС'!H14</f>
        <v>#DIV/0!</v>
      </c>
      <c r="M12" s="13"/>
      <c r="P12" s="63" t="b">
        <f>C12+E12+G12+I12+K12='1.2. Кол-во МС'!H14</f>
        <v>1</v>
      </c>
    </row>
    <row r="13" spans="1:16" ht="30" customHeight="1" thickBot="1" x14ac:dyDescent="0.25">
      <c r="B13" s="189" t="s">
        <v>8</v>
      </c>
      <c r="C13" s="39"/>
      <c r="D13" s="121" t="e">
        <f>C13/'1.2. Кол-во МС'!H15</f>
        <v>#DIV/0!</v>
      </c>
      <c r="E13" s="12"/>
      <c r="F13" s="121" t="e">
        <f>E13/'1.2. Кол-во МС'!H15</f>
        <v>#DIV/0!</v>
      </c>
      <c r="G13" s="39"/>
      <c r="H13" s="121" t="e">
        <f>G13/'1.2. Кол-во МС'!H15</f>
        <v>#DIV/0!</v>
      </c>
      <c r="I13" s="39"/>
      <c r="J13" s="121" t="e">
        <f>I13/'1.2. Кол-во МС'!H15</f>
        <v>#DIV/0!</v>
      </c>
      <c r="K13" s="39"/>
      <c r="L13" s="121" t="e">
        <f>K13/'1.2. Кол-во МС'!H15</f>
        <v>#DIV/0!</v>
      </c>
      <c r="M13" s="13"/>
      <c r="P13" s="63" t="b">
        <f>C13+E13+G13+I13+K13='1.2. Кол-во МС'!H15</f>
        <v>1</v>
      </c>
    </row>
    <row r="14" spans="1:16" ht="30" customHeight="1" thickBot="1" x14ac:dyDescent="0.25">
      <c r="B14" s="189" t="s">
        <v>9</v>
      </c>
      <c r="C14" s="39"/>
      <c r="D14" s="121" t="e">
        <f>C14/'1.2. Кол-во МС'!H16</f>
        <v>#DIV/0!</v>
      </c>
      <c r="E14" s="12"/>
      <c r="F14" s="121" t="e">
        <f>E14/'1.2. Кол-во МС'!H16</f>
        <v>#DIV/0!</v>
      </c>
      <c r="G14" s="39"/>
      <c r="H14" s="121" t="e">
        <f>G14/'1.2. Кол-во МС'!H16</f>
        <v>#DIV/0!</v>
      </c>
      <c r="I14" s="39"/>
      <c r="J14" s="121" t="e">
        <f>I14/'1.2. Кол-во МС'!H16</f>
        <v>#DIV/0!</v>
      </c>
      <c r="K14" s="39"/>
      <c r="L14" s="121" t="e">
        <f>K14/'1.2. Кол-во МС'!H16</f>
        <v>#DIV/0!</v>
      </c>
      <c r="M14" s="13"/>
      <c r="P14" s="63" t="b">
        <f>C14+E14+G14+I14+K14='1.2. Кол-во МС'!H16</f>
        <v>1</v>
      </c>
    </row>
    <row r="15" spans="1:16" ht="30" customHeight="1" thickBot="1" x14ac:dyDescent="0.25">
      <c r="B15" s="189" t="s">
        <v>10</v>
      </c>
      <c r="C15" s="39"/>
      <c r="D15" s="121" t="e">
        <f>C15/'1.2. Кол-во МС'!H17</f>
        <v>#DIV/0!</v>
      </c>
      <c r="E15" s="12"/>
      <c r="F15" s="121" t="e">
        <f>E15/'1.2. Кол-во МС'!H17</f>
        <v>#DIV/0!</v>
      </c>
      <c r="G15" s="39"/>
      <c r="H15" s="121" t="e">
        <f>G15/'1.2. Кол-во МС'!H17</f>
        <v>#DIV/0!</v>
      </c>
      <c r="I15" s="39"/>
      <c r="J15" s="121" t="e">
        <f>I15/'1.2. Кол-во МС'!H17</f>
        <v>#DIV/0!</v>
      </c>
      <c r="K15" s="39"/>
      <c r="L15" s="121" t="e">
        <f>K15/'1.2. Кол-во МС'!H17</f>
        <v>#DIV/0!</v>
      </c>
      <c r="M15" s="13"/>
      <c r="P15" s="63" t="b">
        <f>C15+E15+G15+I15+K15='1.2. Кол-во МС'!H17</f>
        <v>1</v>
      </c>
    </row>
    <row r="16" spans="1:16" ht="30" customHeight="1" thickBot="1" x14ac:dyDescent="0.25">
      <c r="B16" s="189" t="s">
        <v>11</v>
      </c>
      <c r="C16" s="39"/>
      <c r="D16" s="121" t="e">
        <f>C16/'1.2. Кол-во МС'!H18</f>
        <v>#DIV/0!</v>
      </c>
      <c r="E16" s="12"/>
      <c r="F16" s="121" t="e">
        <f>E16/'1.2. Кол-во МС'!H18</f>
        <v>#DIV/0!</v>
      </c>
      <c r="G16" s="39"/>
      <c r="H16" s="121" t="e">
        <f>G16/'1.2. Кол-во МС'!H18</f>
        <v>#DIV/0!</v>
      </c>
      <c r="I16" s="39"/>
      <c r="J16" s="121" t="e">
        <f>I16/'1.2. Кол-во МС'!H18</f>
        <v>#DIV/0!</v>
      </c>
      <c r="K16" s="39"/>
      <c r="L16" s="121" t="e">
        <f>K16/'1.2. Кол-во МС'!H18</f>
        <v>#DIV/0!</v>
      </c>
      <c r="M16" s="13"/>
      <c r="P16" s="63" t="b">
        <f>C16+E16+G16+I16+K16='1.2. Кол-во МС'!H18</f>
        <v>1</v>
      </c>
    </row>
    <row r="17" spans="2:16" ht="30" customHeight="1" thickBot="1" x14ac:dyDescent="0.25">
      <c r="B17" s="189" t="s">
        <v>12</v>
      </c>
      <c r="C17" s="39"/>
      <c r="D17" s="121" t="e">
        <f>C17/'1.2. Кол-во МС'!H19</f>
        <v>#DIV/0!</v>
      </c>
      <c r="E17" s="12"/>
      <c r="F17" s="121" t="e">
        <f>E17/'1.2. Кол-во МС'!H19</f>
        <v>#DIV/0!</v>
      </c>
      <c r="G17" s="39"/>
      <c r="H17" s="121" t="e">
        <f>G17/'1.2. Кол-во МС'!H19</f>
        <v>#DIV/0!</v>
      </c>
      <c r="I17" s="39"/>
      <c r="J17" s="121" t="e">
        <f>I17/'1.2. Кол-во МС'!H19</f>
        <v>#DIV/0!</v>
      </c>
      <c r="K17" s="39"/>
      <c r="L17" s="121" t="e">
        <f>K17/'1.2. Кол-во МС'!H19</f>
        <v>#DIV/0!</v>
      </c>
      <c r="M17" s="13"/>
      <c r="P17" s="63" t="b">
        <f>C17+E17+G17+I17+K17='1.2. Кол-во МС'!H19</f>
        <v>1</v>
      </c>
    </row>
    <row r="18" spans="2:16" ht="30" customHeight="1" thickBot="1" x14ac:dyDescent="0.25">
      <c r="B18" s="189" t="s">
        <v>13</v>
      </c>
      <c r="C18" s="39">
        <v>216</v>
      </c>
      <c r="D18" s="121">
        <f>C18/'1.2. Кол-во МС'!H20</f>
        <v>0.11477151965993623</v>
      </c>
      <c r="E18" s="12">
        <v>550</v>
      </c>
      <c r="F18" s="121">
        <f>E18/'1.2. Кол-во МС'!H20</f>
        <v>0.29224229543039321</v>
      </c>
      <c r="G18" s="39">
        <v>602</v>
      </c>
      <c r="H18" s="121">
        <f>G18/'1.2. Кол-во МС'!H20</f>
        <v>0.31987247608926672</v>
      </c>
      <c r="I18" s="39">
        <v>431</v>
      </c>
      <c r="J18" s="121">
        <f>I18/'1.2. Кол-во МС'!H20</f>
        <v>0.22901168969181721</v>
      </c>
      <c r="K18" s="39">
        <v>83</v>
      </c>
      <c r="L18" s="121">
        <f>K18/'1.2. Кол-во МС'!H20</f>
        <v>4.4102019128586613E-2</v>
      </c>
      <c r="M18" s="13">
        <v>47</v>
      </c>
      <c r="P18" s="63" t="b">
        <f>C18+E18+G18+I18+K18='1.2. Кол-во МС'!H20</f>
        <v>1</v>
      </c>
    </row>
    <row r="19" spans="2:16" ht="30" customHeight="1" thickBot="1" x14ac:dyDescent="0.25">
      <c r="B19" s="190" t="s">
        <v>16</v>
      </c>
      <c r="C19" s="11">
        <f>SUM(C5:C18)</f>
        <v>216</v>
      </c>
      <c r="D19" s="151">
        <f>C19/'1.2. Кол-во МС'!H21</f>
        <v>0.11477151965993623</v>
      </c>
      <c r="E19" s="11">
        <f>SUM(E5:E18)</f>
        <v>550</v>
      </c>
      <c r="F19" s="151">
        <f>E19/'1.2. Кол-во МС'!H21</f>
        <v>0.29224229543039321</v>
      </c>
      <c r="G19" s="11">
        <f>SUM(G5:G18)</f>
        <v>602</v>
      </c>
      <c r="H19" s="151">
        <f>G19/'1.2. Кол-во МС'!H21</f>
        <v>0.31987247608926672</v>
      </c>
      <c r="I19" s="11">
        <f>SUM(I5:I18)</f>
        <v>431</v>
      </c>
      <c r="J19" s="151">
        <f>I19/'1.2. Кол-во МС'!H21</f>
        <v>0.22901168969181721</v>
      </c>
      <c r="K19" s="11">
        <f>SUM(K5:K18)</f>
        <v>83</v>
      </c>
      <c r="L19" s="151">
        <f>K19/'1.2. Кол-во МС'!H21</f>
        <v>4.4102019128586613E-2</v>
      </c>
      <c r="M19" s="11">
        <f>AVERAGE(M5:M18)</f>
        <v>47</v>
      </c>
      <c r="P19" s="63" t="b">
        <f>C19+E19+G19+I19+K19='1.2. Кол-во МС'!H21</f>
        <v>1</v>
      </c>
    </row>
    <row r="21" spans="2:16" x14ac:dyDescent="0.2">
      <c r="E21" s="15"/>
      <c r="F21" s="15"/>
    </row>
  </sheetData>
  <sheetProtection formatCells="0" formatColumns="0" formatRows="0" selectLockedCells="1"/>
  <mergeCells count="1">
    <mergeCell ref="B2:M2"/>
  </mergeCells>
  <phoneticPr fontId="12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86" orientation="landscape" r:id="rId1"/>
  <headerFooter alignWithMargins="0"/>
  <colBreaks count="2" manualBreakCount="2">
    <brk id="13" max="18" man="1"/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14E00-75DE-4A07-BF59-BF556F5DA112}">
  <sheetPr>
    <pageSetUpPr fitToPage="1"/>
  </sheetPr>
  <dimension ref="A2:Z22"/>
  <sheetViews>
    <sheetView view="pageBreakPreview" topLeftCell="A12" zoomScale="80" zoomScaleNormal="80" zoomScaleSheetLayoutView="80" workbookViewId="0">
      <selection activeCell="U20" sqref="U20"/>
    </sheetView>
  </sheetViews>
  <sheetFormatPr defaultRowHeight="12.75" x14ac:dyDescent="0.2"/>
  <cols>
    <col min="1" max="1" width="31.42578125" style="16" customWidth="1"/>
    <col min="2" max="2" width="7.7109375" style="2" customWidth="1"/>
    <col min="3" max="3" width="11.28515625" style="2" customWidth="1"/>
    <col min="4" max="6" width="7.7109375" style="2" customWidth="1"/>
    <col min="7" max="7" width="9.140625" style="2" customWidth="1"/>
    <col min="8" max="12" width="7.7109375" style="2" customWidth="1"/>
    <col min="13" max="13" width="9.28515625" style="2" customWidth="1"/>
    <col min="14" max="14" width="7.7109375" style="2" customWidth="1"/>
    <col min="15" max="15" width="8.85546875" style="2" customWidth="1"/>
    <col min="16" max="18" width="7.7109375" style="2" customWidth="1"/>
    <col min="19" max="19" width="9" style="2" customWidth="1"/>
    <col min="20" max="21" width="7.7109375" style="2" customWidth="1"/>
    <col min="22" max="22" width="1.42578125" style="2" customWidth="1"/>
    <col min="23" max="23" width="5.140625" style="2" customWidth="1"/>
    <col min="24" max="24" width="12.7109375" style="2" customWidth="1"/>
    <col min="25" max="26" width="10.7109375" style="2" bestFit="1" customWidth="1"/>
    <col min="27" max="16384" width="9.140625" style="2"/>
  </cols>
  <sheetData>
    <row r="2" spans="1:26" ht="20.25" x14ac:dyDescent="0.3">
      <c r="A2" s="205" t="s">
        <v>43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</row>
    <row r="3" spans="1:26" ht="15.75" x14ac:dyDescent="0.2">
      <c r="T3" s="8"/>
    </row>
    <row r="4" spans="1:26" ht="21" customHeight="1" x14ac:dyDescent="0.2">
      <c r="A4" s="219" t="s">
        <v>14</v>
      </c>
      <c r="B4" s="200" t="s">
        <v>35</v>
      </c>
      <c r="C4" s="201"/>
      <c r="D4" s="201"/>
      <c r="E4" s="201"/>
      <c r="F4" s="201"/>
      <c r="G4" s="201"/>
      <c r="H4" s="201"/>
      <c r="I4" s="202"/>
      <c r="J4" s="209" t="s">
        <v>165</v>
      </c>
      <c r="K4" s="210"/>
      <c r="L4" s="210"/>
      <c r="M4" s="210"/>
      <c r="N4" s="210"/>
      <c r="O4" s="210"/>
      <c r="P4" s="210"/>
      <c r="Q4" s="210"/>
      <c r="R4" s="210"/>
      <c r="S4" s="211"/>
      <c r="T4" s="203" t="s">
        <v>42</v>
      </c>
      <c r="U4" s="216" t="s">
        <v>36</v>
      </c>
      <c r="X4" s="62"/>
    </row>
    <row r="5" spans="1:26" ht="29.25" customHeight="1" x14ac:dyDescent="0.2">
      <c r="A5" s="220"/>
      <c r="B5" s="203" t="s">
        <v>15</v>
      </c>
      <c r="C5" s="216" t="s">
        <v>36</v>
      </c>
      <c r="D5" s="200" t="s">
        <v>112</v>
      </c>
      <c r="E5" s="201"/>
      <c r="F5" s="201"/>
      <c r="G5" s="201"/>
      <c r="H5" s="201"/>
      <c r="I5" s="202"/>
      <c r="J5" s="212"/>
      <c r="K5" s="213"/>
      <c r="L5" s="213"/>
      <c r="M5" s="213"/>
      <c r="N5" s="213"/>
      <c r="O5" s="213"/>
      <c r="P5" s="213"/>
      <c r="Q5" s="213"/>
      <c r="R5" s="213"/>
      <c r="S5" s="214"/>
      <c r="T5" s="215"/>
      <c r="U5" s="217"/>
      <c r="X5" s="62"/>
    </row>
    <row r="6" spans="1:26" ht="148.5" customHeight="1" thickBot="1" x14ac:dyDescent="0.25">
      <c r="A6" s="221"/>
      <c r="B6" s="204"/>
      <c r="C6" s="218"/>
      <c r="D6" s="41" t="s">
        <v>113</v>
      </c>
      <c r="E6" s="30" t="s">
        <v>27</v>
      </c>
      <c r="F6" s="41" t="s">
        <v>114</v>
      </c>
      <c r="G6" s="30" t="s">
        <v>27</v>
      </c>
      <c r="H6" s="41" t="s">
        <v>115</v>
      </c>
      <c r="I6" s="30" t="s">
        <v>27</v>
      </c>
      <c r="J6" s="40" t="s">
        <v>37</v>
      </c>
      <c r="K6" s="29" t="s">
        <v>27</v>
      </c>
      <c r="L6" s="40" t="s">
        <v>38</v>
      </c>
      <c r="M6" s="29" t="s">
        <v>27</v>
      </c>
      <c r="N6" s="40" t="s">
        <v>39</v>
      </c>
      <c r="O6" s="29" t="s">
        <v>27</v>
      </c>
      <c r="P6" s="40" t="s">
        <v>40</v>
      </c>
      <c r="Q6" s="29" t="s">
        <v>27</v>
      </c>
      <c r="R6" s="40" t="s">
        <v>41</v>
      </c>
      <c r="S6" s="29" t="s">
        <v>27</v>
      </c>
      <c r="T6" s="204"/>
      <c r="U6" s="218"/>
      <c r="X6" s="62"/>
    </row>
    <row r="7" spans="1:26" ht="30" customHeight="1" x14ac:dyDescent="0.2">
      <c r="A7" s="189" t="s">
        <v>0</v>
      </c>
      <c r="B7" s="193">
        <f t="shared" ref="B7:B21" si="0">D7+F7+H7</f>
        <v>0</v>
      </c>
      <c r="C7" s="121" t="e">
        <f>B7/'1.1. Кол-во ГС'!L7</f>
        <v>#DIV/0!</v>
      </c>
      <c r="D7" s="12"/>
      <c r="E7" s="121" t="e">
        <f>D7/B7</f>
        <v>#DIV/0!</v>
      </c>
      <c r="F7" s="12"/>
      <c r="G7" s="86" t="e">
        <f>F7/B7</f>
        <v>#DIV/0!</v>
      </c>
      <c r="H7" s="12"/>
      <c r="I7" s="86" t="e">
        <f>H7/B7</f>
        <v>#DIV/0!</v>
      </c>
      <c r="J7" s="39"/>
      <c r="K7" s="121" t="e">
        <f>J7/B7</f>
        <v>#DIV/0!</v>
      </c>
      <c r="L7" s="39"/>
      <c r="M7" s="121" t="e">
        <f>L7/B7</f>
        <v>#DIV/0!</v>
      </c>
      <c r="N7" s="39"/>
      <c r="O7" s="121" t="e">
        <f>N7/B7</f>
        <v>#DIV/0!</v>
      </c>
      <c r="P7" s="39"/>
      <c r="Q7" s="121" t="e">
        <f>P7/B7</f>
        <v>#DIV/0!</v>
      </c>
      <c r="R7" s="39"/>
      <c r="S7" s="121" t="e">
        <f>R7/B7</f>
        <v>#DIV/0!</v>
      </c>
      <c r="T7" s="39"/>
      <c r="U7" s="121" t="e">
        <f>T7/'1.1. Кол-во ГС'!L7</f>
        <v>#DIV/0!</v>
      </c>
      <c r="X7" s="139" t="b">
        <f>J7+L7+N7+P7+R7=B7</f>
        <v>1</v>
      </c>
      <c r="Y7" s="192" t="b">
        <f>B7=D7+F7+H7</f>
        <v>1</v>
      </c>
      <c r="Z7" s="192" t="b">
        <f>B7+T7='1.1. Кол-во ГС'!L7</f>
        <v>1</v>
      </c>
    </row>
    <row r="8" spans="1:26" ht="30" customHeight="1" x14ac:dyDescent="0.2">
      <c r="A8" s="189" t="s">
        <v>1</v>
      </c>
      <c r="B8" s="193">
        <f t="shared" si="0"/>
        <v>0</v>
      </c>
      <c r="C8" s="121" t="e">
        <f>B8/'1.1. Кол-во ГС'!L8</f>
        <v>#DIV/0!</v>
      </c>
      <c r="D8" s="12"/>
      <c r="E8" s="121" t="e">
        <f t="shared" ref="E8:E21" si="1">D8/B8</f>
        <v>#DIV/0!</v>
      </c>
      <c r="F8" s="12"/>
      <c r="G8" s="86" t="e">
        <f t="shared" ref="G8:G21" si="2">F8/B8</f>
        <v>#DIV/0!</v>
      </c>
      <c r="H8" s="12"/>
      <c r="I8" s="86" t="e">
        <f t="shared" ref="I8:I21" si="3">H8/B8</f>
        <v>#DIV/0!</v>
      </c>
      <c r="J8" s="39"/>
      <c r="K8" s="121" t="e">
        <f t="shared" ref="K8:K21" si="4">J8/B8</f>
        <v>#DIV/0!</v>
      </c>
      <c r="L8" s="39"/>
      <c r="M8" s="121" t="e">
        <f t="shared" ref="M8:M21" si="5">L8/B8</f>
        <v>#DIV/0!</v>
      </c>
      <c r="N8" s="39"/>
      <c r="O8" s="121" t="e">
        <f t="shared" ref="O8:O21" si="6">N8/B8</f>
        <v>#DIV/0!</v>
      </c>
      <c r="P8" s="39"/>
      <c r="Q8" s="121" t="e">
        <f t="shared" ref="Q8:Q21" si="7">P8/B8</f>
        <v>#DIV/0!</v>
      </c>
      <c r="R8" s="39"/>
      <c r="S8" s="121" t="e">
        <f t="shared" ref="S8:S21" si="8">R8/B8</f>
        <v>#DIV/0!</v>
      </c>
      <c r="T8" s="39"/>
      <c r="U8" s="121" t="e">
        <f>T8/'1.1. Кол-во ГС'!L8</f>
        <v>#DIV/0!</v>
      </c>
      <c r="X8" s="140" t="b">
        <f t="shared" ref="X8:X21" si="9">J8+L8+N8+P8+R8=B8</f>
        <v>1</v>
      </c>
      <c r="Y8" s="192" t="b">
        <f t="shared" ref="Y8:Y21" si="10">B8=D8+F8+H8</f>
        <v>1</v>
      </c>
      <c r="Z8" s="192" t="b">
        <f>B8+T8='1.1. Кол-во ГС'!L8</f>
        <v>1</v>
      </c>
    </row>
    <row r="9" spans="1:26" ht="30" customHeight="1" x14ac:dyDescent="0.2">
      <c r="A9" s="189" t="s">
        <v>2</v>
      </c>
      <c r="B9" s="193">
        <f t="shared" si="0"/>
        <v>0</v>
      </c>
      <c r="C9" s="121" t="e">
        <f>B9/'1.1. Кол-во ГС'!L9</f>
        <v>#DIV/0!</v>
      </c>
      <c r="D9" s="12"/>
      <c r="E9" s="121" t="e">
        <f t="shared" si="1"/>
        <v>#DIV/0!</v>
      </c>
      <c r="F9" s="12"/>
      <c r="G9" s="86" t="e">
        <f t="shared" si="2"/>
        <v>#DIV/0!</v>
      </c>
      <c r="H9" s="12"/>
      <c r="I9" s="86" t="e">
        <f t="shared" si="3"/>
        <v>#DIV/0!</v>
      </c>
      <c r="J9" s="39"/>
      <c r="K9" s="121" t="e">
        <f t="shared" si="4"/>
        <v>#DIV/0!</v>
      </c>
      <c r="L9" s="39"/>
      <c r="M9" s="121" t="e">
        <f t="shared" si="5"/>
        <v>#DIV/0!</v>
      </c>
      <c r="N9" s="39"/>
      <c r="O9" s="121" t="e">
        <f t="shared" si="6"/>
        <v>#DIV/0!</v>
      </c>
      <c r="P9" s="39"/>
      <c r="Q9" s="121" t="e">
        <f t="shared" si="7"/>
        <v>#DIV/0!</v>
      </c>
      <c r="R9" s="39"/>
      <c r="S9" s="121" t="e">
        <f t="shared" si="8"/>
        <v>#DIV/0!</v>
      </c>
      <c r="T9" s="39"/>
      <c r="U9" s="121" t="e">
        <f>T9/'1.1. Кол-во ГС'!L9</f>
        <v>#DIV/0!</v>
      </c>
      <c r="X9" s="140" t="b">
        <f t="shared" si="9"/>
        <v>1</v>
      </c>
      <c r="Y9" s="192" t="b">
        <f t="shared" si="10"/>
        <v>1</v>
      </c>
      <c r="Z9" s="192" t="b">
        <f>B9+T9='1.1. Кол-во ГС'!L9</f>
        <v>1</v>
      </c>
    </row>
    <row r="10" spans="1:26" ht="30" customHeight="1" x14ac:dyDescent="0.2">
      <c r="A10" s="189" t="s">
        <v>3</v>
      </c>
      <c r="B10" s="193">
        <f t="shared" si="0"/>
        <v>0</v>
      </c>
      <c r="C10" s="121" t="e">
        <f>B10/'1.1. Кол-во ГС'!L10</f>
        <v>#DIV/0!</v>
      </c>
      <c r="D10" s="12"/>
      <c r="E10" s="121" t="e">
        <f t="shared" si="1"/>
        <v>#DIV/0!</v>
      </c>
      <c r="F10" s="12"/>
      <c r="G10" s="86" t="e">
        <f t="shared" si="2"/>
        <v>#DIV/0!</v>
      </c>
      <c r="H10" s="12"/>
      <c r="I10" s="86" t="e">
        <f t="shared" si="3"/>
        <v>#DIV/0!</v>
      </c>
      <c r="J10" s="38"/>
      <c r="K10" s="121" t="e">
        <f t="shared" si="4"/>
        <v>#DIV/0!</v>
      </c>
      <c r="L10" s="38"/>
      <c r="M10" s="121" t="e">
        <f t="shared" si="5"/>
        <v>#DIV/0!</v>
      </c>
      <c r="N10" s="38"/>
      <c r="O10" s="121" t="e">
        <f t="shared" si="6"/>
        <v>#DIV/0!</v>
      </c>
      <c r="P10" s="38"/>
      <c r="Q10" s="121" t="e">
        <f t="shared" si="7"/>
        <v>#DIV/0!</v>
      </c>
      <c r="R10" s="38"/>
      <c r="S10" s="121" t="e">
        <f t="shared" si="8"/>
        <v>#DIV/0!</v>
      </c>
      <c r="T10" s="13"/>
      <c r="U10" s="121" t="e">
        <f>T10/'1.1. Кол-во ГС'!L10</f>
        <v>#DIV/0!</v>
      </c>
      <c r="X10" s="140" t="b">
        <f t="shared" si="9"/>
        <v>1</v>
      </c>
      <c r="Y10" s="192" t="b">
        <f t="shared" si="10"/>
        <v>1</v>
      </c>
      <c r="Z10" s="192" t="b">
        <f>B10+T10='1.1. Кол-во ГС'!L10</f>
        <v>1</v>
      </c>
    </row>
    <row r="11" spans="1:26" ht="30" customHeight="1" x14ac:dyDescent="0.2">
      <c r="A11" s="189" t="s">
        <v>4</v>
      </c>
      <c r="B11" s="193">
        <f t="shared" si="0"/>
        <v>0</v>
      </c>
      <c r="C11" s="121" t="e">
        <f>B11/'1.1. Кол-во ГС'!L11</f>
        <v>#DIV/0!</v>
      </c>
      <c r="D11" s="12"/>
      <c r="E11" s="121" t="e">
        <f t="shared" si="1"/>
        <v>#DIV/0!</v>
      </c>
      <c r="F11" s="12"/>
      <c r="G11" s="86" t="e">
        <f t="shared" si="2"/>
        <v>#DIV/0!</v>
      </c>
      <c r="H11" s="12"/>
      <c r="I11" s="86" t="e">
        <f t="shared" si="3"/>
        <v>#DIV/0!</v>
      </c>
      <c r="J11" s="39"/>
      <c r="K11" s="121" t="e">
        <f t="shared" si="4"/>
        <v>#DIV/0!</v>
      </c>
      <c r="L11" s="39"/>
      <c r="M11" s="121" t="e">
        <f t="shared" si="5"/>
        <v>#DIV/0!</v>
      </c>
      <c r="N11" s="39"/>
      <c r="O11" s="121" t="e">
        <f t="shared" si="6"/>
        <v>#DIV/0!</v>
      </c>
      <c r="P11" s="39"/>
      <c r="Q11" s="121" t="e">
        <f t="shared" si="7"/>
        <v>#DIV/0!</v>
      </c>
      <c r="R11" s="39"/>
      <c r="S11" s="121" t="e">
        <f t="shared" si="8"/>
        <v>#DIV/0!</v>
      </c>
      <c r="T11" s="39"/>
      <c r="U11" s="121" t="e">
        <f>T11/'1.1. Кол-во ГС'!L11</f>
        <v>#DIV/0!</v>
      </c>
      <c r="X11" s="140" t="b">
        <f t="shared" si="9"/>
        <v>1</v>
      </c>
      <c r="Y11" s="192" t="b">
        <f t="shared" si="10"/>
        <v>1</v>
      </c>
      <c r="Z11" s="192" t="b">
        <f>B11+T11='1.1. Кол-во ГС'!L11</f>
        <v>1</v>
      </c>
    </row>
    <row r="12" spans="1:26" ht="30" customHeight="1" x14ac:dyDescent="0.2">
      <c r="A12" s="189" t="s">
        <v>5</v>
      </c>
      <c r="B12" s="193">
        <f t="shared" si="0"/>
        <v>0</v>
      </c>
      <c r="C12" s="121" t="e">
        <f>B12/'1.1. Кол-во ГС'!L12</f>
        <v>#DIV/0!</v>
      </c>
      <c r="D12" s="12"/>
      <c r="E12" s="121" t="e">
        <f t="shared" si="1"/>
        <v>#DIV/0!</v>
      </c>
      <c r="F12" s="12"/>
      <c r="G12" s="86" t="e">
        <f t="shared" si="2"/>
        <v>#DIV/0!</v>
      </c>
      <c r="H12" s="12"/>
      <c r="I12" s="86" t="e">
        <f t="shared" si="3"/>
        <v>#DIV/0!</v>
      </c>
      <c r="J12" s="13"/>
      <c r="K12" s="121" t="e">
        <f t="shared" si="4"/>
        <v>#DIV/0!</v>
      </c>
      <c r="L12" s="37"/>
      <c r="M12" s="121" t="e">
        <f t="shared" si="5"/>
        <v>#DIV/0!</v>
      </c>
      <c r="N12" s="37"/>
      <c r="O12" s="121" t="e">
        <f t="shared" si="6"/>
        <v>#DIV/0!</v>
      </c>
      <c r="P12" s="37"/>
      <c r="Q12" s="121" t="e">
        <f t="shared" si="7"/>
        <v>#DIV/0!</v>
      </c>
      <c r="R12" s="37"/>
      <c r="S12" s="121" t="e">
        <f t="shared" si="8"/>
        <v>#DIV/0!</v>
      </c>
      <c r="T12" s="37"/>
      <c r="U12" s="121" t="e">
        <f>T12/'1.1. Кол-во ГС'!L12</f>
        <v>#DIV/0!</v>
      </c>
      <c r="X12" s="140" t="b">
        <f t="shared" si="9"/>
        <v>1</v>
      </c>
      <c r="Y12" s="192" t="b">
        <f t="shared" si="10"/>
        <v>1</v>
      </c>
      <c r="Z12" s="192" t="b">
        <f>B12+T12='1.1. Кол-во ГС'!L12</f>
        <v>1</v>
      </c>
    </row>
    <row r="13" spans="1:26" ht="30" customHeight="1" x14ac:dyDescent="0.2">
      <c r="A13" s="189" t="s">
        <v>6</v>
      </c>
      <c r="B13" s="193">
        <f t="shared" si="0"/>
        <v>0</v>
      </c>
      <c r="C13" s="121" t="e">
        <f>B13/'1.1. Кол-во ГС'!L13</f>
        <v>#DIV/0!</v>
      </c>
      <c r="D13" s="12"/>
      <c r="E13" s="121" t="e">
        <f t="shared" si="1"/>
        <v>#DIV/0!</v>
      </c>
      <c r="F13" s="12"/>
      <c r="G13" s="86" t="e">
        <f t="shared" si="2"/>
        <v>#DIV/0!</v>
      </c>
      <c r="H13" s="12"/>
      <c r="I13" s="86" t="e">
        <f t="shared" si="3"/>
        <v>#DIV/0!</v>
      </c>
      <c r="J13" s="39"/>
      <c r="K13" s="121" t="e">
        <f t="shared" si="4"/>
        <v>#DIV/0!</v>
      </c>
      <c r="L13" s="39"/>
      <c r="M13" s="121" t="e">
        <f t="shared" si="5"/>
        <v>#DIV/0!</v>
      </c>
      <c r="N13" s="39"/>
      <c r="O13" s="121" t="e">
        <f t="shared" si="6"/>
        <v>#DIV/0!</v>
      </c>
      <c r="P13" s="39"/>
      <c r="Q13" s="121" t="e">
        <f t="shared" si="7"/>
        <v>#DIV/0!</v>
      </c>
      <c r="R13" s="39"/>
      <c r="S13" s="121" t="e">
        <f t="shared" si="8"/>
        <v>#DIV/0!</v>
      </c>
      <c r="T13" s="39"/>
      <c r="U13" s="121" t="e">
        <f>T13/'1.1. Кол-во ГС'!L13</f>
        <v>#DIV/0!</v>
      </c>
      <c r="X13" s="140" t="b">
        <f t="shared" si="9"/>
        <v>1</v>
      </c>
      <c r="Y13" s="192" t="b">
        <f t="shared" si="10"/>
        <v>1</v>
      </c>
      <c r="Z13" s="192" t="b">
        <f>B13+T13='1.1. Кол-во ГС'!L13</f>
        <v>1</v>
      </c>
    </row>
    <row r="14" spans="1:26" ht="30" customHeight="1" x14ac:dyDescent="0.2">
      <c r="A14" s="189" t="s">
        <v>7</v>
      </c>
      <c r="B14" s="193">
        <f t="shared" si="0"/>
        <v>0</v>
      </c>
      <c r="C14" s="121" t="e">
        <f>B14/'1.1. Кол-во ГС'!L14</f>
        <v>#DIV/0!</v>
      </c>
      <c r="D14" s="12"/>
      <c r="E14" s="121" t="e">
        <f t="shared" si="1"/>
        <v>#DIV/0!</v>
      </c>
      <c r="F14" s="12"/>
      <c r="G14" s="86" t="e">
        <f t="shared" si="2"/>
        <v>#DIV/0!</v>
      </c>
      <c r="H14" s="12"/>
      <c r="I14" s="86" t="e">
        <f t="shared" si="3"/>
        <v>#DIV/0!</v>
      </c>
      <c r="J14" s="39"/>
      <c r="K14" s="121" t="e">
        <f t="shared" si="4"/>
        <v>#DIV/0!</v>
      </c>
      <c r="L14" s="39"/>
      <c r="M14" s="121" t="e">
        <f t="shared" si="5"/>
        <v>#DIV/0!</v>
      </c>
      <c r="N14" s="39"/>
      <c r="O14" s="121" t="e">
        <f t="shared" si="6"/>
        <v>#DIV/0!</v>
      </c>
      <c r="P14" s="39"/>
      <c r="Q14" s="121" t="e">
        <f t="shared" si="7"/>
        <v>#DIV/0!</v>
      </c>
      <c r="R14" s="39"/>
      <c r="S14" s="121" t="e">
        <f t="shared" si="8"/>
        <v>#DIV/0!</v>
      </c>
      <c r="T14" s="39"/>
      <c r="U14" s="121" t="e">
        <f>T14/'1.1. Кол-во ГС'!L14</f>
        <v>#DIV/0!</v>
      </c>
      <c r="X14" s="140" t="b">
        <f t="shared" si="9"/>
        <v>1</v>
      </c>
      <c r="Y14" s="192" t="b">
        <f t="shared" si="10"/>
        <v>1</v>
      </c>
      <c r="Z14" s="192" t="b">
        <f>B14+T14='1.1. Кол-во ГС'!L14</f>
        <v>1</v>
      </c>
    </row>
    <row r="15" spans="1:26" ht="30" customHeight="1" x14ac:dyDescent="0.2">
      <c r="A15" s="189" t="s">
        <v>8</v>
      </c>
      <c r="B15" s="193">
        <f t="shared" si="0"/>
        <v>0</v>
      </c>
      <c r="C15" s="121" t="e">
        <f>B15/'1.1. Кол-во ГС'!L15</f>
        <v>#DIV/0!</v>
      </c>
      <c r="D15" s="12"/>
      <c r="E15" s="121" t="e">
        <f t="shared" si="1"/>
        <v>#DIV/0!</v>
      </c>
      <c r="F15" s="12"/>
      <c r="G15" s="86" t="e">
        <f t="shared" si="2"/>
        <v>#DIV/0!</v>
      </c>
      <c r="H15" s="12"/>
      <c r="I15" s="86" t="e">
        <f t="shared" si="3"/>
        <v>#DIV/0!</v>
      </c>
      <c r="J15" s="39"/>
      <c r="K15" s="121" t="e">
        <f t="shared" si="4"/>
        <v>#DIV/0!</v>
      </c>
      <c r="L15" s="39"/>
      <c r="M15" s="121" t="e">
        <f t="shared" si="5"/>
        <v>#DIV/0!</v>
      </c>
      <c r="N15" s="39"/>
      <c r="O15" s="121" t="e">
        <f t="shared" si="6"/>
        <v>#DIV/0!</v>
      </c>
      <c r="P15" s="39"/>
      <c r="Q15" s="121" t="e">
        <f t="shared" si="7"/>
        <v>#DIV/0!</v>
      </c>
      <c r="R15" s="39"/>
      <c r="S15" s="121" t="e">
        <f t="shared" si="8"/>
        <v>#DIV/0!</v>
      </c>
      <c r="T15" s="39"/>
      <c r="U15" s="121" t="e">
        <f>T15/'1.1. Кол-во ГС'!L15</f>
        <v>#DIV/0!</v>
      </c>
      <c r="X15" s="140" t="b">
        <f t="shared" si="9"/>
        <v>1</v>
      </c>
      <c r="Y15" s="192" t="b">
        <f t="shared" si="10"/>
        <v>1</v>
      </c>
      <c r="Z15" s="192" t="b">
        <f>B15+T15='1.1. Кол-во ГС'!L15</f>
        <v>1</v>
      </c>
    </row>
    <row r="16" spans="1:26" ht="30" customHeight="1" x14ac:dyDescent="0.2">
      <c r="A16" s="189" t="s">
        <v>9</v>
      </c>
      <c r="B16" s="193">
        <f t="shared" si="0"/>
        <v>0</v>
      </c>
      <c r="C16" s="121" t="e">
        <f>B16/'1.1. Кол-во ГС'!L16</f>
        <v>#DIV/0!</v>
      </c>
      <c r="D16" s="12"/>
      <c r="E16" s="121" t="e">
        <f t="shared" si="1"/>
        <v>#DIV/0!</v>
      </c>
      <c r="F16" s="12"/>
      <c r="G16" s="86" t="e">
        <f t="shared" si="2"/>
        <v>#DIV/0!</v>
      </c>
      <c r="H16" s="12"/>
      <c r="I16" s="86" t="e">
        <f t="shared" si="3"/>
        <v>#DIV/0!</v>
      </c>
      <c r="J16" s="39"/>
      <c r="K16" s="121" t="e">
        <f t="shared" si="4"/>
        <v>#DIV/0!</v>
      </c>
      <c r="L16" s="39"/>
      <c r="M16" s="121" t="e">
        <f t="shared" si="5"/>
        <v>#DIV/0!</v>
      </c>
      <c r="N16" s="39"/>
      <c r="O16" s="121" t="e">
        <f t="shared" si="6"/>
        <v>#DIV/0!</v>
      </c>
      <c r="P16" s="39"/>
      <c r="Q16" s="121" t="e">
        <f t="shared" si="7"/>
        <v>#DIV/0!</v>
      </c>
      <c r="R16" s="39"/>
      <c r="S16" s="121" t="e">
        <f t="shared" si="8"/>
        <v>#DIV/0!</v>
      </c>
      <c r="T16" s="39"/>
      <c r="U16" s="121" t="e">
        <f>T16/'1.1. Кол-во ГС'!L16</f>
        <v>#DIV/0!</v>
      </c>
      <c r="X16" s="140" t="b">
        <f t="shared" si="9"/>
        <v>1</v>
      </c>
      <c r="Y16" s="192" t="b">
        <f t="shared" si="10"/>
        <v>1</v>
      </c>
      <c r="Z16" s="192" t="b">
        <f>B16+T16='1.1. Кол-во ГС'!L16</f>
        <v>1</v>
      </c>
    </row>
    <row r="17" spans="1:26" ht="30" customHeight="1" x14ac:dyDescent="0.2">
      <c r="A17" s="189" t="s">
        <v>10</v>
      </c>
      <c r="B17" s="193">
        <f t="shared" si="0"/>
        <v>0</v>
      </c>
      <c r="C17" s="121" t="e">
        <f>B17/'1.1. Кол-во ГС'!L17</f>
        <v>#DIV/0!</v>
      </c>
      <c r="D17" s="12"/>
      <c r="E17" s="121" t="e">
        <f t="shared" si="1"/>
        <v>#DIV/0!</v>
      </c>
      <c r="F17" s="12"/>
      <c r="G17" s="86" t="e">
        <f t="shared" si="2"/>
        <v>#DIV/0!</v>
      </c>
      <c r="H17" s="12"/>
      <c r="I17" s="86" t="e">
        <f t="shared" si="3"/>
        <v>#DIV/0!</v>
      </c>
      <c r="J17" s="39"/>
      <c r="K17" s="121" t="e">
        <f t="shared" si="4"/>
        <v>#DIV/0!</v>
      </c>
      <c r="L17" s="39"/>
      <c r="M17" s="121" t="e">
        <f t="shared" si="5"/>
        <v>#DIV/0!</v>
      </c>
      <c r="N17" s="39"/>
      <c r="O17" s="121" t="e">
        <f t="shared" si="6"/>
        <v>#DIV/0!</v>
      </c>
      <c r="P17" s="39"/>
      <c r="Q17" s="121" t="e">
        <f t="shared" si="7"/>
        <v>#DIV/0!</v>
      </c>
      <c r="R17" s="39"/>
      <c r="S17" s="121" t="e">
        <f t="shared" si="8"/>
        <v>#DIV/0!</v>
      </c>
      <c r="T17" s="39"/>
      <c r="U17" s="121" t="e">
        <f>T17/'1.1. Кол-во ГС'!L17</f>
        <v>#DIV/0!</v>
      </c>
      <c r="X17" s="140" t="b">
        <f t="shared" si="9"/>
        <v>1</v>
      </c>
      <c r="Y17" s="192" t="b">
        <f t="shared" si="10"/>
        <v>1</v>
      </c>
      <c r="Z17" s="192" t="b">
        <f>B17+T17='1.1. Кол-во ГС'!L17</f>
        <v>1</v>
      </c>
    </row>
    <row r="18" spans="1:26" ht="30" customHeight="1" x14ac:dyDescent="0.2">
      <c r="A18" s="189" t="s">
        <v>11</v>
      </c>
      <c r="B18" s="193">
        <f t="shared" si="0"/>
        <v>0</v>
      </c>
      <c r="C18" s="121" t="e">
        <f>B18/'1.1. Кол-во ГС'!L18</f>
        <v>#DIV/0!</v>
      </c>
      <c r="D18" s="12"/>
      <c r="E18" s="121" t="e">
        <f t="shared" si="1"/>
        <v>#DIV/0!</v>
      </c>
      <c r="F18" s="12"/>
      <c r="G18" s="86" t="e">
        <f t="shared" si="2"/>
        <v>#DIV/0!</v>
      </c>
      <c r="H18" s="12"/>
      <c r="I18" s="86" t="e">
        <f t="shared" si="3"/>
        <v>#DIV/0!</v>
      </c>
      <c r="J18" s="39"/>
      <c r="K18" s="121" t="e">
        <f t="shared" si="4"/>
        <v>#DIV/0!</v>
      </c>
      <c r="L18" s="39"/>
      <c r="M18" s="121" t="e">
        <f t="shared" si="5"/>
        <v>#DIV/0!</v>
      </c>
      <c r="N18" s="39"/>
      <c r="O18" s="121" t="e">
        <f t="shared" si="6"/>
        <v>#DIV/0!</v>
      </c>
      <c r="P18" s="39"/>
      <c r="Q18" s="121" t="e">
        <f t="shared" si="7"/>
        <v>#DIV/0!</v>
      </c>
      <c r="R18" s="39"/>
      <c r="S18" s="121" t="e">
        <f t="shared" si="8"/>
        <v>#DIV/0!</v>
      </c>
      <c r="T18" s="39"/>
      <c r="U18" s="121" t="e">
        <f>T18/'1.1. Кол-во ГС'!L18</f>
        <v>#DIV/0!</v>
      </c>
      <c r="X18" s="140" t="b">
        <f t="shared" si="9"/>
        <v>1</v>
      </c>
      <c r="Y18" s="192" t="b">
        <f t="shared" si="10"/>
        <v>1</v>
      </c>
      <c r="Z18" s="192" t="b">
        <f>B18+T18='1.1. Кол-во ГС'!L18</f>
        <v>1</v>
      </c>
    </row>
    <row r="19" spans="1:26" ht="30" customHeight="1" x14ac:dyDescent="0.2">
      <c r="A19" s="189" t="s">
        <v>12</v>
      </c>
      <c r="B19" s="193">
        <f t="shared" si="0"/>
        <v>0</v>
      </c>
      <c r="C19" s="121" t="e">
        <f>B19/'1.1. Кол-во ГС'!L19</f>
        <v>#DIV/0!</v>
      </c>
      <c r="D19" s="12"/>
      <c r="E19" s="121" t="e">
        <f t="shared" si="1"/>
        <v>#DIV/0!</v>
      </c>
      <c r="F19" s="12"/>
      <c r="G19" s="86" t="e">
        <f t="shared" si="2"/>
        <v>#DIV/0!</v>
      </c>
      <c r="H19" s="12"/>
      <c r="I19" s="86" t="e">
        <f t="shared" si="3"/>
        <v>#DIV/0!</v>
      </c>
      <c r="J19" s="39"/>
      <c r="K19" s="121" t="e">
        <f t="shared" si="4"/>
        <v>#DIV/0!</v>
      </c>
      <c r="L19" s="39"/>
      <c r="M19" s="121" t="e">
        <f t="shared" si="5"/>
        <v>#DIV/0!</v>
      </c>
      <c r="N19" s="39"/>
      <c r="O19" s="121" t="e">
        <f t="shared" si="6"/>
        <v>#DIV/0!</v>
      </c>
      <c r="P19" s="39"/>
      <c r="Q19" s="121" t="e">
        <f t="shared" si="7"/>
        <v>#DIV/0!</v>
      </c>
      <c r="R19" s="39"/>
      <c r="S19" s="121" t="e">
        <f t="shared" si="8"/>
        <v>#DIV/0!</v>
      </c>
      <c r="T19" s="39"/>
      <c r="U19" s="121" t="e">
        <f>T19/'1.1. Кол-во ГС'!L19</f>
        <v>#DIV/0!</v>
      </c>
      <c r="X19" s="140" t="b">
        <f t="shared" si="9"/>
        <v>1</v>
      </c>
      <c r="Y19" s="192" t="b">
        <f t="shared" si="10"/>
        <v>1</v>
      </c>
      <c r="Z19" s="192" t="b">
        <f>B19+T19='1.1. Кол-во ГС'!L19</f>
        <v>1</v>
      </c>
    </row>
    <row r="20" spans="1:26" ht="30" customHeight="1" x14ac:dyDescent="0.2">
      <c r="A20" s="189" t="s">
        <v>13</v>
      </c>
      <c r="B20" s="193">
        <v>1356</v>
      </c>
      <c r="C20" s="121">
        <f>B20/'1.1. Кол-во ГС'!L20</f>
        <v>0.99122807017543857</v>
      </c>
      <c r="D20" s="12">
        <v>126</v>
      </c>
      <c r="E20" s="121">
        <f t="shared" si="1"/>
        <v>9.2920353982300891E-2</v>
      </c>
      <c r="F20" s="12">
        <v>1168</v>
      </c>
      <c r="G20" s="86">
        <f t="shared" si="2"/>
        <v>0.86135693215339237</v>
      </c>
      <c r="H20" s="12">
        <v>62</v>
      </c>
      <c r="I20" s="86">
        <f t="shared" si="3"/>
        <v>4.5722713864306784E-2</v>
      </c>
      <c r="J20" s="39">
        <v>88</v>
      </c>
      <c r="K20" s="121">
        <f t="shared" si="4"/>
        <v>6.4896755162241887E-2</v>
      </c>
      <c r="L20" s="39">
        <v>390</v>
      </c>
      <c r="M20" s="121">
        <f t="shared" si="5"/>
        <v>0.28761061946902655</v>
      </c>
      <c r="N20" s="39">
        <v>429</v>
      </c>
      <c r="O20" s="121">
        <f t="shared" si="6"/>
        <v>0.3163716814159292</v>
      </c>
      <c r="P20" s="39">
        <v>122</v>
      </c>
      <c r="Q20" s="121">
        <f t="shared" si="7"/>
        <v>8.9970501474926259E-2</v>
      </c>
      <c r="R20" s="39">
        <v>327</v>
      </c>
      <c r="S20" s="121">
        <f t="shared" si="8"/>
        <v>0.24115044247787609</v>
      </c>
      <c r="T20" s="39">
        <v>12</v>
      </c>
      <c r="U20" s="121">
        <f>T20/'1.1. Кол-во ГС'!L20</f>
        <v>8.771929824561403E-3</v>
      </c>
      <c r="X20" s="140" t="b">
        <f t="shared" si="9"/>
        <v>1</v>
      </c>
      <c r="Y20" s="192" t="b">
        <f t="shared" si="10"/>
        <v>1</v>
      </c>
      <c r="Z20" s="192" t="b">
        <f>B20+T20='1.1. Кол-во ГС'!L20</f>
        <v>1</v>
      </c>
    </row>
    <row r="21" spans="1:26" ht="30" customHeight="1" thickBot="1" x14ac:dyDescent="0.25">
      <c r="A21" s="191" t="s">
        <v>16</v>
      </c>
      <c r="B21" s="194">
        <f t="shared" si="0"/>
        <v>1356</v>
      </c>
      <c r="C21" s="151">
        <f>B21/'1.1. Кол-во ГС'!L21</f>
        <v>0.99122807017543857</v>
      </c>
      <c r="D21" s="94">
        <f>SUM(D7:D20)</f>
        <v>126</v>
      </c>
      <c r="E21" s="151">
        <f t="shared" si="1"/>
        <v>9.2920353982300891E-2</v>
      </c>
      <c r="F21" s="94">
        <f>SUM(F7:F20)</f>
        <v>1168</v>
      </c>
      <c r="G21" s="158">
        <f t="shared" si="2"/>
        <v>0.86135693215339237</v>
      </c>
      <c r="H21" s="94">
        <f>SUM(H7:H20)</f>
        <v>62</v>
      </c>
      <c r="I21" s="158">
        <f t="shared" si="3"/>
        <v>4.5722713864306784E-2</v>
      </c>
      <c r="J21" s="11">
        <f>SUM(J7:J20)</f>
        <v>88</v>
      </c>
      <c r="K21" s="151">
        <f t="shared" si="4"/>
        <v>6.4896755162241887E-2</v>
      </c>
      <c r="L21" s="11">
        <f>SUM(L7:L20)</f>
        <v>390</v>
      </c>
      <c r="M21" s="151">
        <f t="shared" si="5"/>
        <v>0.28761061946902655</v>
      </c>
      <c r="N21" s="11">
        <f>SUM(N7:N20)</f>
        <v>429</v>
      </c>
      <c r="O21" s="151">
        <f t="shared" si="6"/>
        <v>0.3163716814159292</v>
      </c>
      <c r="P21" s="11">
        <f>SUM(P7:P20)</f>
        <v>122</v>
      </c>
      <c r="Q21" s="151">
        <f t="shared" si="7"/>
        <v>8.9970501474926259E-2</v>
      </c>
      <c r="R21" s="11">
        <f>SUM(R7:R20)</f>
        <v>327</v>
      </c>
      <c r="S21" s="151">
        <f t="shared" si="8"/>
        <v>0.24115044247787609</v>
      </c>
      <c r="T21" s="11">
        <f>SUM(T7:T20)</f>
        <v>12</v>
      </c>
      <c r="U21" s="151">
        <f>T21/'1.1. Кол-во ГС'!L21</f>
        <v>8.771929824561403E-3</v>
      </c>
      <c r="X21" s="141" t="b">
        <f t="shared" si="9"/>
        <v>1</v>
      </c>
      <c r="Y21" s="192" t="b">
        <f t="shared" si="10"/>
        <v>1</v>
      </c>
      <c r="Z21" s="192" t="b">
        <f>B21+T21='1.1. Кол-во ГС'!L21</f>
        <v>1</v>
      </c>
    </row>
    <row r="22" spans="1:26" x14ac:dyDescent="0.2">
      <c r="L22" s="27"/>
    </row>
  </sheetData>
  <sheetProtection formatCells="0" formatColumns="0" formatRows="0" selectLockedCells="1"/>
  <mergeCells count="9">
    <mergeCell ref="J4:S5"/>
    <mergeCell ref="T4:T6"/>
    <mergeCell ref="U4:U6"/>
    <mergeCell ref="A2:U2"/>
    <mergeCell ref="B5:B6"/>
    <mergeCell ref="C5:C6"/>
    <mergeCell ref="D5:I5"/>
    <mergeCell ref="A4:A6"/>
    <mergeCell ref="B4:I4"/>
  </mergeCells>
  <phoneticPr fontId="12" type="noConversion"/>
  <printOptions horizontalCentered="1"/>
  <pageMargins left="0.59055118110236227" right="0.59055118110236227" top="0.6692913385826772" bottom="0.6692913385826772" header="0.51181102362204722" footer="0.51181102362204722"/>
  <pageSetup paperSize="9" scale="70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FDF3C-117F-4BDD-9AC2-AD646F351A51}">
  <sheetPr>
    <pageSetUpPr fitToPage="1"/>
  </sheetPr>
  <dimension ref="A2:Y21"/>
  <sheetViews>
    <sheetView view="pageBreakPreview" topLeftCell="A12" zoomScale="80" zoomScaleNormal="80" zoomScaleSheetLayoutView="80" workbookViewId="0">
      <selection activeCell="U20" sqref="U20"/>
    </sheetView>
  </sheetViews>
  <sheetFormatPr defaultRowHeight="12.75" x14ac:dyDescent="0.2"/>
  <cols>
    <col min="1" max="1" width="31.42578125" style="2" customWidth="1"/>
    <col min="2" max="21" width="7.7109375" style="2" customWidth="1"/>
    <col min="22" max="22" width="4" style="2" customWidth="1"/>
    <col min="23" max="23" width="13" style="2" customWidth="1"/>
    <col min="24" max="25" width="10.7109375" style="2" bestFit="1" customWidth="1"/>
    <col min="26" max="16384" width="9.140625" style="2"/>
  </cols>
  <sheetData>
    <row r="2" spans="1:25" ht="20.25" x14ac:dyDescent="0.3">
      <c r="A2" s="205" t="s">
        <v>44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</row>
    <row r="3" spans="1:25" ht="15.75" x14ac:dyDescent="0.2">
      <c r="T3" s="8"/>
    </row>
    <row r="4" spans="1:25" ht="21" customHeight="1" x14ac:dyDescent="0.2">
      <c r="A4" s="222" t="s">
        <v>14</v>
      </c>
      <c r="B4" s="200" t="s">
        <v>35</v>
      </c>
      <c r="C4" s="201"/>
      <c r="D4" s="201"/>
      <c r="E4" s="201"/>
      <c r="F4" s="201"/>
      <c r="G4" s="201"/>
      <c r="H4" s="201"/>
      <c r="I4" s="202"/>
      <c r="J4" s="209" t="s">
        <v>165</v>
      </c>
      <c r="K4" s="210"/>
      <c r="L4" s="210"/>
      <c r="M4" s="210"/>
      <c r="N4" s="210"/>
      <c r="O4" s="210"/>
      <c r="P4" s="210"/>
      <c r="Q4" s="210"/>
      <c r="R4" s="210"/>
      <c r="S4" s="211"/>
      <c r="T4" s="203" t="s">
        <v>42</v>
      </c>
      <c r="U4" s="216" t="s">
        <v>36</v>
      </c>
      <c r="W4"/>
      <c r="X4"/>
    </row>
    <row r="5" spans="1:25" ht="27.75" customHeight="1" x14ac:dyDescent="0.2">
      <c r="A5" s="223"/>
      <c r="B5" s="225" t="s">
        <v>15</v>
      </c>
      <c r="C5" s="226" t="s">
        <v>36</v>
      </c>
      <c r="D5" s="200" t="s">
        <v>112</v>
      </c>
      <c r="E5" s="201"/>
      <c r="F5" s="201"/>
      <c r="G5" s="201"/>
      <c r="H5" s="201"/>
      <c r="I5" s="202"/>
      <c r="J5" s="212"/>
      <c r="K5" s="213"/>
      <c r="L5" s="213"/>
      <c r="M5" s="213"/>
      <c r="N5" s="213"/>
      <c r="O5" s="213"/>
      <c r="P5" s="213"/>
      <c r="Q5" s="213"/>
      <c r="R5" s="213"/>
      <c r="S5" s="214"/>
      <c r="T5" s="215"/>
      <c r="U5" s="217"/>
      <c r="W5"/>
      <c r="X5"/>
    </row>
    <row r="6" spans="1:25" ht="156" customHeight="1" thickBot="1" x14ac:dyDescent="0.25">
      <c r="A6" s="224"/>
      <c r="B6" s="225"/>
      <c r="C6" s="226"/>
      <c r="D6" s="119" t="s">
        <v>113</v>
      </c>
      <c r="E6" s="30" t="s">
        <v>27</v>
      </c>
      <c r="F6" s="119" t="s">
        <v>114</v>
      </c>
      <c r="G6" s="30" t="s">
        <v>27</v>
      </c>
      <c r="H6" s="119" t="s">
        <v>115</v>
      </c>
      <c r="I6" s="30" t="s">
        <v>27</v>
      </c>
      <c r="J6" s="40" t="s">
        <v>37</v>
      </c>
      <c r="K6" s="29" t="s">
        <v>27</v>
      </c>
      <c r="L6" s="40" t="s">
        <v>38</v>
      </c>
      <c r="M6" s="29" t="s">
        <v>27</v>
      </c>
      <c r="N6" s="40" t="s">
        <v>39</v>
      </c>
      <c r="O6" s="29" t="s">
        <v>27</v>
      </c>
      <c r="P6" s="40" t="s">
        <v>40</v>
      </c>
      <c r="Q6" s="29" t="s">
        <v>27</v>
      </c>
      <c r="R6" s="40" t="s">
        <v>41</v>
      </c>
      <c r="S6" s="29" t="s">
        <v>27</v>
      </c>
      <c r="T6" s="204"/>
      <c r="U6" s="218"/>
      <c r="W6"/>
      <c r="X6"/>
    </row>
    <row r="7" spans="1:25" ht="30" customHeight="1" thickBot="1" x14ac:dyDescent="0.3">
      <c r="A7" s="189" t="s">
        <v>0</v>
      </c>
      <c r="B7" s="122">
        <f>D7+F7+H7</f>
        <v>0</v>
      </c>
      <c r="C7" s="10" t="e">
        <f>B7/'1.2. Кол-во МС'!H7</f>
        <v>#DIV/0!</v>
      </c>
      <c r="D7" s="19"/>
      <c r="E7" s="18" t="e">
        <f>D7/B7</f>
        <v>#DIV/0!</v>
      </c>
      <c r="F7" s="19"/>
      <c r="G7" s="18" t="e">
        <f>F7/B7</f>
        <v>#DIV/0!</v>
      </c>
      <c r="H7" s="19"/>
      <c r="I7" s="18" t="e">
        <f>H7/B7</f>
        <v>#DIV/0!</v>
      </c>
      <c r="J7" s="23"/>
      <c r="K7" s="10" t="e">
        <f>J7/B7</f>
        <v>#DIV/0!</v>
      </c>
      <c r="L7" s="23"/>
      <c r="M7" s="10" t="e">
        <f>L7/B7</f>
        <v>#DIV/0!</v>
      </c>
      <c r="N7" s="23"/>
      <c r="O7" s="10" t="e">
        <f>N7/B7</f>
        <v>#DIV/0!</v>
      </c>
      <c r="P7" s="23"/>
      <c r="Q7" s="10" t="e">
        <f>P7/B7</f>
        <v>#DIV/0!</v>
      </c>
      <c r="R7" s="23"/>
      <c r="S7" s="10" t="e">
        <f>R7/B7</f>
        <v>#DIV/0!</v>
      </c>
      <c r="T7" s="23"/>
      <c r="U7" s="10" t="e">
        <f>T7/'1.2. Кол-во МС'!H7</f>
        <v>#DIV/0!</v>
      </c>
      <c r="V7" s="28"/>
      <c r="W7" s="143" t="b">
        <f>J7+L7+N7+P7+R7=B7</f>
        <v>1</v>
      </c>
      <c r="X7" s="142" t="b">
        <f>D7+F7+H7=B7</f>
        <v>1</v>
      </c>
      <c r="Y7" s="142" t="b">
        <f>B7+T7='1.2. Кол-во МС'!H7</f>
        <v>1</v>
      </c>
    </row>
    <row r="8" spans="1:25" ht="30" customHeight="1" thickBot="1" x14ac:dyDescent="0.3">
      <c r="A8" s="189" t="s">
        <v>1</v>
      </c>
      <c r="B8" s="122">
        <f t="shared" ref="B8:B21" si="0">D8+F8+H8</f>
        <v>0</v>
      </c>
      <c r="C8" s="10" t="e">
        <f>B8/'1.2. Кол-во МС'!H8</f>
        <v>#DIV/0!</v>
      </c>
      <c r="D8" s="19"/>
      <c r="E8" s="18" t="e">
        <f t="shared" ref="E8:E21" si="1">D8/B8</f>
        <v>#DIV/0!</v>
      </c>
      <c r="F8" s="19"/>
      <c r="G8" s="18" t="e">
        <f t="shared" ref="G8:G21" si="2">F8/B8</f>
        <v>#DIV/0!</v>
      </c>
      <c r="H8" s="19"/>
      <c r="I8" s="18" t="e">
        <f t="shared" ref="I8:I21" si="3">H8/B8</f>
        <v>#DIV/0!</v>
      </c>
      <c r="J8" s="23"/>
      <c r="K8" s="10" t="e">
        <f t="shared" ref="K8:K21" si="4">J8/B8</f>
        <v>#DIV/0!</v>
      </c>
      <c r="L8" s="23"/>
      <c r="M8" s="10" t="e">
        <f t="shared" ref="M8:M21" si="5">L8/B8</f>
        <v>#DIV/0!</v>
      </c>
      <c r="N8" s="23"/>
      <c r="O8" s="10" t="e">
        <f t="shared" ref="O8:O21" si="6">N8/B8</f>
        <v>#DIV/0!</v>
      </c>
      <c r="P8" s="23"/>
      <c r="Q8" s="10" t="e">
        <f t="shared" ref="Q8:Q21" si="7">P8/B8</f>
        <v>#DIV/0!</v>
      </c>
      <c r="R8" s="23"/>
      <c r="S8" s="10" t="e">
        <f t="shared" ref="S8:S21" si="8">R8/B8</f>
        <v>#DIV/0!</v>
      </c>
      <c r="T8" s="23"/>
      <c r="U8" s="10" t="e">
        <f>T8/'1.2. Кол-во МС'!H8</f>
        <v>#DIV/0!</v>
      </c>
      <c r="V8" s="28"/>
      <c r="W8" s="139" t="b">
        <f t="shared" ref="W8:W21" si="9">J8+L8+N8+P8+R8=B8</f>
        <v>1</v>
      </c>
      <c r="X8" s="142" t="b">
        <f t="shared" ref="X8:X21" si="10">D8+F8+H8=B8</f>
        <v>1</v>
      </c>
      <c r="Y8" s="142" t="b">
        <f>B8+T8='1.2. Кол-во МС'!H8</f>
        <v>1</v>
      </c>
    </row>
    <row r="9" spans="1:25" ht="30" customHeight="1" thickBot="1" x14ac:dyDescent="0.3">
      <c r="A9" s="189" t="s">
        <v>2</v>
      </c>
      <c r="B9" s="122">
        <f t="shared" si="0"/>
        <v>0</v>
      </c>
      <c r="C9" s="10" t="e">
        <f>B9/'1.2. Кол-во МС'!H9</f>
        <v>#DIV/0!</v>
      </c>
      <c r="D9" s="19"/>
      <c r="E9" s="18" t="e">
        <f t="shared" si="1"/>
        <v>#DIV/0!</v>
      </c>
      <c r="F9" s="19"/>
      <c r="G9" s="18" t="e">
        <f t="shared" si="2"/>
        <v>#DIV/0!</v>
      </c>
      <c r="H9" s="19"/>
      <c r="I9" s="18" t="e">
        <f t="shared" si="3"/>
        <v>#DIV/0!</v>
      </c>
      <c r="J9" s="23"/>
      <c r="K9" s="10" t="e">
        <f t="shared" si="4"/>
        <v>#DIV/0!</v>
      </c>
      <c r="L9" s="23"/>
      <c r="M9" s="10" t="e">
        <f t="shared" si="5"/>
        <v>#DIV/0!</v>
      </c>
      <c r="N9" s="23"/>
      <c r="O9" s="10" t="e">
        <f t="shared" si="6"/>
        <v>#DIV/0!</v>
      </c>
      <c r="P9" s="23"/>
      <c r="Q9" s="10" t="e">
        <f t="shared" si="7"/>
        <v>#DIV/0!</v>
      </c>
      <c r="R9" s="23"/>
      <c r="S9" s="10" t="e">
        <f t="shared" si="8"/>
        <v>#DIV/0!</v>
      </c>
      <c r="T9" s="23"/>
      <c r="U9" s="10" t="e">
        <f>T9/'1.2. Кол-во МС'!H9</f>
        <v>#DIV/0!</v>
      </c>
      <c r="V9" s="28"/>
      <c r="W9" s="139" t="b">
        <f t="shared" si="9"/>
        <v>1</v>
      </c>
      <c r="X9" s="142" t="b">
        <f t="shared" si="10"/>
        <v>1</v>
      </c>
      <c r="Y9" s="142" t="b">
        <f>B9+T9='1.2. Кол-во МС'!H9</f>
        <v>1</v>
      </c>
    </row>
    <row r="10" spans="1:25" ht="30" customHeight="1" thickBot="1" x14ac:dyDescent="0.3">
      <c r="A10" s="189" t="s">
        <v>3</v>
      </c>
      <c r="B10" s="122">
        <f t="shared" si="0"/>
        <v>0</v>
      </c>
      <c r="C10" s="10" t="e">
        <f>B10/'1.2. Кол-во МС'!H10</f>
        <v>#DIV/0!</v>
      </c>
      <c r="D10" s="19"/>
      <c r="E10" s="18" t="e">
        <f t="shared" si="1"/>
        <v>#DIV/0!</v>
      </c>
      <c r="F10" s="19"/>
      <c r="G10" s="18" t="e">
        <f t="shared" si="2"/>
        <v>#DIV/0!</v>
      </c>
      <c r="H10" s="19"/>
      <c r="I10" s="18" t="e">
        <f t="shared" si="3"/>
        <v>#DIV/0!</v>
      </c>
      <c r="J10" s="24"/>
      <c r="K10" s="10" t="e">
        <f t="shared" si="4"/>
        <v>#DIV/0!</v>
      </c>
      <c r="L10" s="24"/>
      <c r="M10" s="10" t="e">
        <f t="shared" si="5"/>
        <v>#DIV/0!</v>
      </c>
      <c r="N10" s="24"/>
      <c r="O10" s="10" t="e">
        <f t="shared" si="6"/>
        <v>#DIV/0!</v>
      </c>
      <c r="P10" s="24"/>
      <c r="Q10" s="10" t="e">
        <f t="shared" si="7"/>
        <v>#DIV/0!</v>
      </c>
      <c r="R10" s="24"/>
      <c r="S10" s="10" t="e">
        <f t="shared" si="8"/>
        <v>#DIV/0!</v>
      </c>
      <c r="T10" s="25"/>
      <c r="U10" s="10" t="e">
        <f>T10/'1.2. Кол-во МС'!H10</f>
        <v>#DIV/0!</v>
      </c>
      <c r="V10" s="28"/>
      <c r="W10" s="139" t="b">
        <f t="shared" si="9"/>
        <v>1</v>
      </c>
      <c r="X10" s="142" t="b">
        <f t="shared" si="10"/>
        <v>1</v>
      </c>
      <c r="Y10" s="142" t="b">
        <f>B10+T10='1.2. Кол-во МС'!H10</f>
        <v>1</v>
      </c>
    </row>
    <row r="11" spans="1:25" ht="30" customHeight="1" thickBot="1" x14ac:dyDescent="0.3">
      <c r="A11" s="189" t="s">
        <v>4</v>
      </c>
      <c r="B11" s="122">
        <f t="shared" si="0"/>
        <v>0</v>
      </c>
      <c r="C11" s="10" t="e">
        <f>B11/'1.2. Кол-во МС'!H11</f>
        <v>#DIV/0!</v>
      </c>
      <c r="D11" s="19"/>
      <c r="E11" s="18" t="e">
        <f t="shared" si="1"/>
        <v>#DIV/0!</v>
      </c>
      <c r="F11" s="19"/>
      <c r="G11" s="18" t="e">
        <f t="shared" si="2"/>
        <v>#DIV/0!</v>
      </c>
      <c r="H11" s="19"/>
      <c r="I11" s="18" t="e">
        <f t="shared" si="3"/>
        <v>#DIV/0!</v>
      </c>
      <c r="J11" s="23"/>
      <c r="K11" s="10" t="e">
        <f t="shared" si="4"/>
        <v>#DIV/0!</v>
      </c>
      <c r="L11" s="23"/>
      <c r="M11" s="10" t="e">
        <f t="shared" si="5"/>
        <v>#DIV/0!</v>
      </c>
      <c r="N11" s="23"/>
      <c r="O11" s="10" t="e">
        <f t="shared" si="6"/>
        <v>#DIV/0!</v>
      </c>
      <c r="P11" s="23"/>
      <c r="Q11" s="10" t="e">
        <f t="shared" si="7"/>
        <v>#DIV/0!</v>
      </c>
      <c r="R11" s="23"/>
      <c r="S11" s="10" t="e">
        <f t="shared" si="8"/>
        <v>#DIV/0!</v>
      </c>
      <c r="T11" s="23"/>
      <c r="U11" s="10" t="e">
        <f>T11/'1.2. Кол-во МС'!H11</f>
        <v>#DIV/0!</v>
      </c>
      <c r="V11" s="28"/>
      <c r="W11" s="139" t="b">
        <f t="shared" si="9"/>
        <v>1</v>
      </c>
      <c r="X11" s="142" t="b">
        <f t="shared" si="10"/>
        <v>1</v>
      </c>
      <c r="Y11" s="142" t="b">
        <f>B11+T11='1.2. Кол-во МС'!H11</f>
        <v>1</v>
      </c>
    </row>
    <row r="12" spans="1:25" ht="30" customHeight="1" thickBot="1" x14ac:dyDescent="0.3">
      <c r="A12" s="189" t="s">
        <v>5</v>
      </c>
      <c r="B12" s="122">
        <f t="shared" si="0"/>
        <v>0</v>
      </c>
      <c r="C12" s="10" t="e">
        <f>B12/'1.2. Кол-во МС'!H12</f>
        <v>#DIV/0!</v>
      </c>
      <c r="D12" s="19"/>
      <c r="E12" s="18" t="e">
        <f t="shared" si="1"/>
        <v>#DIV/0!</v>
      </c>
      <c r="F12" s="19"/>
      <c r="G12" s="18" t="e">
        <f t="shared" si="2"/>
        <v>#DIV/0!</v>
      </c>
      <c r="H12" s="19"/>
      <c r="I12" s="18" t="e">
        <f t="shared" si="3"/>
        <v>#DIV/0!</v>
      </c>
      <c r="J12" s="25"/>
      <c r="K12" s="10" t="e">
        <f t="shared" si="4"/>
        <v>#DIV/0!</v>
      </c>
      <c r="L12" s="26"/>
      <c r="M12" s="10" t="e">
        <f t="shared" si="5"/>
        <v>#DIV/0!</v>
      </c>
      <c r="N12" s="26"/>
      <c r="O12" s="10" t="e">
        <f t="shared" si="6"/>
        <v>#DIV/0!</v>
      </c>
      <c r="P12" s="26"/>
      <c r="Q12" s="10" t="e">
        <f t="shared" si="7"/>
        <v>#DIV/0!</v>
      </c>
      <c r="R12" s="26"/>
      <c r="S12" s="10" t="e">
        <f t="shared" si="8"/>
        <v>#DIV/0!</v>
      </c>
      <c r="T12" s="26"/>
      <c r="U12" s="10" t="e">
        <f>T12/'1.2. Кол-во МС'!H12</f>
        <v>#DIV/0!</v>
      </c>
      <c r="V12" s="28"/>
      <c r="W12" s="139" t="b">
        <f t="shared" si="9"/>
        <v>1</v>
      </c>
      <c r="X12" s="142" t="b">
        <f t="shared" si="10"/>
        <v>1</v>
      </c>
      <c r="Y12" s="142" t="b">
        <f>B12+T12='1.2. Кол-во МС'!H12</f>
        <v>1</v>
      </c>
    </row>
    <row r="13" spans="1:25" ht="30" customHeight="1" thickBot="1" x14ac:dyDescent="0.3">
      <c r="A13" s="189" t="s">
        <v>6</v>
      </c>
      <c r="B13" s="122">
        <f t="shared" si="0"/>
        <v>0</v>
      </c>
      <c r="C13" s="10" t="e">
        <f>B13/'1.2. Кол-во МС'!H13</f>
        <v>#DIV/0!</v>
      </c>
      <c r="D13" s="19"/>
      <c r="E13" s="18" t="e">
        <f t="shared" si="1"/>
        <v>#DIV/0!</v>
      </c>
      <c r="F13" s="19"/>
      <c r="G13" s="18" t="e">
        <f t="shared" si="2"/>
        <v>#DIV/0!</v>
      </c>
      <c r="H13" s="19"/>
      <c r="I13" s="18" t="e">
        <f t="shared" si="3"/>
        <v>#DIV/0!</v>
      </c>
      <c r="J13" s="23"/>
      <c r="K13" s="10" t="e">
        <f t="shared" si="4"/>
        <v>#DIV/0!</v>
      </c>
      <c r="L13" s="23"/>
      <c r="M13" s="10" t="e">
        <f t="shared" si="5"/>
        <v>#DIV/0!</v>
      </c>
      <c r="N13" s="23"/>
      <c r="O13" s="10" t="e">
        <f t="shared" si="6"/>
        <v>#DIV/0!</v>
      </c>
      <c r="P13" s="23"/>
      <c r="Q13" s="10" t="e">
        <f t="shared" si="7"/>
        <v>#DIV/0!</v>
      </c>
      <c r="R13" s="23"/>
      <c r="S13" s="10" t="e">
        <f t="shared" si="8"/>
        <v>#DIV/0!</v>
      </c>
      <c r="T13" s="23"/>
      <c r="U13" s="10" t="e">
        <f>T13/'1.2. Кол-во МС'!H13</f>
        <v>#DIV/0!</v>
      </c>
      <c r="V13" s="28"/>
      <c r="W13" s="139" t="b">
        <f t="shared" si="9"/>
        <v>1</v>
      </c>
      <c r="X13" s="142" t="b">
        <f t="shared" si="10"/>
        <v>1</v>
      </c>
      <c r="Y13" s="142" t="b">
        <f>B13+T13='1.2. Кол-во МС'!H13</f>
        <v>1</v>
      </c>
    </row>
    <row r="14" spans="1:25" ht="30" customHeight="1" thickBot="1" x14ac:dyDescent="0.3">
      <c r="A14" s="189" t="s">
        <v>7</v>
      </c>
      <c r="B14" s="122">
        <f t="shared" si="0"/>
        <v>0</v>
      </c>
      <c r="C14" s="10" t="e">
        <f>B14/'1.2. Кол-во МС'!H14</f>
        <v>#DIV/0!</v>
      </c>
      <c r="D14" s="19"/>
      <c r="E14" s="18" t="e">
        <f t="shared" si="1"/>
        <v>#DIV/0!</v>
      </c>
      <c r="F14" s="19"/>
      <c r="G14" s="18" t="e">
        <f t="shared" si="2"/>
        <v>#DIV/0!</v>
      </c>
      <c r="H14" s="19"/>
      <c r="I14" s="18" t="e">
        <f t="shared" si="3"/>
        <v>#DIV/0!</v>
      </c>
      <c r="J14" s="23"/>
      <c r="K14" s="10" t="e">
        <f t="shared" si="4"/>
        <v>#DIV/0!</v>
      </c>
      <c r="L14" s="23"/>
      <c r="M14" s="10" t="e">
        <f t="shared" si="5"/>
        <v>#DIV/0!</v>
      </c>
      <c r="N14" s="23"/>
      <c r="O14" s="10" t="e">
        <f t="shared" si="6"/>
        <v>#DIV/0!</v>
      </c>
      <c r="P14" s="23"/>
      <c r="Q14" s="10" t="e">
        <f t="shared" si="7"/>
        <v>#DIV/0!</v>
      </c>
      <c r="R14" s="23"/>
      <c r="S14" s="10" t="e">
        <f t="shared" si="8"/>
        <v>#DIV/0!</v>
      </c>
      <c r="T14" s="23"/>
      <c r="U14" s="10" t="e">
        <f>T14/'1.2. Кол-во МС'!H14</f>
        <v>#DIV/0!</v>
      </c>
      <c r="V14" s="28"/>
      <c r="W14" s="139" t="b">
        <f t="shared" si="9"/>
        <v>1</v>
      </c>
      <c r="X14" s="142" t="b">
        <f t="shared" si="10"/>
        <v>1</v>
      </c>
      <c r="Y14" s="142" t="b">
        <f>B14+T14='1.2. Кол-во МС'!H14</f>
        <v>1</v>
      </c>
    </row>
    <row r="15" spans="1:25" ht="30" customHeight="1" thickBot="1" x14ac:dyDescent="0.3">
      <c r="A15" s="189" t="s">
        <v>8</v>
      </c>
      <c r="B15" s="122">
        <f t="shared" si="0"/>
        <v>0</v>
      </c>
      <c r="C15" s="10" t="e">
        <f>B15/'1.2. Кол-во МС'!H15</f>
        <v>#DIV/0!</v>
      </c>
      <c r="D15" s="19"/>
      <c r="E15" s="18" t="e">
        <f t="shared" si="1"/>
        <v>#DIV/0!</v>
      </c>
      <c r="F15" s="19"/>
      <c r="G15" s="18" t="e">
        <f t="shared" si="2"/>
        <v>#DIV/0!</v>
      </c>
      <c r="H15" s="19"/>
      <c r="I15" s="18" t="e">
        <f t="shared" si="3"/>
        <v>#DIV/0!</v>
      </c>
      <c r="J15" s="23"/>
      <c r="K15" s="10" t="e">
        <f t="shared" si="4"/>
        <v>#DIV/0!</v>
      </c>
      <c r="L15" s="23"/>
      <c r="M15" s="10" t="e">
        <f t="shared" si="5"/>
        <v>#DIV/0!</v>
      </c>
      <c r="N15" s="23"/>
      <c r="O15" s="10" t="e">
        <f t="shared" si="6"/>
        <v>#DIV/0!</v>
      </c>
      <c r="P15" s="23"/>
      <c r="Q15" s="10" t="e">
        <f t="shared" si="7"/>
        <v>#DIV/0!</v>
      </c>
      <c r="R15" s="23"/>
      <c r="S15" s="10" t="e">
        <f t="shared" si="8"/>
        <v>#DIV/0!</v>
      </c>
      <c r="T15" s="23"/>
      <c r="U15" s="10" t="e">
        <f>T15/'1.2. Кол-во МС'!H15</f>
        <v>#DIV/0!</v>
      </c>
      <c r="V15" s="28"/>
      <c r="W15" s="139" t="b">
        <f t="shared" si="9"/>
        <v>1</v>
      </c>
      <c r="X15" s="142" t="b">
        <f t="shared" si="10"/>
        <v>1</v>
      </c>
      <c r="Y15" s="142" t="b">
        <f>B15+T15='1.2. Кол-во МС'!H15</f>
        <v>1</v>
      </c>
    </row>
    <row r="16" spans="1:25" ht="30" customHeight="1" thickBot="1" x14ac:dyDescent="0.3">
      <c r="A16" s="189" t="s">
        <v>9</v>
      </c>
      <c r="B16" s="122">
        <f t="shared" si="0"/>
        <v>0</v>
      </c>
      <c r="C16" s="10" t="e">
        <f>B16/'1.2. Кол-во МС'!H16</f>
        <v>#DIV/0!</v>
      </c>
      <c r="D16" s="19"/>
      <c r="E16" s="18" t="e">
        <f t="shared" si="1"/>
        <v>#DIV/0!</v>
      </c>
      <c r="F16" s="19"/>
      <c r="G16" s="18" t="e">
        <f t="shared" si="2"/>
        <v>#DIV/0!</v>
      </c>
      <c r="H16" s="19"/>
      <c r="I16" s="18" t="e">
        <f t="shared" si="3"/>
        <v>#DIV/0!</v>
      </c>
      <c r="J16" s="23"/>
      <c r="K16" s="10" t="e">
        <f t="shared" si="4"/>
        <v>#DIV/0!</v>
      </c>
      <c r="L16" s="23"/>
      <c r="M16" s="10" t="e">
        <f t="shared" si="5"/>
        <v>#DIV/0!</v>
      </c>
      <c r="N16" s="23"/>
      <c r="O16" s="10" t="e">
        <f t="shared" si="6"/>
        <v>#DIV/0!</v>
      </c>
      <c r="P16" s="23"/>
      <c r="Q16" s="10" t="e">
        <f t="shared" si="7"/>
        <v>#DIV/0!</v>
      </c>
      <c r="R16" s="23"/>
      <c r="S16" s="10" t="e">
        <f t="shared" si="8"/>
        <v>#DIV/0!</v>
      </c>
      <c r="T16" s="23"/>
      <c r="U16" s="10" t="e">
        <f>T16/'1.2. Кол-во МС'!H16</f>
        <v>#DIV/0!</v>
      </c>
      <c r="V16" s="28"/>
      <c r="W16" s="139" t="b">
        <f t="shared" si="9"/>
        <v>1</v>
      </c>
      <c r="X16" s="142" t="b">
        <f t="shared" si="10"/>
        <v>1</v>
      </c>
      <c r="Y16" s="142" t="b">
        <f>B16+T16='1.2. Кол-во МС'!H16</f>
        <v>1</v>
      </c>
    </row>
    <row r="17" spans="1:25" ht="30" customHeight="1" thickBot="1" x14ac:dyDescent="0.3">
      <c r="A17" s="189" t="s">
        <v>10</v>
      </c>
      <c r="B17" s="122">
        <f t="shared" si="0"/>
        <v>0</v>
      </c>
      <c r="C17" s="10" t="e">
        <f>B17/'1.2. Кол-во МС'!H17</f>
        <v>#DIV/0!</v>
      </c>
      <c r="D17" s="19"/>
      <c r="E17" s="18" t="e">
        <f t="shared" si="1"/>
        <v>#DIV/0!</v>
      </c>
      <c r="F17" s="19"/>
      <c r="G17" s="18" t="e">
        <f t="shared" si="2"/>
        <v>#DIV/0!</v>
      </c>
      <c r="H17" s="19"/>
      <c r="I17" s="18" t="e">
        <f t="shared" si="3"/>
        <v>#DIV/0!</v>
      </c>
      <c r="J17" s="23"/>
      <c r="K17" s="10" t="e">
        <f t="shared" si="4"/>
        <v>#DIV/0!</v>
      </c>
      <c r="L17" s="23"/>
      <c r="M17" s="10" t="e">
        <f t="shared" si="5"/>
        <v>#DIV/0!</v>
      </c>
      <c r="N17" s="23"/>
      <c r="O17" s="10" t="e">
        <f t="shared" si="6"/>
        <v>#DIV/0!</v>
      </c>
      <c r="P17" s="23"/>
      <c r="Q17" s="10" t="e">
        <f t="shared" si="7"/>
        <v>#DIV/0!</v>
      </c>
      <c r="R17" s="23"/>
      <c r="S17" s="10" t="e">
        <f t="shared" si="8"/>
        <v>#DIV/0!</v>
      </c>
      <c r="T17" s="23"/>
      <c r="U17" s="10" t="e">
        <f>T17/'1.2. Кол-во МС'!H17</f>
        <v>#DIV/0!</v>
      </c>
      <c r="V17" s="28"/>
      <c r="W17" s="139" t="b">
        <f t="shared" si="9"/>
        <v>1</v>
      </c>
      <c r="X17" s="142" t="b">
        <f t="shared" si="10"/>
        <v>1</v>
      </c>
      <c r="Y17" s="142" t="b">
        <f>B17+T17='1.2. Кол-во МС'!H17</f>
        <v>1</v>
      </c>
    </row>
    <row r="18" spans="1:25" ht="30" customHeight="1" thickBot="1" x14ac:dyDescent="0.3">
      <c r="A18" s="189" t="s">
        <v>11</v>
      </c>
      <c r="B18" s="122">
        <f t="shared" si="0"/>
        <v>0</v>
      </c>
      <c r="C18" s="10" t="e">
        <f>B18/'1.2. Кол-во МС'!H18</f>
        <v>#DIV/0!</v>
      </c>
      <c r="D18" s="19"/>
      <c r="E18" s="18" t="e">
        <f t="shared" si="1"/>
        <v>#DIV/0!</v>
      </c>
      <c r="F18" s="19"/>
      <c r="G18" s="18" t="e">
        <f t="shared" si="2"/>
        <v>#DIV/0!</v>
      </c>
      <c r="H18" s="19"/>
      <c r="I18" s="18" t="e">
        <f t="shared" si="3"/>
        <v>#DIV/0!</v>
      </c>
      <c r="J18" s="23"/>
      <c r="K18" s="10" t="e">
        <f t="shared" si="4"/>
        <v>#DIV/0!</v>
      </c>
      <c r="L18" s="23"/>
      <c r="M18" s="10" t="e">
        <f t="shared" si="5"/>
        <v>#DIV/0!</v>
      </c>
      <c r="N18" s="23"/>
      <c r="O18" s="10" t="e">
        <f t="shared" si="6"/>
        <v>#DIV/0!</v>
      </c>
      <c r="P18" s="23"/>
      <c r="Q18" s="10" t="e">
        <f t="shared" si="7"/>
        <v>#DIV/0!</v>
      </c>
      <c r="R18" s="23"/>
      <c r="S18" s="10" t="e">
        <f t="shared" si="8"/>
        <v>#DIV/0!</v>
      </c>
      <c r="T18" s="23"/>
      <c r="U18" s="10" t="e">
        <f>T18/'1.2. Кол-во МС'!H18</f>
        <v>#DIV/0!</v>
      </c>
      <c r="V18" s="28"/>
      <c r="W18" s="139" t="b">
        <f t="shared" si="9"/>
        <v>1</v>
      </c>
      <c r="X18" s="142" t="b">
        <f t="shared" si="10"/>
        <v>1</v>
      </c>
      <c r="Y18" s="142" t="b">
        <f>B18+T18='1.2. Кол-во МС'!H18</f>
        <v>1</v>
      </c>
    </row>
    <row r="19" spans="1:25" ht="30" customHeight="1" thickBot="1" x14ac:dyDescent="0.3">
      <c r="A19" s="189" t="s">
        <v>12</v>
      </c>
      <c r="B19" s="122">
        <f t="shared" si="0"/>
        <v>0</v>
      </c>
      <c r="C19" s="10" t="e">
        <f>B19/'1.2. Кол-во МС'!H19</f>
        <v>#DIV/0!</v>
      </c>
      <c r="D19" s="19"/>
      <c r="E19" s="18" t="e">
        <f t="shared" si="1"/>
        <v>#DIV/0!</v>
      </c>
      <c r="F19" s="19"/>
      <c r="G19" s="18" t="e">
        <f t="shared" si="2"/>
        <v>#DIV/0!</v>
      </c>
      <c r="H19" s="19"/>
      <c r="I19" s="18" t="e">
        <f t="shared" si="3"/>
        <v>#DIV/0!</v>
      </c>
      <c r="J19" s="23"/>
      <c r="K19" s="10" t="e">
        <f t="shared" si="4"/>
        <v>#DIV/0!</v>
      </c>
      <c r="L19" s="23"/>
      <c r="M19" s="10" t="e">
        <f t="shared" si="5"/>
        <v>#DIV/0!</v>
      </c>
      <c r="N19" s="23"/>
      <c r="O19" s="10" t="e">
        <f t="shared" si="6"/>
        <v>#DIV/0!</v>
      </c>
      <c r="P19" s="23"/>
      <c r="Q19" s="10" t="e">
        <f t="shared" si="7"/>
        <v>#DIV/0!</v>
      </c>
      <c r="R19" s="23"/>
      <c r="S19" s="10" t="e">
        <f t="shared" si="8"/>
        <v>#DIV/0!</v>
      </c>
      <c r="T19" s="23"/>
      <c r="U19" s="10" t="e">
        <f>T19/'1.2. Кол-во МС'!H19</f>
        <v>#DIV/0!</v>
      </c>
      <c r="V19" s="28"/>
      <c r="W19" s="139" t="b">
        <f t="shared" si="9"/>
        <v>1</v>
      </c>
      <c r="X19" s="142" t="b">
        <f t="shared" si="10"/>
        <v>1</v>
      </c>
      <c r="Y19" s="142" t="b">
        <f>B19+T19='1.2. Кол-во МС'!H19</f>
        <v>1</v>
      </c>
    </row>
    <row r="20" spans="1:25" ht="30" customHeight="1" thickBot="1" x14ac:dyDescent="0.3">
      <c r="A20" s="189" t="s">
        <v>13</v>
      </c>
      <c r="B20" s="122">
        <v>1760</v>
      </c>
      <c r="C20" s="10">
        <f>B20/'1.2. Кол-во МС'!H20</f>
        <v>0.93517534537725822</v>
      </c>
      <c r="D20" s="19">
        <v>208</v>
      </c>
      <c r="E20" s="18">
        <f t="shared" si="1"/>
        <v>0.11818181818181818</v>
      </c>
      <c r="F20" s="19">
        <v>1489</v>
      </c>
      <c r="G20" s="18">
        <f t="shared" si="2"/>
        <v>0.84602272727272732</v>
      </c>
      <c r="H20" s="19">
        <v>63</v>
      </c>
      <c r="I20" s="18">
        <f t="shared" si="3"/>
        <v>3.5795454545454547E-2</v>
      </c>
      <c r="J20" s="23">
        <v>108</v>
      </c>
      <c r="K20" s="10">
        <f t="shared" si="4"/>
        <v>6.1363636363636363E-2</v>
      </c>
      <c r="L20" s="23">
        <v>539</v>
      </c>
      <c r="M20" s="10">
        <f t="shared" si="5"/>
        <v>0.30625000000000002</v>
      </c>
      <c r="N20" s="23">
        <v>407</v>
      </c>
      <c r="O20" s="10">
        <f t="shared" si="6"/>
        <v>0.23125000000000001</v>
      </c>
      <c r="P20" s="23">
        <v>156</v>
      </c>
      <c r="Q20" s="10">
        <f t="shared" si="7"/>
        <v>8.8636363636363638E-2</v>
      </c>
      <c r="R20" s="23">
        <v>550</v>
      </c>
      <c r="S20" s="10">
        <f t="shared" si="8"/>
        <v>0.3125</v>
      </c>
      <c r="T20" s="23">
        <v>122</v>
      </c>
      <c r="U20" s="10">
        <f>T20/'1.2. Кол-во МС'!H20</f>
        <v>6.482465462274177E-2</v>
      </c>
      <c r="V20" s="28"/>
      <c r="W20" s="139" t="b">
        <f t="shared" si="9"/>
        <v>1</v>
      </c>
      <c r="X20" s="142" t="b">
        <f t="shared" si="10"/>
        <v>1</v>
      </c>
      <c r="Y20" s="142" t="b">
        <f>B20+T20='1.2. Кол-во МС'!H20</f>
        <v>1</v>
      </c>
    </row>
    <row r="21" spans="1:25" ht="30" customHeight="1" x14ac:dyDescent="0.25">
      <c r="A21" s="190" t="s">
        <v>16</v>
      </c>
      <c r="B21" s="156">
        <f t="shared" si="0"/>
        <v>1760</v>
      </c>
      <c r="C21" s="155">
        <f>B21/'1.2. Кол-во МС'!H21</f>
        <v>0.93517534537725822</v>
      </c>
      <c r="D21" s="116">
        <f>SUM(D7:D20)</f>
        <v>208</v>
      </c>
      <c r="E21" s="157">
        <f t="shared" si="1"/>
        <v>0.11818181818181818</v>
      </c>
      <c r="F21" s="116">
        <f>SUM(F7:F20)</f>
        <v>1489</v>
      </c>
      <c r="G21" s="157">
        <f t="shared" si="2"/>
        <v>0.84602272727272732</v>
      </c>
      <c r="H21" s="116">
        <f>SUM(H7:H20)</f>
        <v>63</v>
      </c>
      <c r="I21" s="157">
        <f t="shared" si="3"/>
        <v>3.5795454545454547E-2</v>
      </c>
      <c r="J21" s="17">
        <f>SUM(J7:J20)</f>
        <v>108</v>
      </c>
      <c r="K21" s="155">
        <f t="shared" si="4"/>
        <v>6.1363636363636363E-2</v>
      </c>
      <c r="L21" s="17">
        <f>SUM(L7:L20)</f>
        <v>539</v>
      </c>
      <c r="M21" s="155">
        <f t="shared" si="5"/>
        <v>0.30625000000000002</v>
      </c>
      <c r="N21" s="17">
        <f>SUM(N7:N20)</f>
        <v>407</v>
      </c>
      <c r="O21" s="155">
        <f t="shared" si="6"/>
        <v>0.23125000000000001</v>
      </c>
      <c r="P21" s="17">
        <f>SUM(P7:P20)</f>
        <v>156</v>
      </c>
      <c r="Q21" s="155">
        <f t="shared" si="7"/>
        <v>8.8636363636363638E-2</v>
      </c>
      <c r="R21" s="17">
        <f>SUM(R7:R20)</f>
        <v>550</v>
      </c>
      <c r="S21" s="155">
        <f t="shared" si="8"/>
        <v>0.3125</v>
      </c>
      <c r="T21" s="17">
        <f>SUM(T7:T20)</f>
        <v>122</v>
      </c>
      <c r="U21" s="155">
        <f>T21/'1.2. Кол-во МС'!H21</f>
        <v>6.482465462274177E-2</v>
      </c>
      <c r="V21" s="28"/>
      <c r="W21" s="139" t="b">
        <f t="shared" si="9"/>
        <v>1</v>
      </c>
      <c r="X21" s="142" t="b">
        <f t="shared" si="10"/>
        <v>1</v>
      </c>
      <c r="Y21" s="142" t="b">
        <f>B21+T21='1.2. Кол-во МС'!H21</f>
        <v>1</v>
      </c>
    </row>
  </sheetData>
  <sheetProtection formatCells="0" formatColumns="0" formatRows="0" selectLockedCells="1"/>
  <mergeCells count="9">
    <mergeCell ref="A2:U2"/>
    <mergeCell ref="A4:A6"/>
    <mergeCell ref="B4:I4"/>
    <mergeCell ref="J4:S5"/>
    <mergeCell ref="T4:T6"/>
    <mergeCell ref="U4:U6"/>
    <mergeCell ref="B5:B6"/>
    <mergeCell ref="C5:C6"/>
    <mergeCell ref="D5:I5"/>
  </mergeCells>
  <printOptions horizontalCentered="1"/>
  <pageMargins left="0.70866141732283472" right="0.70866141732283472" top="0.6692913385826772" bottom="0.6692913385826772" header="0.31496062992125984" footer="0.31496062992125984"/>
  <pageSetup paperSize="9" scale="71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746CB-2DE5-4036-B0BE-25C79071A5EE}">
  <dimension ref="B2:H20"/>
  <sheetViews>
    <sheetView view="pageBreakPreview" topLeftCell="A13" zoomScaleNormal="100" zoomScaleSheetLayoutView="100" workbookViewId="0">
      <selection activeCell="H18" sqref="H18"/>
    </sheetView>
  </sheetViews>
  <sheetFormatPr defaultRowHeight="12.75" x14ac:dyDescent="0.2"/>
  <cols>
    <col min="1" max="1" width="2" style="2" customWidth="1"/>
    <col min="2" max="2" width="31.42578125" style="2" customWidth="1"/>
    <col min="3" max="8" width="16.7109375" style="2" customWidth="1"/>
    <col min="9" max="9" width="2.7109375" style="2" customWidth="1"/>
    <col min="10" max="16384" width="9.140625" style="2"/>
  </cols>
  <sheetData>
    <row r="2" spans="2:8" ht="20.25" x14ac:dyDescent="0.2">
      <c r="B2" s="227" t="s">
        <v>49</v>
      </c>
      <c r="C2" s="227"/>
      <c r="D2" s="227"/>
      <c r="E2" s="227"/>
      <c r="F2" s="227"/>
      <c r="G2" s="227"/>
      <c r="H2" s="227"/>
    </row>
    <row r="3" spans="2:8" ht="15.75" x14ac:dyDescent="0.2">
      <c r="H3" s="8"/>
    </row>
    <row r="4" spans="2:8" ht="115.5" customHeight="1" x14ac:dyDescent="0.2">
      <c r="B4" s="33" t="s">
        <v>14</v>
      </c>
      <c r="C4" s="33" t="s">
        <v>45</v>
      </c>
      <c r="D4" s="123" t="s">
        <v>36</v>
      </c>
      <c r="E4" s="33" t="s">
        <v>46</v>
      </c>
      <c r="F4" s="123" t="s">
        <v>36</v>
      </c>
      <c r="G4" s="33" t="s">
        <v>47</v>
      </c>
      <c r="H4" s="123" t="s">
        <v>36</v>
      </c>
    </row>
    <row r="5" spans="2:8" ht="24.95" customHeight="1" x14ac:dyDescent="0.2">
      <c r="B5" s="189" t="s">
        <v>0</v>
      </c>
      <c r="C5" s="12"/>
      <c r="D5" s="121" t="e">
        <f>C5/'1.1. Кол-во ГС'!L7</f>
        <v>#DIV/0!</v>
      </c>
      <c r="E5" s="38"/>
      <c r="F5" s="121" t="e">
        <f>E5/'1.1. Кол-во ГС'!L7</f>
        <v>#DIV/0!</v>
      </c>
      <c r="G5" s="38"/>
      <c r="H5" s="121" t="e">
        <f>G5/'1.1. Кол-во ГС'!L7</f>
        <v>#DIV/0!</v>
      </c>
    </row>
    <row r="6" spans="2:8" ht="24.95" customHeight="1" x14ac:dyDescent="0.2">
      <c r="B6" s="189" t="s">
        <v>1</v>
      </c>
      <c r="C6" s="12"/>
      <c r="D6" s="121" t="e">
        <f>C6/'1.1. Кол-во ГС'!L8</f>
        <v>#DIV/0!</v>
      </c>
      <c r="E6" s="39"/>
      <c r="F6" s="121" t="e">
        <f>E6/'1.1. Кол-во ГС'!L8</f>
        <v>#DIV/0!</v>
      </c>
      <c r="G6" s="39"/>
      <c r="H6" s="121" t="e">
        <f>G6/'1.1. Кол-во ГС'!L8</f>
        <v>#DIV/0!</v>
      </c>
    </row>
    <row r="7" spans="2:8" ht="24.95" customHeight="1" x14ac:dyDescent="0.2">
      <c r="B7" s="189" t="s">
        <v>2</v>
      </c>
      <c r="C7" s="12"/>
      <c r="D7" s="121" t="e">
        <f>C7/'1.1. Кол-во ГС'!L9</f>
        <v>#DIV/0!</v>
      </c>
      <c r="E7" s="39"/>
      <c r="F7" s="121" t="e">
        <f>E7/'1.1. Кол-во ГС'!L9</f>
        <v>#DIV/0!</v>
      </c>
      <c r="G7" s="39"/>
      <c r="H7" s="121" t="e">
        <f>G7/'1.1. Кол-во ГС'!L9</f>
        <v>#DIV/0!</v>
      </c>
    </row>
    <row r="8" spans="2:8" ht="24.95" customHeight="1" x14ac:dyDescent="0.2">
      <c r="B8" s="189" t="s">
        <v>3</v>
      </c>
      <c r="C8" s="12"/>
      <c r="D8" s="121" t="e">
        <f>C8/'1.1. Кол-во ГС'!L10</f>
        <v>#DIV/0!</v>
      </c>
      <c r="E8" s="38"/>
      <c r="F8" s="121" t="e">
        <f>E8/'1.1. Кол-во ГС'!L10</f>
        <v>#DIV/0!</v>
      </c>
      <c r="G8" s="38"/>
      <c r="H8" s="121" t="e">
        <f>G8/'1.1. Кол-во ГС'!L10</f>
        <v>#DIV/0!</v>
      </c>
    </row>
    <row r="9" spans="2:8" ht="24.95" customHeight="1" x14ac:dyDescent="0.2">
      <c r="B9" s="189" t="s">
        <v>4</v>
      </c>
      <c r="C9" s="12"/>
      <c r="D9" s="121" t="e">
        <f>C9/'1.1. Кол-во ГС'!L11</f>
        <v>#DIV/0!</v>
      </c>
      <c r="E9" s="39"/>
      <c r="F9" s="121" t="e">
        <f>E9/'1.1. Кол-во ГС'!L11</f>
        <v>#DIV/0!</v>
      </c>
      <c r="G9" s="39"/>
      <c r="H9" s="121" t="e">
        <f>G9/'1.1. Кол-во ГС'!L11</f>
        <v>#DIV/0!</v>
      </c>
    </row>
    <row r="10" spans="2:8" ht="24.95" customHeight="1" x14ac:dyDescent="0.2">
      <c r="B10" s="189" t="s">
        <v>5</v>
      </c>
      <c r="C10" s="37"/>
      <c r="D10" s="121" t="e">
        <f>C10/'1.1. Кол-во ГС'!L12</f>
        <v>#DIV/0!</v>
      </c>
      <c r="E10" s="37"/>
      <c r="F10" s="121" t="e">
        <f>E10/'1.1. Кол-во ГС'!L12</f>
        <v>#DIV/0!</v>
      </c>
      <c r="G10" s="37"/>
      <c r="H10" s="121" t="e">
        <f>G10/'1.1. Кол-во ГС'!L12</f>
        <v>#DIV/0!</v>
      </c>
    </row>
    <row r="11" spans="2:8" ht="24.95" customHeight="1" x14ac:dyDescent="0.2">
      <c r="B11" s="189" t="s">
        <v>6</v>
      </c>
      <c r="C11" s="12"/>
      <c r="D11" s="121" t="e">
        <f>C11/'1.1. Кол-во ГС'!L13</f>
        <v>#DIV/0!</v>
      </c>
      <c r="E11" s="39"/>
      <c r="F11" s="121" t="e">
        <f>E11/'1.1. Кол-во ГС'!L13</f>
        <v>#DIV/0!</v>
      </c>
      <c r="G11" s="39"/>
      <c r="H11" s="121" t="e">
        <f>G11/'1.1. Кол-во ГС'!L13</f>
        <v>#DIV/0!</v>
      </c>
    </row>
    <row r="12" spans="2:8" ht="24.95" customHeight="1" x14ac:dyDescent="0.2">
      <c r="B12" s="189" t="s">
        <v>7</v>
      </c>
      <c r="C12" s="12"/>
      <c r="D12" s="121" t="e">
        <f>C12/'1.1. Кол-во ГС'!L14</f>
        <v>#DIV/0!</v>
      </c>
      <c r="E12" s="39"/>
      <c r="F12" s="121" t="e">
        <f>E12/'1.1. Кол-во ГС'!L14</f>
        <v>#DIV/0!</v>
      </c>
      <c r="G12" s="39"/>
      <c r="H12" s="121" t="e">
        <f>G12/'1.1. Кол-во ГС'!L14</f>
        <v>#DIV/0!</v>
      </c>
    </row>
    <row r="13" spans="2:8" ht="24.95" customHeight="1" x14ac:dyDescent="0.2">
      <c r="B13" s="189" t="s">
        <v>8</v>
      </c>
      <c r="C13" s="12"/>
      <c r="D13" s="121" t="e">
        <f>C13/'1.1. Кол-во ГС'!L15</f>
        <v>#DIV/0!</v>
      </c>
      <c r="E13" s="39"/>
      <c r="F13" s="121" t="e">
        <f>E13/'1.1. Кол-во ГС'!L15</f>
        <v>#DIV/0!</v>
      </c>
      <c r="G13" s="39"/>
      <c r="H13" s="121" t="e">
        <f>G13/'1.1. Кол-во ГС'!L15</f>
        <v>#DIV/0!</v>
      </c>
    </row>
    <row r="14" spans="2:8" ht="24.95" customHeight="1" x14ac:dyDescent="0.2">
      <c r="B14" s="189" t="s">
        <v>9</v>
      </c>
      <c r="C14" s="12"/>
      <c r="D14" s="121" t="e">
        <f>C14/'1.1. Кол-во ГС'!L16</f>
        <v>#DIV/0!</v>
      </c>
      <c r="E14" s="39"/>
      <c r="F14" s="121" t="e">
        <f>E14/'1.1. Кол-во ГС'!L16</f>
        <v>#DIV/0!</v>
      </c>
      <c r="G14" s="39"/>
      <c r="H14" s="121" t="e">
        <f>G14/'1.1. Кол-во ГС'!L16</f>
        <v>#DIV/0!</v>
      </c>
    </row>
    <row r="15" spans="2:8" ht="24.95" customHeight="1" x14ac:dyDescent="0.2">
      <c r="B15" s="189" t="s">
        <v>10</v>
      </c>
      <c r="C15" s="12"/>
      <c r="D15" s="121" t="e">
        <f>C15/'1.1. Кол-во ГС'!L17</f>
        <v>#DIV/0!</v>
      </c>
      <c r="E15" s="39"/>
      <c r="F15" s="121" t="e">
        <f>E15/'1.1. Кол-во ГС'!L17</f>
        <v>#DIV/0!</v>
      </c>
      <c r="G15" s="39"/>
      <c r="H15" s="121" t="e">
        <f>G15/'1.1. Кол-во ГС'!L17</f>
        <v>#DIV/0!</v>
      </c>
    </row>
    <row r="16" spans="2:8" ht="24.95" customHeight="1" x14ac:dyDescent="0.2">
      <c r="B16" s="189" t="s">
        <v>11</v>
      </c>
      <c r="C16" s="12"/>
      <c r="D16" s="121" t="e">
        <f>C16/'1.1. Кол-во ГС'!L18</f>
        <v>#DIV/0!</v>
      </c>
      <c r="E16" s="39"/>
      <c r="F16" s="121" t="e">
        <f>E16/'1.1. Кол-во ГС'!L18</f>
        <v>#DIV/0!</v>
      </c>
      <c r="G16" s="39"/>
      <c r="H16" s="121" t="e">
        <f>G16/'1.1. Кол-во ГС'!L18</f>
        <v>#DIV/0!</v>
      </c>
    </row>
    <row r="17" spans="2:8" ht="24.95" customHeight="1" x14ac:dyDescent="0.2">
      <c r="B17" s="189" t="s">
        <v>12</v>
      </c>
      <c r="C17" s="12"/>
      <c r="D17" s="121" t="e">
        <f>C17/'1.1. Кол-во ГС'!L19</f>
        <v>#DIV/0!</v>
      </c>
      <c r="E17" s="39"/>
      <c r="F17" s="121" t="e">
        <f>E17/'1.1. Кол-во ГС'!L19</f>
        <v>#DIV/0!</v>
      </c>
      <c r="G17" s="39"/>
      <c r="H17" s="121" t="e">
        <f>G17/'1.1. Кол-во ГС'!L19</f>
        <v>#DIV/0!</v>
      </c>
    </row>
    <row r="18" spans="2:8" ht="24.95" customHeight="1" x14ac:dyDescent="0.2">
      <c r="B18" s="189" t="s">
        <v>13</v>
      </c>
      <c r="C18" s="12">
        <v>314</v>
      </c>
      <c r="D18" s="121">
        <f>C18/'1.1. Кол-во ГС'!L20</f>
        <v>0.22953216374269006</v>
      </c>
      <c r="E18" s="39">
        <v>20</v>
      </c>
      <c r="F18" s="121">
        <f>E18/'1.1. Кол-во ГС'!L20</f>
        <v>1.4619883040935672E-2</v>
      </c>
      <c r="G18" s="39">
        <v>0</v>
      </c>
      <c r="H18" s="121">
        <f>G18/'1.1. Кол-во ГС'!L20</f>
        <v>0</v>
      </c>
    </row>
    <row r="19" spans="2:8" ht="24.95" customHeight="1" x14ac:dyDescent="0.2">
      <c r="B19" s="190" t="s">
        <v>16</v>
      </c>
      <c r="C19" s="11">
        <f>SUM(C5:C18)</f>
        <v>314</v>
      </c>
      <c r="D19" s="151">
        <f>C19/'1.1. Кол-во ГС'!L21</f>
        <v>0.22953216374269006</v>
      </c>
      <c r="E19" s="11">
        <f>SUM(E5:E18)</f>
        <v>20</v>
      </c>
      <c r="F19" s="151">
        <f>E19/'1.1. Кол-во ГС'!L21</f>
        <v>1.4619883040935672E-2</v>
      </c>
      <c r="G19" s="11">
        <f>SUM(G5:G18)</f>
        <v>0</v>
      </c>
      <c r="H19" s="151">
        <f>G19/'1.1. Кол-во ГС'!L21</f>
        <v>0</v>
      </c>
    </row>
    <row r="20" spans="2:8" ht="15" x14ac:dyDescent="0.2">
      <c r="C20" s="20"/>
      <c r="D20" s="20"/>
      <c r="E20" s="20"/>
      <c r="F20" s="20"/>
      <c r="G20" s="20"/>
      <c r="H20" s="20"/>
    </row>
  </sheetData>
  <sheetProtection formatCells="0" formatColumns="0" formatRows="0" selectLockedCells="1"/>
  <mergeCells count="1">
    <mergeCell ref="B2:H2"/>
  </mergeCells>
  <phoneticPr fontId="12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26</vt:i4>
      </vt:variant>
      <vt:variant>
        <vt:lpstr>Именованные диапазоны</vt:lpstr>
      </vt:variant>
      <vt:variant>
        <vt:i4>16</vt:i4>
      </vt:variant>
    </vt:vector>
  </HeadingPairs>
  <TitlesOfParts>
    <vt:vector size="42" baseType="lpstr">
      <vt:lpstr>1.1. Кол-во ГС</vt:lpstr>
      <vt:lpstr>1.2. Кол-во МС</vt:lpstr>
      <vt:lpstr>2.1. Гендерный ГС</vt:lpstr>
      <vt:lpstr>2.2. Гендерный МС</vt:lpstr>
      <vt:lpstr>3.1. Возраст ГС</vt:lpstr>
      <vt:lpstr>3.2. Возраст МС</vt:lpstr>
      <vt:lpstr>4.1. Образовательный уровень ГС</vt:lpstr>
      <vt:lpstr>4.2. Образовательный уровень МС</vt:lpstr>
      <vt:lpstr>5.1. Ученая степень ГС</vt:lpstr>
      <vt:lpstr>5.2. Ученая степень МС</vt:lpstr>
      <vt:lpstr>6.1. Стаж ГС</vt:lpstr>
      <vt:lpstr>6.2. Стаж МС</vt:lpstr>
      <vt:lpstr>7. Сменяемость ГС</vt:lpstr>
      <vt:lpstr>8. Кол-во гос.органов</vt:lpstr>
      <vt:lpstr>9. Конкурсы</vt:lpstr>
      <vt:lpstr>10. Участие граждан</vt:lpstr>
      <vt:lpstr>11. Замещение</vt:lpstr>
      <vt:lpstr>12. Наставничество</vt:lpstr>
      <vt:lpstr>13. Резерв</vt:lpstr>
      <vt:lpstr>14. Аттестация</vt:lpstr>
      <vt:lpstr>15. Чины</vt:lpstr>
      <vt:lpstr>17.1. Профразвитие</vt:lpstr>
      <vt:lpstr>17.2. Профразвитие</vt:lpstr>
      <vt:lpstr>17.3. ДПО ГС</vt:lpstr>
      <vt:lpstr>17.4. ДПО ГС</vt:lpstr>
      <vt:lpstr>18. ДПО МС</vt:lpstr>
      <vt:lpstr>'8. Кол-во гос.органов'!Заголовки_для_печати</vt:lpstr>
      <vt:lpstr>'10. Участие граждан'!Область_печати</vt:lpstr>
      <vt:lpstr>'12. Наставничество'!Область_печати</vt:lpstr>
      <vt:lpstr>'13. Резерв'!Область_печати</vt:lpstr>
      <vt:lpstr>'14. Аттестация'!Область_печати</vt:lpstr>
      <vt:lpstr>'15. Чины'!Область_печати</vt:lpstr>
      <vt:lpstr>'2.1. Гендерный ГС'!Область_печати</vt:lpstr>
      <vt:lpstr>'2.2. Гендерный МС'!Область_печати</vt:lpstr>
      <vt:lpstr>'3.1. Возраст ГС'!Область_печати</vt:lpstr>
      <vt:lpstr>'3.2. Возраст МС'!Область_печати</vt:lpstr>
      <vt:lpstr>'4.1. Образовательный уровень ГС'!Область_печати</vt:lpstr>
      <vt:lpstr>'4.2. Образовательный уровень МС'!Область_печати</vt:lpstr>
      <vt:lpstr>'6.1. Стаж ГС'!Область_печати</vt:lpstr>
      <vt:lpstr>'6.2. Стаж МС'!Область_печати</vt:lpstr>
      <vt:lpstr>'7. Сменяемость ГС'!Область_печати</vt:lpstr>
      <vt:lpstr>'9. Конкурсы'!Область_печати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Владислав Захаров</cp:lastModifiedBy>
  <cp:lastPrinted>2023-04-07T10:58:51Z</cp:lastPrinted>
  <dcterms:created xsi:type="dcterms:W3CDTF">2014-07-01T06:07:04Z</dcterms:created>
  <dcterms:modified xsi:type="dcterms:W3CDTF">2024-11-21T07:36:52Z</dcterms:modified>
</cp:coreProperties>
</file>